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2">'守山区'!$A$1:$AB$46</definedName>
    <definedName name="_xlnm.Print_Area" localSheetId="13">'昭和区'!$A$1:$AB$46</definedName>
    <definedName name="_xlnm.Print_Area" localSheetId="1">'震災時注意事項'!$A$1:$E$51</definedName>
    <definedName name="_xlnm.Print_Area" localSheetId="15">'瑞穂区'!$A$1:$AB$46</definedName>
    <definedName name="_xlnm.Print_Area" localSheetId="8">'西区'!$A$1:$AB$46</definedName>
    <definedName name="_xlnm.Print_Area" localSheetId="10">'千種区'!$A$1:$AB$46</definedName>
    <definedName name="_xlnm.Print_Area" localSheetId="5">'地図（名古屋市）'!$A$1:$O$42</definedName>
    <definedName name="_xlnm.Print_Area" localSheetId="6">'中区・東区'!$A$1:$AB$46</definedName>
    <definedName name="_xlnm.Print_Area" localSheetId="19">'中川区'!$A$1:$AB$46</definedName>
    <definedName name="_xlnm.Print_Area" localSheetId="7">'中村区'!$A$1:$AB$46</definedName>
    <definedName name="_xlnm.Print_Area" localSheetId="14">'天白区'!$A$1:$AB$46</definedName>
    <definedName name="_xlnm.Print_Area" localSheetId="16">'南区'!$A$1:$AB$46</definedName>
    <definedName name="_xlnm.Print_Area" localSheetId="18">'熱田区・港区'!$A$1:$AB$46</definedName>
    <definedName name="_xlnm.Print_Area" localSheetId="9">'北区'!$A$1:$AB$46</definedName>
    <definedName name="_xlnm.Print_Area" localSheetId="11">'名東区'!$A$1:$AB$46</definedName>
    <definedName name="_xlnm.Print_Area" localSheetId="17">'緑区'!$A$1:$AB$46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<sst xmlns="http://schemas.openxmlformats.org/spreadsheetml/2006/main" count="1693" uniqueCount="1038">
  <si>
    <t>広告主</t>
  </si>
  <si>
    <t>サイズ</t>
  </si>
  <si>
    <t>チラシ銘柄</t>
  </si>
  <si>
    <t>合計</t>
  </si>
  <si>
    <t>大曽根</t>
  </si>
  <si>
    <t>赤塚</t>
  </si>
  <si>
    <t>長塀町</t>
  </si>
  <si>
    <t>主税町</t>
  </si>
  <si>
    <t>明倫</t>
  </si>
  <si>
    <t>矢田</t>
  </si>
  <si>
    <t>葵</t>
  </si>
  <si>
    <t>布池</t>
  </si>
  <si>
    <t>車道</t>
  </si>
  <si>
    <t>高岳</t>
  </si>
  <si>
    <t>中部</t>
  </si>
  <si>
    <t>大須</t>
  </si>
  <si>
    <t>桜通</t>
  </si>
  <si>
    <t>瓦町</t>
  </si>
  <si>
    <t>別院前</t>
  </si>
  <si>
    <t>橘</t>
  </si>
  <si>
    <t>正木</t>
  </si>
  <si>
    <t>市内金山</t>
  </si>
  <si>
    <t>中村</t>
  </si>
  <si>
    <t>牧野</t>
  </si>
  <si>
    <t>駅前</t>
  </si>
  <si>
    <t>黄金</t>
  </si>
  <si>
    <t>豊臣</t>
  </si>
  <si>
    <t>太閤</t>
  </si>
  <si>
    <t>大鳥居</t>
  </si>
  <si>
    <t>日吉</t>
  </si>
  <si>
    <t>日比津</t>
  </si>
  <si>
    <t>市内諏訪</t>
  </si>
  <si>
    <t>稲葉地</t>
  </si>
  <si>
    <t>烏森</t>
  </si>
  <si>
    <t>庄内</t>
  </si>
  <si>
    <t>上名古屋</t>
  </si>
  <si>
    <t>名西</t>
  </si>
  <si>
    <t>浄心</t>
  </si>
  <si>
    <t>城西</t>
  </si>
  <si>
    <t>稲生</t>
  </si>
  <si>
    <t>児玉</t>
  </si>
  <si>
    <t>又穂</t>
  </si>
  <si>
    <t>天塚</t>
  </si>
  <si>
    <t>東枇杷島</t>
  </si>
  <si>
    <t>栄生</t>
  </si>
  <si>
    <t>榎</t>
  </si>
  <si>
    <t>中小田井</t>
  </si>
  <si>
    <t>庄内緑地前</t>
  </si>
  <si>
    <t>大野木</t>
  </si>
  <si>
    <t>比良</t>
  </si>
  <si>
    <t>比良団地</t>
  </si>
  <si>
    <t>光城</t>
  </si>
  <si>
    <t>城北</t>
  </si>
  <si>
    <t>名城公園前</t>
  </si>
  <si>
    <t>市内城東</t>
  </si>
  <si>
    <t>お福</t>
  </si>
  <si>
    <t>志賀</t>
  </si>
  <si>
    <t>北陵</t>
  </si>
  <si>
    <t>市内清水</t>
  </si>
  <si>
    <t>杉村</t>
  </si>
  <si>
    <t>金城</t>
  </si>
  <si>
    <t>若葉通</t>
  </si>
  <si>
    <t>市内飯田</t>
  </si>
  <si>
    <t>如意</t>
  </si>
  <si>
    <t>味鋺</t>
  </si>
  <si>
    <t>喜惣治</t>
  </si>
  <si>
    <t>仲田</t>
  </si>
  <si>
    <t>池下</t>
  </si>
  <si>
    <t>今池</t>
  </si>
  <si>
    <t>丸山</t>
  </si>
  <si>
    <t>古井ノ坂</t>
  </si>
  <si>
    <t>内山</t>
  </si>
  <si>
    <t>天満</t>
  </si>
  <si>
    <t>高見</t>
  </si>
  <si>
    <t>萱場</t>
  </si>
  <si>
    <t>汁谷</t>
  </si>
  <si>
    <t>末盛</t>
  </si>
  <si>
    <t>東山</t>
  </si>
  <si>
    <t>覚王山</t>
  </si>
  <si>
    <t>動物園前</t>
  </si>
  <si>
    <t>宮根</t>
  </si>
  <si>
    <t>自由ヶ丘</t>
  </si>
  <si>
    <t>星ヶ丘</t>
  </si>
  <si>
    <t>高社</t>
  </si>
  <si>
    <t>南猪子石</t>
  </si>
  <si>
    <t>虹ヶ丘</t>
  </si>
  <si>
    <t>一社</t>
  </si>
  <si>
    <t>藤ヶ丘</t>
  </si>
  <si>
    <t>豊が丘</t>
  </si>
  <si>
    <t>猪子石台</t>
  </si>
  <si>
    <t>本郷</t>
  </si>
  <si>
    <t>千種高校前</t>
  </si>
  <si>
    <t>高針</t>
  </si>
  <si>
    <t>牧の原</t>
  </si>
  <si>
    <t>梅森</t>
  </si>
  <si>
    <t>名東</t>
  </si>
  <si>
    <t>極楽</t>
  </si>
  <si>
    <t>猪子石</t>
  </si>
  <si>
    <t>森孝</t>
  </si>
  <si>
    <t>市内緑ヶ丘</t>
  </si>
  <si>
    <t>小幡緑地前</t>
  </si>
  <si>
    <t>小幡</t>
  </si>
  <si>
    <t>喜多山</t>
  </si>
  <si>
    <t>小幡北</t>
  </si>
  <si>
    <t>瀬古</t>
  </si>
  <si>
    <t>三階橋</t>
  </si>
  <si>
    <t>守山(舟戸)</t>
  </si>
  <si>
    <t>大永寺</t>
  </si>
  <si>
    <t>守山白沢</t>
  </si>
  <si>
    <t>阿由知</t>
  </si>
  <si>
    <t>曙</t>
  </si>
  <si>
    <t>吹上</t>
  </si>
  <si>
    <t>鶴舞</t>
  </si>
  <si>
    <t>桜山</t>
  </si>
  <si>
    <t>滝子</t>
  </si>
  <si>
    <t>御器所</t>
  </si>
  <si>
    <t>川名</t>
  </si>
  <si>
    <t>広路</t>
  </si>
  <si>
    <t>川原通</t>
  </si>
  <si>
    <t>山手通</t>
  </si>
  <si>
    <t>南山</t>
  </si>
  <si>
    <t>八事</t>
  </si>
  <si>
    <t>植田</t>
  </si>
  <si>
    <t>一本松</t>
  </si>
  <si>
    <t>塩釜口</t>
  </si>
  <si>
    <t>島田</t>
  </si>
  <si>
    <t>池場</t>
  </si>
  <si>
    <t>平針</t>
  </si>
  <si>
    <t>平針団地</t>
  </si>
  <si>
    <t>菅田</t>
  </si>
  <si>
    <t>野並</t>
  </si>
  <si>
    <t>天白相生</t>
  </si>
  <si>
    <t>御前場</t>
  </si>
  <si>
    <t>黒石</t>
  </si>
  <si>
    <t>中山</t>
  </si>
  <si>
    <t>井戸田</t>
  </si>
  <si>
    <t>堀田</t>
  </si>
  <si>
    <t>瑞穂</t>
  </si>
  <si>
    <t>雁道</t>
  </si>
  <si>
    <t>津賀田</t>
  </si>
  <si>
    <t>汐路</t>
  </si>
  <si>
    <t>石川橋</t>
  </si>
  <si>
    <t>中根</t>
  </si>
  <si>
    <t>市内弥富</t>
  </si>
  <si>
    <t>新瑞橋</t>
  </si>
  <si>
    <t>柴田</t>
  </si>
  <si>
    <t>星崎</t>
  </si>
  <si>
    <t>鳴尾</t>
  </si>
  <si>
    <t>道徳</t>
  </si>
  <si>
    <t>明治</t>
  </si>
  <si>
    <t>ゆたか</t>
  </si>
  <si>
    <t>市内豊田</t>
  </si>
  <si>
    <t>南陽通</t>
  </si>
  <si>
    <t>大江</t>
  </si>
  <si>
    <t>泉楽通</t>
  </si>
  <si>
    <t>笠寺</t>
  </si>
  <si>
    <t>西門</t>
  </si>
  <si>
    <t>さくら</t>
  </si>
  <si>
    <t>呼続</t>
  </si>
  <si>
    <t>大磯</t>
  </si>
  <si>
    <t>桜田</t>
  </si>
  <si>
    <t>鳴海上ノ山</t>
  </si>
  <si>
    <t>伝治山</t>
  </si>
  <si>
    <t>鳴子</t>
  </si>
  <si>
    <t>みどり台</t>
  </si>
  <si>
    <t>みどり桃山</t>
  </si>
  <si>
    <t>みどり徳重</t>
  </si>
  <si>
    <t>神ノ倉</t>
  </si>
  <si>
    <t>神ノ倉東部</t>
  </si>
  <si>
    <t>左京山</t>
  </si>
  <si>
    <t>滝の水</t>
  </si>
  <si>
    <t>みどり篭山</t>
  </si>
  <si>
    <t>平手</t>
  </si>
  <si>
    <t>鳴海大清水</t>
  </si>
  <si>
    <t>鳴海住宅</t>
  </si>
  <si>
    <t>競馬場前</t>
  </si>
  <si>
    <t>鳴海</t>
  </si>
  <si>
    <t>なるみ砦</t>
  </si>
  <si>
    <t>鳴海南部</t>
  </si>
  <si>
    <t>大高</t>
  </si>
  <si>
    <t>大高南</t>
  </si>
  <si>
    <t>有松</t>
  </si>
  <si>
    <t>有松南</t>
  </si>
  <si>
    <t>熱田</t>
  </si>
  <si>
    <t>船方</t>
  </si>
  <si>
    <t>日比野</t>
  </si>
  <si>
    <t>大宝</t>
  </si>
  <si>
    <t>沢上</t>
  </si>
  <si>
    <t>神宮前</t>
  </si>
  <si>
    <t>千年</t>
  </si>
  <si>
    <t>小碓</t>
  </si>
  <si>
    <t>名港</t>
  </si>
  <si>
    <t>土古</t>
  </si>
  <si>
    <t>稲永</t>
  </si>
  <si>
    <t>大手西</t>
  </si>
  <si>
    <t>大手東</t>
  </si>
  <si>
    <t>港西</t>
  </si>
  <si>
    <t>明徳</t>
  </si>
  <si>
    <t>当知</t>
  </si>
  <si>
    <t>市内南陽</t>
  </si>
  <si>
    <t>昭和橋</t>
  </si>
  <si>
    <t>五女子</t>
  </si>
  <si>
    <t>八熊</t>
  </si>
  <si>
    <t>水主町</t>
  </si>
  <si>
    <t>八幡</t>
  </si>
  <si>
    <t>篠原</t>
  </si>
  <si>
    <t>市内長良</t>
  </si>
  <si>
    <t>中島</t>
  </si>
  <si>
    <t>荒子</t>
  </si>
  <si>
    <t>中郷</t>
  </si>
  <si>
    <t>高畑</t>
  </si>
  <si>
    <t>東起</t>
  </si>
  <si>
    <t>打出</t>
  </si>
  <si>
    <t>下之一色</t>
  </si>
  <si>
    <t>正色</t>
  </si>
  <si>
    <t>野田</t>
  </si>
  <si>
    <t>中川</t>
  </si>
  <si>
    <t>高杉</t>
  </si>
  <si>
    <t>伏屋</t>
  </si>
  <si>
    <t>万場</t>
  </si>
  <si>
    <t>春田</t>
  </si>
  <si>
    <t>戸田</t>
  </si>
  <si>
    <t>豊治</t>
  </si>
  <si>
    <t>市内富田</t>
  </si>
  <si>
    <t>十番町</t>
  </si>
  <si>
    <t>富田</t>
  </si>
  <si>
    <t>金山</t>
  </si>
  <si>
    <t>神宮</t>
  </si>
  <si>
    <t>大手</t>
  </si>
  <si>
    <t>港北</t>
  </si>
  <si>
    <t>南陽</t>
  </si>
  <si>
    <t>緑中央</t>
  </si>
  <si>
    <t>神の倉</t>
  </si>
  <si>
    <t>明豊</t>
  </si>
  <si>
    <t>北頭</t>
  </si>
  <si>
    <t>弥富通</t>
  </si>
  <si>
    <t>滝川</t>
  </si>
  <si>
    <t>豊国通</t>
  </si>
  <si>
    <t>天白</t>
  </si>
  <si>
    <t>原</t>
  </si>
  <si>
    <t>池見</t>
  </si>
  <si>
    <t>植田東</t>
  </si>
  <si>
    <t>昭和</t>
  </si>
  <si>
    <t>松栄</t>
  </si>
  <si>
    <t>円上</t>
  </si>
  <si>
    <t>新守山</t>
  </si>
  <si>
    <t>小幡北部</t>
  </si>
  <si>
    <t>志段味</t>
  </si>
  <si>
    <t>小幡南部</t>
  </si>
  <si>
    <t>名東本通</t>
  </si>
  <si>
    <t>西山</t>
  </si>
  <si>
    <t>猪高</t>
  </si>
  <si>
    <t>名東中央</t>
  </si>
  <si>
    <t>上飯田</t>
  </si>
  <si>
    <t>小田井</t>
  </si>
  <si>
    <t>中村公園</t>
  </si>
  <si>
    <t>駅西</t>
  </si>
  <si>
    <t>名古屋駅前</t>
  </si>
  <si>
    <t>本陣</t>
  </si>
  <si>
    <t>鳥居西</t>
  </si>
  <si>
    <t>広小路</t>
  </si>
  <si>
    <t>栄町</t>
  </si>
  <si>
    <t>新栄</t>
  </si>
  <si>
    <t>栄中央</t>
  </si>
  <si>
    <t>女子大小路</t>
  </si>
  <si>
    <t>飯田町</t>
  </si>
  <si>
    <t>大松</t>
  </si>
  <si>
    <t>中栄</t>
  </si>
  <si>
    <t>泉</t>
  </si>
  <si>
    <t>大幸町</t>
  </si>
  <si>
    <t>東山公園</t>
  </si>
  <si>
    <t>地　　区</t>
  </si>
  <si>
    <t>中日新聞</t>
  </si>
  <si>
    <t>朝日新聞</t>
  </si>
  <si>
    <t>毎日新聞</t>
  </si>
  <si>
    <t>読売新聞</t>
  </si>
  <si>
    <t>中区</t>
  </si>
  <si>
    <t>東区</t>
  </si>
  <si>
    <t>中村区</t>
  </si>
  <si>
    <t>千種区</t>
  </si>
  <si>
    <t>名東区</t>
  </si>
  <si>
    <t>守山区</t>
  </si>
  <si>
    <t>昭和区</t>
  </si>
  <si>
    <t>南区</t>
  </si>
  <si>
    <t>緑区</t>
  </si>
  <si>
    <t>熱田区</t>
  </si>
  <si>
    <t>港区</t>
  </si>
  <si>
    <t>中川区</t>
  </si>
  <si>
    <t>合　　計</t>
  </si>
  <si>
    <t>備　　考</t>
  </si>
  <si>
    <t>*1</t>
  </si>
  <si>
    <t>*2</t>
  </si>
  <si>
    <t>*3</t>
  </si>
  <si>
    <t>南陽西部</t>
  </si>
  <si>
    <t>千音寺</t>
  </si>
  <si>
    <t>東区全域の場合</t>
  </si>
  <si>
    <t>*1</t>
  </si>
  <si>
    <t>*4</t>
  </si>
  <si>
    <t>西区全域の場合</t>
  </si>
  <si>
    <t>昭和区全域の場合</t>
  </si>
  <si>
    <t>中川区全域の場合</t>
  </si>
  <si>
    <t>海部郡大治町万場北</t>
  </si>
  <si>
    <t>山手通</t>
  </si>
  <si>
    <t>　守山区三階橋 200枚</t>
  </si>
  <si>
    <t>*5</t>
  </si>
  <si>
    <t>*6</t>
  </si>
  <si>
    <t>守山東部</t>
  </si>
  <si>
    <t>市内金山</t>
  </si>
  <si>
    <t>市内桜</t>
  </si>
  <si>
    <t>徳川</t>
  </si>
  <si>
    <t>*3 中村区 700枚</t>
  </si>
  <si>
    <t>*2 北区 150枚含む</t>
  </si>
  <si>
    <t>*6 中区 150枚含む</t>
  </si>
  <si>
    <t>　東区赤塚       150枚</t>
  </si>
  <si>
    <t>八事</t>
  </si>
  <si>
    <t>N</t>
  </si>
  <si>
    <t>守山西部</t>
  </si>
  <si>
    <t>NM</t>
  </si>
  <si>
    <t>中　　日　　新　　聞</t>
  </si>
  <si>
    <t>㈱中日総合サービス</t>
  </si>
  <si>
    <t>サイズ</t>
  </si>
  <si>
    <t>部数</t>
  </si>
  <si>
    <t>中区</t>
  </si>
  <si>
    <t>／</t>
  </si>
  <si>
    <t>東区</t>
  </si>
  <si>
    <t>中区全域の場合</t>
  </si>
  <si>
    <t>　　            をプラス</t>
  </si>
  <si>
    <t>東区高岳  150枚</t>
  </si>
  <si>
    <t>中村区名駅 900枚</t>
  </si>
  <si>
    <t xml:space="preserve">              をプラス</t>
  </si>
  <si>
    <t xml:space="preserve">    西区 100枚含む</t>
  </si>
  <si>
    <t>枚　数</t>
  </si>
  <si>
    <t>枚　数</t>
  </si>
  <si>
    <t>地　区</t>
  </si>
  <si>
    <t>折込日</t>
  </si>
  <si>
    <t>中村区</t>
  </si>
  <si>
    <t>㈱中日総合サービス</t>
  </si>
  <si>
    <t>チラシ銘柄</t>
  </si>
  <si>
    <t>名古屋市</t>
  </si>
  <si>
    <t>西区</t>
  </si>
  <si>
    <t>北区</t>
  </si>
  <si>
    <t>合計</t>
  </si>
  <si>
    <t>尾張地区</t>
  </si>
  <si>
    <t>三河地区</t>
  </si>
  <si>
    <t>㈱中日総合サービス</t>
  </si>
  <si>
    <t>名　　古　　屋　　市</t>
  </si>
  <si>
    <t>愛知県合計</t>
  </si>
  <si>
    <t>230145109101</t>
  </si>
  <si>
    <t>230145109102</t>
  </si>
  <si>
    <t>230145109104</t>
  </si>
  <si>
    <t>230145109120</t>
  </si>
  <si>
    <t>230145109108</t>
  </si>
  <si>
    <t>230145109109</t>
  </si>
  <si>
    <t>230145109110</t>
  </si>
  <si>
    <t>230145109111</t>
  </si>
  <si>
    <t>230145109113</t>
  </si>
  <si>
    <t>230145109114</t>
  </si>
  <si>
    <t>230145109115</t>
  </si>
  <si>
    <t>230145109116</t>
  </si>
  <si>
    <t>230145109117</t>
  </si>
  <si>
    <t>230145109118</t>
  </si>
  <si>
    <t>230145109119</t>
  </si>
  <si>
    <t>230145209201</t>
  </si>
  <si>
    <t>230145209202</t>
  </si>
  <si>
    <t>230145209204</t>
  </si>
  <si>
    <t>230145209205</t>
  </si>
  <si>
    <t>230145309303</t>
  </si>
  <si>
    <t>230145309304</t>
  </si>
  <si>
    <t>230145309305</t>
  </si>
  <si>
    <t>230145409501</t>
  </si>
  <si>
    <t>230145409502</t>
  </si>
  <si>
    <t>230145409505</t>
  </si>
  <si>
    <t>230145409506</t>
  </si>
  <si>
    <t>230145409507</t>
  </si>
  <si>
    <t>岩塚</t>
  </si>
  <si>
    <t>名駅</t>
  </si>
  <si>
    <t>中村常磐</t>
  </si>
  <si>
    <t>NM</t>
  </si>
  <si>
    <t>中村区全域の場合</t>
  </si>
  <si>
    <t>　             　  をプラス</t>
  </si>
  <si>
    <t>*2</t>
  </si>
  <si>
    <t>西区</t>
  </si>
  <si>
    <t>230150110102</t>
  </si>
  <si>
    <t>230150110103</t>
  </si>
  <si>
    <t>230150110104</t>
  </si>
  <si>
    <t>230150110105</t>
  </si>
  <si>
    <t>230150110106</t>
  </si>
  <si>
    <t>230150110107</t>
  </si>
  <si>
    <t>230150110108</t>
  </si>
  <si>
    <t>230150110109</t>
  </si>
  <si>
    <t>230150110110</t>
  </si>
  <si>
    <t>230150110111</t>
  </si>
  <si>
    <t>230150110113</t>
  </si>
  <si>
    <t>230150110114</t>
  </si>
  <si>
    <t>230150110115</t>
  </si>
  <si>
    <t>230150110120</t>
  </si>
  <si>
    <t>230150110121</t>
  </si>
  <si>
    <t>230150110122</t>
  </si>
  <si>
    <t>230150110123</t>
  </si>
  <si>
    <t>230150110124</t>
  </si>
  <si>
    <t>230150110125</t>
  </si>
  <si>
    <t>230150110126</t>
  </si>
  <si>
    <t>230150110127</t>
  </si>
  <si>
    <t>山田</t>
  </si>
  <si>
    <t>平田</t>
  </si>
  <si>
    <t>230150210205</t>
  </si>
  <si>
    <t>230150210203</t>
  </si>
  <si>
    <t>230150210210</t>
  </si>
  <si>
    <t>230150210206</t>
  </si>
  <si>
    <t>平田橋</t>
  </si>
  <si>
    <t>230150410501</t>
  </si>
  <si>
    <t>230150410502</t>
  </si>
  <si>
    <t>230150410503</t>
  </si>
  <si>
    <t>230150410504</t>
  </si>
  <si>
    <t>230150410505</t>
  </si>
  <si>
    <t>江川端</t>
  </si>
  <si>
    <t xml:space="preserve">
</t>
  </si>
  <si>
    <t>中区桜通　100枚</t>
  </si>
  <si>
    <t>*3</t>
  </si>
  <si>
    <t>*4</t>
  </si>
  <si>
    <t>北区</t>
  </si>
  <si>
    <t>230155111101</t>
  </si>
  <si>
    <t>230155111102</t>
  </si>
  <si>
    <t>230155111103</t>
  </si>
  <si>
    <t>230155111105</t>
  </si>
  <si>
    <t>230155111107</t>
  </si>
  <si>
    <t>230155111109</t>
  </si>
  <si>
    <t>230155111110</t>
  </si>
  <si>
    <t>230155111112</t>
  </si>
  <si>
    <t>230155111114</t>
  </si>
  <si>
    <t>230155111115</t>
  </si>
  <si>
    <t>230155111116</t>
  </si>
  <si>
    <t>230155111117</t>
  </si>
  <si>
    <t>230155111118</t>
  </si>
  <si>
    <t>230155111121</t>
  </si>
  <si>
    <t>230155111130</t>
  </si>
  <si>
    <t>230155111131</t>
  </si>
  <si>
    <t>230155111132</t>
  </si>
  <si>
    <t>230155111134</t>
  </si>
  <si>
    <t>230155111133</t>
  </si>
  <si>
    <t>230155211202</t>
  </si>
  <si>
    <t>230155211203</t>
  </si>
  <si>
    <t>黒川東</t>
  </si>
  <si>
    <t>230155211204</t>
  </si>
  <si>
    <t>230155211210</t>
  </si>
  <si>
    <t>230155411501</t>
  </si>
  <si>
    <t>230155411503</t>
  </si>
  <si>
    <t>萩野通</t>
  </si>
  <si>
    <t>230155411505</t>
  </si>
  <si>
    <t>平安通</t>
  </si>
  <si>
    <t>230155411506</t>
  </si>
  <si>
    <t>城見通</t>
  </si>
  <si>
    <t>如意東部</t>
  </si>
  <si>
    <t>北区全域の場合</t>
  </si>
  <si>
    <t>　　　　　　　　をプラス</t>
  </si>
  <si>
    <t>*1 西春日井郡豊山町</t>
  </si>
  <si>
    <t>　　350枚含む</t>
  </si>
  <si>
    <t>千種区</t>
  </si>
  <si>
    <t>230105101103</t>
  </si>
  <si>
    <t>230105101104</t>
  </si>
  <si>
    <t>230105101105</t>
  </si>
  <si>
    <t>230105101106</t>
  </si>
  <si>
    <t>230105101107</t>
  </si>
  <si>
    <t>230105101109</t>
  </si>
  <si>
    <t>230105101110</t>
  </si>
  <si>
    <t>230105101112</t>
  </si>
  <si>
    <t>230105101113</t>
  </si>
  <si>
    <t>230105101114</t>
  </si>
  <si>
    <t>230105101115</t>
  </si>
  <si>
    <t>230105101116</t>
  </si>
  <si>
    <t>230105101117</t>
  </si>
  <si>
    <t>230105101118</t>
  </si>
  <si>
    <t>230105101119</t>
  </si>
  <si>
    <t>230105101120</t>
  </si>
  <si>
    <t>千種星ヶ丘</t>
  </si>
  <si>
    <t>230105201202</t>
  </si>
  <si>
    <t>今池覚王山</t>
  </si>
  <si>
    <t>230105201203</t>
  </si>
  <si>
    <t>230105201208</t>
  </si>
  <si>
    <t>230105201205</t>
  </si>
  <si>
    <t>230105301304</t>
  </si>
  <si>
    <t>東山・上野</t>
  </si>
  <si>
    <t>230105401501</t>
  </si>
  <si>
    <t>千種中央</t>
  </si>
  <si>
    <t>230105401502</t>
  </si>
  <si>
    <t>230105401503</t>
  </si>
  <si>
    <t>230105401504</t>
  </si>
  <si>
    <t>230105401505</t>
  </si>
  <si>
    <t>千種南</t>
  </si>
  <si>
    <t>千種区全域の場合</t>
  </si>
  <si>
    <t xml:space="preserve">　　　　　　　　　をプラス  </t>
  </si>
  <si>
    <t>名東区</t>
  </si>
  <si>
    <t>230110102100</t>
  </si>
  <si>
    <t>230110102101</t>
  </si>
  <si>
    <t>230110102102</t>
  </si>
  <si>
    <t>230110102103</t>
  </si>
  <si>
    <t>230110102104</t>
  </si>
  <si>
    <t>230110102105</t>
  </si>
  <si>
    <t>230110102106</t>
  </si>
  <si>
    <t>230110102107</t>
  </si>
  <si>
    <t>230110102108</t>
  </si>
  <si>
    <t>230110102109</t>
  </si>
  <si>
    <t>230110102110</t>
  </si>
  <si>
    <t>230110102111</t>
  </si>
  <si>
    <t>230110102112</t>
  </si>
  <si>
    <t>230110102113</t>
  </si>
  <si>
    <t>230110102114</t>
  </si>
  <si>
    <t>230110102115</t>
  </si>
  <si>
    <t>230110102116</t>
  </si>
  <si>
    <t>230110102117</t>
  </si>
  <si>
    <t>230110102118</t>
  </si>
  <si>
    <t>230110102119</t>
  </si>
  <si>
    <t>名東星ヶ丘</t>
  </si>
  <si>
    <t>藤が丘</t>
  </si>
  <si>
    <t>平和が丘</t>
  </si>
  <si>
    <t>230110202201</t>
  </si>
  <si>
    <t>230110202202</t>
  </si>
  <si>
    <t>230110202204</t>
  </si>
  <si>
    <t>230110202205</t>
  </si>
  <si>
    <t>230110302301</t>
  </si>
  <si>
    <t>230110302302</t>
  </si>
  <si>
    <t>230110302303</t>
  </si>
  <si>
    <t>230110302304</t>
  </si>
  <si>
    <t>230110302305</t>
  </si>
  <si>
    <t>230110302306</t>
  </si>
  <si>
    <t>日進北部</t>
  </si>
  <si>
    <t>230110402501</t>
  </si>
  <si>
    <t>230110402502</t>
  </si>
  <si>
    <t>230110402503</t>
  </si>
  <si>
    <t>藤ケ丘</t>
  </si>
  <si>
    <t>230110402504</t>
  </si>
  <si>
    <t>*2 長久手市350枚含む</t>
  </si>
  <si>
    <t>名東区全域の場合</t>
  </si>
  <si>
    <t>守山区</t>
  </si>
  <si>
    <t>230170101010</t>
  </si>
  <si>
    <t>230170101020</t>
  </si>
  <si>
    <t>230170101030</t>
  </si>
  <si>
    <t>230170101040</t>
  </si>
  <si>
    <t>230170101050</t>
  </si>
  <si>
    <t>230170101060</t>
  </si>
  <si>
    <t>230170101080</t>
  </si>
  <si>
    <t>230170101090</t>
  </si>
  <si>
    <t>230170101100</t>
  </si>
  <si>
    <t>230170101110</t>
  </si>
  <si>
    <t>230170101120</t>
  </si>
  <si>
    <t>230170101130</t>
  </si>
  <si>
    <t>230170101150</t>
  </si>
  <si>
    <t>230170101160</t>
  </si>
  <si>
    <t>230170101170</t>
  </si>
  <si>
    <t>大森</t>
  </si>
  <si>
    <t>志段味西部</t>
  </si>
  <si>
    <t>守山南部</t>
  </si>
  <si>
    <t>守山(安藤）</t>
  </si>
  <si>
    <t>230170202010</t>
  </si>
  <si>
    <t>230170202020</t>
  </si>
  <si>
    <t>230170202050</t>
  </si>
  <si>
    <t>230170202040</t>
  </si>
  <si>
    <t>230170414501</t>
  </si>
  <si>
    <t>230170414502</t>
  </si>
  <si>
    <t>230170414503</t>
  </si>
  <si>
    <t>230170414504</t>
  </si>
  <si>
    <t>守山区全域の場合</t>
  </si>
  <si>
    <t>尾張旭市瑞鳳 100枚</t>
  </si>
  <si>
    <t>尾張旭市本地ケ原</t>
  </si>
  <si>
    <t>　　　　　　　　　　　含む</t>
  </si>
  <si>
    <t>昭和区</t>
  </si>
  <si>
    <t>230115103101</t>
  </si>
  <si>
    <t>230115103102</t>
  </si>
  <si>
    <t>230115103103</t>
  </si>
  <si>
    <t>230115103104</t>
  </si>
  <si>
    <t>230115103106</t>
  </si>
  <si>
    <t>230115103108</t>
  </si>
  <si>
    <t>230115103109</t>
  </si>
  <si>
    <t>230115103110</t>
  </si>
  <si>
    <t>230115103111</t>
  </si>
  <si>
    <t>230115103112</t>
  </si>
  <si>
    <t>230115103113</t>
  </si>
  <si>
    <t>230115103115</t>
  </si>
  <si>
    <t>230115103117</t>
  </si>
  <si>
    <t>230115203207</t>
  </si>
  <si>
    <t>230115203208</t>
  </si>
  <si>
    <t>川原通東</t>
  </si>
  <si>
    <t>230115203204</t>
  </si>
  <si>
    <t>230115203205</t>
  </si>
  <si>
    <t>230115303303</t>
  </si>
  <si>
    <t>230115303305</t>
  </si>
  <si>
    <t>230115403501</t>
  </si>
  <si>
    <t>230115403504</t>
  </si>
  <si>
    <t>千代田</t>
  </si>
  <si>
    <t>230115403502</t>
  </si>
  <si>
    <t>230115403503</t>
  </si>
  <si>
    <t>　　　　　　　　　をプラス</t>
  </si>
  <si>
    <t>天白区</t>
  </si>
  <si>
    <t>230175101005</t>
  </si>
  <si>
    <t>230175101010</t>
  </si>
  <si>
    <t>230175101020</t>
  </si>
  <si>
    <t>230175101030</t>
  </si>
  <si>
    <t>230175101040</t>
  </si>
  <si>
    <t>230175101050</t>
  </si>
  <si>
    <t>230175101070</t>
  </si>
  <si>
    <t>230175101080</t>
  </si>
  <si>
    <t>230175101090</t>
  </si>
  <si>
    <t>230175101110</t>
  </si>
  <si>
    <t>230175101120</t>
  </si>
  <si>
    <t>230175101130</t>
  </si>
  <si>
    <t>230175101150</t>
  </si>
  <si>
    <t>230175101160</t>
  </si>
  <si>
    <t>230175202010</t>
  </si>
  <si>
    <t>230175202020</t>
  </si>
  <si>
    <t>230175202040</t>
  </si>
  <si>
    <t>230175202050</t>
  </si>
  <si>
    <t>230175303030</t>
  </si>
  <si>
    <t>230175415501</t>
  </si>
  <si>
    <t>230175415502</t>
  </si>
  <si>
    <t>230175415503</t>
  </si>
  <si>
    <t>230175415504</t>
  </si>
  <si>
    <t>230175415505</t>
  </si>
  <si>
    <t>一ッ山</t>
  </si>
  <si>
    <t>梅が丘</t>
  </si>
  <si>
    <t>天白区全域の場合</t>
  </si>
  <si>
    <t>瑞穂区</t>
  </si>
  <si>
    <t>230120104101</t>
  </si>
  <si>
    <t>230120104102</t>
  </si>
  <si>
    <t>230120104103</t>
  </si>
  <si>
    <t>230120104104</t>
  </si>
  <si>
    <t>230120104106</t>
  </si>
  <si>
    <t>230120104107</t>
  </si>
  <si>
    <t>230120104109</t>
  </si>
  <si>
    <t>230120104110</t>
  </si>
  <si>
    <t>230120104111</t>
  </si>
  <si>
    <t>230120104112</t>
  </si>
  <si>
    <t>230120104113</t>
  </si>
  <si>
    <t>230120104114</t>
  </si>
  <si>
    <t>230120104115</t>
  </si>
  <si>
    <t>230120204201</t>
  </si>
  <si>
    <t>230120204204</t>
  </si>
  <si>
    <t>230120204203</t>
  </si>
  <si>
    <t>230120304302</t>
  </si>
  <si>
    <t>230120304303</t>
  </si>
  <si>
    <t>230120404501</t>
  </si>
  <si>
    <t>230120404502</t>
  </si>
  <si>
    <t>豊岡通</t>
  </si>
  <si>
    <t>瑞穂ｸﾞﾗｳﾝﾄﾞ前</t>
  </si>
  <si>
    <t>瑞穂区全域の場合</t>
  </si>
  <si>
    <t>南区</t>
  </si>
  <si>
    <t>230125105102</t>
  </si>
  <si>
    <t>230125105123</t>
  </si>
  <si>
    <t>230125105105</t>
  </si>
  <si>
    <t>230125105106</t>
  </si>
  <si>
    <t>230125105107</t>
  </si>
  <si>
    <t>230125105108</t>
  </si>
  <si>
    <t>230125105109</t>
  </si>
  <si>
    <t>230125105110</t>
  </si>
  <si>
    <t>230125105111</t>
  </si>
  <si>
    <t>230125105113</t>
  </si>
  <si>
    <t>230125105114</t>
  </si>
  <si>
    <t>230125105116</t>
  </si>
  <si>
    <t>230125105117</t>
  </si>
  <si>
    <t>230125105118</t>
  </si>
  <si>
    <t>230125105119</t>
  </si>
  <si>
    <t>230125105120</t>
  </si>
  <si>
    <t>230125105121</t>
  </si>
  <si>
    <t>230125105122</t>
  </si>
  <si>
    <t>230125205201</t>
  </si>
  <si>
    <t>230125205202</t>
  </si>
  <si>
    <t>230125205204</t>
  </si>
  <si>
    <t>230125205205</t>
  </si>
  <si>
    <t>230125305301</t>
  </si>
  <si>
    <t>桜</t>
  </si>
  <si>
    <t>230125305302</t>
  </si>
  <si>
    <t>230125405502</t>
  </si>
  <si>
    <t>230125405503</t>
  </si>
  <si>
    <t>230125405504</t>
  </si>
  <si>
    <t>230125405507</t>
  </si>
  <si>
    <t>230125405505</t>
  </si>
  <si>
    <t>230125405506</t>
  </si>
  <si>
    <t>千鳥</t>
  </si>
  <si>
    <t>笠東</t>
  </si>
  <si>
    <t>230180101010</t>
  </si>
  <si>
    <t>230180101030</t>
  </si>
  <si>
    <t>230180101040</t>
  </si>
  <si>
    <t>230180101050</t>
  </si>
  <si>
    <t>230180101060</t>
  </si>
  <si>
    <t>230180101070</t>
  </si>
  <si>
    <t>230180101080</t>
  </si>
  <si>
    <t>230180101100</t>
  </si>
  <si>
    <t>230180101110</t>
  </si>
  <si>
    <t>230180101120</t>
  </si>
  <si>
    <t>230180101130</t>
  </si>
  <si>
    <t>230180101140</t>
  </si>
  <si>
    <t>230180101150</t>
  </si>
  <si>
    <t>230180101160</t>
  </si>
  <si>
    <t>230180101180</t>
  </si>
  <si>
    <t>230180101190</t>
  </si>
  <si>
    <t>230180101200</t>
  </si>
  <si>
    <t>230180101201</t>
  </si>
  <si>
    <t>230180101210</t>
  </si>
  <si>
    <t>230180101220</t>
  </si>
  <si>
    <t>230180101230</t>
  </si>
  <si>
    <t>230180101240</t>
  </si>
  <si>
    <t>230180101250</t>
  </si>
  <si>
    <t>230180202010</t>
  </si>
  <si>
    <t>230180202020</t>
  </si>
  <si>
    <t>230180202040</t>
  </si>
  <si>
    <t>230180202060</t>
  </si>
  <si>
    <t>230180202080</t>
  </si>
  <si>
    <t>230180202090</t>
  </si>
  <si>
    <t>緑南部</t>
  </si>
  <si>
    <t>230180303010</t>
  </si>
  <si>
    <t>230180303020</t>
  </si>
  <si>
    <t>230180303030</t>
  </si>
  <si>
    <t>230180303040</t>
  </si>
  <si>
    <t>230180416501</t>
  </si>
  <si>
    <t>230180416502</t>
  </si>
  <si>
    <t>緑大高</t>
  </si>
  <si>
    <t>230180416503</t>
  </si>
  <si>
    <t>桶狭間</t>
  </si>
  <si>
    <t>緑区全域の場合</t>
  </si>
  <si>
    <t>熱田区</t>
  </si>
  <si>
    <t>港区</t>
  </si>
  <si>
    <t>230130106101</t>
  </si>
  <si>
    <t>230130106102</t>
  </si>
  <si>
    <t>230130106103</t>
  </si>
  <si>
    <t>230130106104</t>
  </si>
  <si>
    <t>230130106106</t>
  </si>
  <si>
    <t>230130106105</t>
  </si>
  <si>
    <t>230130106107</t>
  </si>
  <si>
    <t>230130206201</t>
  </si>
  <si>
    <t>230130206202</t>
  </si>
  <si>
    <t>230130406504</t>
  </si>
  <si>
    <t>230130406502</t>
  </si>
  <si>
    <t>230130406503</t>
  </si>
  <si>
    <t>六番町</t>
  </si>
  <si>
    <t>熱田区全域の場合</t>
  </si>
  <si>
    <t>　           　をプラス</t>
  </si>
  <si>
    <t>230135107101</t>
  </si>
  <si>
    <t>230135107102</t>
  </si>
  <si>
    <t>230135107104</t>
  </si>
  <si>
    <t>230135107105</t>
  </si>
  <si>
    <t>230135107106</t>
  </si>
  <si>
    <t>230135107107</t>
  </si>
  <si>
    <t>230135107108</t>
  </si>
  <si>
    <t>230135107109</t>
  </si>
  <si>
    <t>230135107110</t>
  </si>
  <si>
    <t>230135107111</t>
  </si>
  <si>
    <t>230135107112</t>
  </si>
  <si>
    <t>230135107113</t>
  </si>
  <si>
    <t>230135107114</t>
  </si>
  <si>
    <t>230135107115</t>
  </si>
  <si>
    <t>230135107116</t>
  </si>
  <si>
    <t>230135207201</t>
  </si>
  <si>
    <t>230135207203</t>
  </si>
  <si>
    <t>230135307301</t>
  </si>
  <si>
    <t>230135407501</t>
  </si>
  <si>
    <t>稲永</t>
  </si>
  <si>
    <t>230135407502</t>
  </si>
  <si>
    <t>230135407503</t>
  </si>
  <si>
    <t>惟信</t>
  </si>
  <si>
    <t>230135407504</t>
  </si>
  <si>
    <t>東海橋</t>
  </si>
  <si>
    <t>みなと高木</t>
  </si>
  <si>
    <t>NAM</t>
  </si>
  <si>
    <t>港区全域の場合</t>
  </si>
  <si>
    <t>230140108101</t>
  </si>
  <si>
    <t>230140108102</t>
  </si>
  <si>
    <t>230140108103</t>
  </si>
  <si>
    <t>230140108104</t>
  </si>
  <si>
    <t>230140108105</t>
  </si>
  <si>
    <t>230140108106</t>
  </si>
  <si>
    <t>230140108107</t>
  </si>
  <si>
    <t>230140108110</t>
  </si>
  <si>
    <t>230140108111</t>
  </si>
  <si>
    <t>230140108112</t>
  </si>
  <si>
    <t>230140108113</t>
  </si>
  <si>
    <t>230140108114</t>
  </si>
  <si>
    <t>230140108115</t>
  </si>
  <si>
    <t>230140108116</t>
  </si>
  <si>
    <t>230140108117</t>
  </si>
  <si>
    <t>230140108118</t>
  </si>
  <si>
    <t>230140108119</t>
  </si>
  <si>
    <t>230140108120</t>
  </si>
  <si>
    <t>230140108121</t>
  </si>
  <si>
    <t>230140108122</t>
  </si>
  <si>
    <t>230140108130</t>
  </si>
  <si>
    <t>230140108131</t>
  </si>
  <si>
    <t>230140108132</t>
  </si>
  <si>
    <t>230140108133</t>
  </si>
  <si>
    <t>230140108134</t>
  </si>
  <si>
    <t>230140108135</t>
  </si>
  <si>
    <t>230140108136</t>
  </si>
  <si>
    <t>230140108137</t>
  </si>
  <si>
    <t>230140108138</t>
  </si>
  <si>
    <t>230140208201</t>
  </si>
  <si>
    <t>230140208202</t>
  </si>
  <si>
    <t>下ノ一色</t>
  </si>
  <si>
    <t>230140208210</t>
  </si>
  <si>
    <t>230140208203</t>
  </si>
  <si>
    <t>230140408502</t>
  </si>
  <si>
    <t>230140408503</t>
  </si>
  <si>
    <t>230140408504</t>
  </si>
  <si>
    <t>230140408505</t>
  </si>
  <si>
    <t>230140408506</t>
  </si>
  <si>
    <t>太平通</t>
  </si>
  <si>
    <t>中川常磐</t>
  </si>
  <si>
    <t>千音寺南部</t>
  </si>
  <si>
    <t>とみた吉津</t>
  </si>
  <si>
    <t>230165213201</t>
  </si>
  <si>
    <t>瓦町</t>
  </si>
  <si>
    <t>230165213202</t>
  </si>
  <si>
    <t>230165213203</t>
  </si>
  <si>
    <t>230165313301</t>
  </si>
  <si>
    <t>中区名城</t>
  </si>
  <si>
    <t>230165313302</t>
  </si>
  <si>
    <t>230165313303</t>
  </si>
  <si>
    <t>230165313305</t>
  </si>
  <si>
    <t>230165413501</t>
  </si>
  <si>
    <t>230165413502</t>
  </si>
  <si>
    <t>230165413504</t>
  </si>
  <si>
    <t>230160112101</t>
  </si>
  <si>
    <t>230160112102</t>
  </si>
  <si>
    <t>230160112103</t>
  </si>
  <si>
    <t>230160112104</t>
  </si>
  <si>
    <t>230160112105</t>
  </si>
  <si>
    <t>230160112106</t>
  </si>
  <si>
    <t>230160112107</t>
  </si>
  <si>
    <t>230160112108</t>
  </si>
  <si>
    <t>230160112109</t>
  </si>
  <si>
    <t>230160112110</t>
  </si>
  <si>
    <t>230160112111</t>
  </si>
  <si>
    <t>230160212201</t>
  </si>
  <si>
    <t>230160212202</t>
  </si>
  <si>
    <t>230160212203</t>
  </si>
  <si>
    <t>230160312302</t>
  </si>
  <si>
    <t>東区名城</t>
  </si>
  <si>
    <t>230160412501</t>
  </si>
  <si>
    <t>230160412502</t>
  </si>
  <si>
    <t>230160412503</t>
  </si>
  <si>
    <t>大幸</t>
  </si>
  <si>
    <t>　　</t>
  </si>
  <si>
    <t>志段味</t>
  </si>
  <si>
    <t>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</si>
  <si>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</si>
  <si>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</si>
  <si>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</si>
  <si>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</si>
  <si>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</si>
  <si>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</si>
  <si>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</si>
  <si>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</si>
  <si>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</si>
  <si>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</si>
  <si>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</si>
  <si>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</si>
  <si>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</si>
  <si>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</si>
  <si>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</si>
  <si>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</si>
  <si>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</si>
  <si>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</si>
  <si>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</si>
  <si>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</si>
  <si>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</si>
  <si>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</si>
  <si>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</si>
  <si>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</si>
  <si>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</si>
  <si>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</si>
  <si>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</si>
  <si>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</si>
  <si>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</si>
  <si>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</si>
  <si>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</si>
  <si>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</si>
  <si>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</si>
  <si>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</si>
  <si>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</si>
  <si>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</si>
  <si>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</si>
  <si>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</si>
  <si>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</si>
  <si>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</si>
  <si>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</si>
  <si>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</si>
  <si>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</si>
  <si>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</si>
  <si>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</si>
  <si>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</si>
  <si>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</si>
  <si>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</si>
  <si>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</si>
  <si>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</si>
  <si>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</si>
  <si>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</si>
  <si>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</si>
  <si>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</si>
  <si>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</si>
  <si>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</si>
  <si>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</si>
  <si>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</si>
  <si>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</si>
  <si>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</si>
  <si>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</si>
  <si>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</si>
  <si>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</si>
  <si>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</si>
  <si>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</si>
  <si>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</si>
  <si>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</si>
  <si>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</si>
  <si>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</si>
  <si>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</si>
  <si>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</si>
  <si>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</si>
  <si>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</si>
  <si>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</si>
  <si>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</si>
  <si>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</si>
  <si>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</si>
  <si>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</si>
  <si>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</si>
  <si>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</si>
  <si>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</si>
  <si>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</si>
  <si>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</si>
  <si>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</si>
  <si>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</si>
  <si>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</si>
  <si>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</si>
  <si>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</si>
  <si>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</si>
  <si>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</si>
  <si>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</si>
  <si>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</si>
  <si>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</si>
  <si>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*5 熱田区 650枚含む</t>
  </si>
  <si>
    <t>*1 昭和区 200枚含む</t>
  </si>
  <si>
    <t>*1 港区  900枚含む</t>
  </si>
  <si>
    <t xml:space="preserve">  中区正木  　250枚</t>
  </si>
  <si>
    <t>　中区金山  　650枚</t>
  </si>
  <si>
    <t>中川区中島 900枚</t>
  </si>
  <si>
    <t>緑区</t>
  </si>
  <si>
    <t>中川区</t>
  </si>
  <si>
    <t>上社南</t>
  </si>
  <si>
    <t>*1 千種区 50枚含む</t>
  </si>
  <si>
    <t>*4 熱田区 250枚含む</t>
  </si>
  <si>
    <t>*2 港区  450枚含む</t>
  </si>
  <si>
    <t>　　　　　　　　をプラス</t>
  </si>
  <si>
    <t>中川区下之一色 450枚</t>
  </si>
  <si>
    <t>田辺通</t>
  </si>
  <si>
    <t>鳴子</t>
  </si>
  <si>
    <t>名駅西</t>
  </si>
  <si>
    <t>*1 西区　950枚含む</t>
  </si>
  <si>
    <t>*1 日進市　 350枚含む</t>
  </si>
  <si>
    <t>*1 尾張旭市 2,400枚　</t>
  </si>
  <si>
    <t>*1 瑞穂区 650枚含む</t>
  </si>
  <si>
    <t>　　海部郡蟹江町50枚</t>
  </si>
  <si>
    <t>*4 港区550枚　</t>
  </si>
  <si>
    <t>天白区八事       650枚</t>
  </si>
  <si>
    <t>中川区市内富田 550枚</t>
  </si>
  <si>
    <t>昭和高校前</t>
  </si>
  <si>
    <t>新栄</t>
  </si>
  <si>
    <t>上前津</t>
  </si>
  <si>
    <t>久屋大通</t>
  </si>
  <si>
    <t>浅間町</t>
  </si>
  <si>
    <t>*2</t>
  </si>
  <si>
    <t>*1 天白区 200枚含む</t>
  </si>
  <si>
    <t>　緑区桃山 150枚</t>
  </si>
  <si>
    <t>　緑区神ノ倉東部 200枚</t>
  </si>
  <si>
    <t>*2 天白区 150枚含む</t>
  </si>
  <si>
    <t>　　中区　900枚含む</t>
  </si>
  <si>
    <t>中村区名駅 950枚</t>
  </si>
  <si>
    <t>*5</t>
  </si>
  <si>
    <t>NM</t>
  </si>
  <si>
    <t>　中区桜通 700枚</t>
  </si>
  <si>
    <t>中区新栄　　　　  50枚</t>
  </si>
  <si>
    <t>N</t>
  </si>
  <si>
    <t>　岐阜県郡上市：正ヶ洞　　　岐阜県高山市：国府</t>
  </si>
  <si>
    <t>折込日</t>
  </si>
  <si>
    <t>N</t>
  </si>
  <si>
    <t>上社</t>
  </si>
  <si>
    <t>市内楠</t>
  </si>
  <si>
    <t>*2 東区 1,650枚含む</t>
  </si>
  <si>
    <t>　中区久屋大通 1,650枚</t>
  </si>
  <si>
    <t>*1 北区 1,200枚含む</t>
  </si>
  <si>
    <t>　東区大曽根 1,200枚</t>
  </si>
  <si>
    <t>*3 北区 250枚含む</t>
  </si>
  <si>
    <t>　東区長塀町    250枚</t>
  </si>
  <si>
    <t>*4 北区 500枚含む</t>
  </si>
  <si>
    <t>　東区主税町    500枚</t>
  </si>
  <si>
    <t>*5 中区 900枚含む</t>
  </si>
  <si>
    <t>東区葵     900枚</t>
  </si>
  <si>
    <t>*2</t>
  </si>
  <si>
    <t>*3</t>
  </si>
  <si>
    <t>*4</t>
  </si>
  <si>
    <t xml:space="preserve">*2 清須市 150枚含む </t>
  </si>
  <si>
    <t>*3 清須市 1,300枚含む</t>
  </si>
  <si>
    <t>*4 清須市 350枚含む</t>
  </si>
  <si>
    <t>*1　北区 350枚含む</t>
  </si>
  <si>
    <t>　西区上名古屋 350枚</t>
  </si>
  <si>
    <t>*3 千種区1,000枚含む</t>
  </si>
  <si>
    <t>名東区猪子石1,000枚</t>
  </si>
  <si>
    <t>*4 守山区 1,950枚</t>
  </si>
  <si>
    <t>　　尾張旭市 300枚含む</t>
  </si>
  <si>
    <t>名東区森孝 1,950枚</t>
  </si>
  <si>
    <t>　瑞穂区雁道 250枚</t>
  </si>
  <si>
    <t>昭和区阿由知　250枚</t>
  </si>
  <si>
    <t>*2 瑞穂区　500枚含む</t>
  </si>
  <si>
    <t>昭和区桜山       500枚</t>
  </si>
  <si>
    <t>*3 瑞穂区　800枚含む</t>
  </si>
  <si>
    <t>昭和区御器所　 800枚</t>
  </si>
  <si>
    <t>*4 瑞穂区　200枚含む</t>
  </si>
  <si>
    <t>昭和区南山       200枚</t>
  </si>
  <si>
    <t>*2 名東区 350枚含む</t>
  </si>
  <si>
    <t>天白区一本松350枚</t>
  </si>
  <si>
    <t>*3 緑区 1,000枚含む</t>
  </si>
  <si>
    <t>天白区黒石 1,000枚</t>
  </si>
  <si>
    <t>*4 日進市 650枚含む</t>
  </si>
  <si>
    <t>*1 熱田区 450枚含む</t>
  </si>
  <si>
    <t>　南区明治  　450枚</t>
  </si>
  <si>
    <t>*2 港区 1,150枚含む</t>
  </si>
  <si>
    <t>南区泉楽通 1,150枚</t>
  </si>
  <si>
    <t>*1 熱田区 1,200枚含む</t>
  </si>
  <si>
    <t>　港区千年  1,200枚</t>
  </si>
  <si>
    <t>*3 中村区1,000枚含む　</t>
  </si>
  <si>
    <t>　中川区野田 1,000枚</t>
  </si>
  <si>
    <t xml:space="preserve">           350枚をプラス</t>
  </si>
  <si>
    <t>*1 千種区　250枚含む</t>
  </si>
  <si>
    <t>山王・大須</t>
  </si>
  <si>
    <t>野並</t>
  </si>
  <si>
    <t>名駅南・丸の内</t>
  </si>
  <si>
    <t>*5</t>
  </si>
  <si>
    <t>*4 天白区　500枚含む</t>
  </si>
  <si>
    <t>　昭和区山手通 500枚</t>
  </si>
  <si>
    <t>*2</t>
  </si>
  <si>
    <t>*2 北区 200枚含む</t>
  </si>
  <si>
    <t>　　　　　　　 　1,850枚</t>
  </si>
  <si>
    <t>平成29年後期
（11月1日以降）</t>
  </si>
  <si>
    <t>平成29年後期（11月1日以降）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</si>
</sst>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19">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0"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0" fillId="0" borderId="52"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3" applyNumberFormat="1" applyFont="1" applyBorder="1" applyAlignment="1" applyProtection="1">
      <alignment horizontal="left" vertical="top"/>
      <protection/>
    </xf>
    <xf numFmtId="185" fontId="10" fillId="0" borderId="14" xfId="53" applyNumberFormat="1" applyFont="1" applyBorder="1" applyAlignment="1" applyProtection="1">
      <alignment vertical="top" shrinkToFit="1"/>
      <protection/>
    </xf>
    <xf numFmtId="187" fontId="10" fillId="0" borderId="17" xfId="53"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3" applyNumberFormat="1" applyFont="1" applyBorder="1" applyAlignment="1" applyProtection="1">
      <alignment/>
      <protection/>
    </xf>
    <xf numFmtId="185" fontId="10" fillId="0" borderId="17" xfId="53"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6" xfId="0" applyFont="1" applyBorder="1" applyAlignment="1" applyProtection="1">
      <alignment vertical="top"/>
      <protection locked="0"/>
    </xf>
    <xf numFmtId="177" fontId="10"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7" fontId="10" fillId="0" borderId="57" xfId="0" applyNumberFormat="1" applyFont="1" applyBorder="1" applyAlignment="1" applyProtection="1">
      <alignment horizontal="right" vertical="center"/>
      <protection/>
    </xf>
    <xf numFmtId="177" fontId="10" fillId="0" borderId="25" xfId="53" applyNumberFormat="1" applyFont="1" applyFill="1" applyBorder="1" applyAlignment="1" applyProtection="1">
      <alignment vertical="center"/>
      <protection/>
    </xf>
    <xf numFmtId="177" fontId="10" fillId="0" borderId="11" xfId="53" applyNumberFormat="1" applyFont="1" applyFill="1" applyBorder="1" applyAlignment="1" applyProtection="1">
      <alignment vertical="center"/>
      <protection/>
    </xf>
    <xf numFmtId="177" fontId="10" fillId="0" borderId="57"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0" fillId="0" borderId="60" xfId="0" applyNumberFormat="1" applyFont="1" applyBorder="1" applyAlignment="1" applyProtection="1">
      <alignment horizontal="right" vertical="center"/>
      <protection/>
    </xf>
    <xf numFmtId="177" fontId="10" fillId="0" borderId="28" xfId="53" applyNumberFormat="1" applyFont="1" applyFill="1" applyBorder="1" applyAlignment="1" applyProtection="1">
      <alignment vertical="center"/>
      <protection/>
    </xf>
    <xf numFmtId="177" fontId="10" fillId="0" borderId="13" xfId="53" applyNumberFormat="1" applyFont="1" applyFill="1" applyBorder="1" applyAlignment="1" applyProtection="1">
      <alignment vertical="center"/>
      <protection/>
    </xf>
    <xf numFmtId="177" fontId="10" fillId="0" borderId="60"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vertical="top"/>
      <protection/>
    </xf>
    <xf numFmtId="0" fontId="10" fillId="0" borderId="58" xfId="0" applyFont="1" applyBorder="1" applyAlignment="1" applyProtection="1">
      <alignment vertical="top"/>
      <protection/>
    </xf>
    <xf numFmtId="177" fontId="10" fillId="0" borderId="61" xfId="0" applyNumberFormat="1" applyFont="1" applyBorder="1" applyAlignment="1" applyProtection="1">
      <alignment horizontal="right" vertical="center"/>
      <protection/>
    </xf>
    <xf numFmtId="177" fontId="10" fillId="0" borderId="62" xfId="53" applyNumberFormat="1" applyFont="1" applyFill="1" applyBorder="1" applyAlignment="1" applyProtection="1">
      <alignment vertical="center"/>
      <protection/>
    </xf>
    <xf numFmtId="177" fontId="10" fillId="0" borderId="63" xfId="53" applyNumberFormat="1" applyFont="1" applyFill="1" applyBorder="1" applyAlignment="1" applyProtection="1">
      <alignment vertical="center"/>
      <protection/>
    </xf>
    <xf numFmtId="177" fontId="10" fillId="0" borderId="61" xfId="53" applyNumberFormat="1" applyFont="1" applyFill="1" applyBorder="1" applyAlignment="1" applyProtection="1">
      <alignment horizontal="right" vertical="center"/>
      <protection/>
    </xf>
    <xf numFmtId="177" fontId="10" fillId="0" borderId="64"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4" xfId="0" applyNumberFormat="1" applyFont="1" applyBorder="1" applyAlignment="1" applyProtection="1">
      <alignment horizontal="right" vertical="center"/>
      <protection/>
    </xf>
    <xf numFmtId="177" fontId="10" fillId="0" borderId="22" xfId="0" applyNumberFormat="1" applyFont="1" applyBorder="1" applyAlignment="1" applyProtection="1">
      <alignment horizontal="distributed" vertical="center"/>
      <protection/>
    </xf>
    <xf numFmtId="177" fontId="0" fillId="0" borderId="65"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10" fillId="0" borderId="30" xfId="0" applyNumberFormat="1" applyFont="1" applyBorder="1" applyAlignment="1" applyProtection="1">
      <alignment horizontal="distributed" vertical="center"/>
      <protection/>
    </xf>
    <xf numFmtId="177" fontId="0" fillId="0" borderId="64"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8" fillId="0" borderId="22"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8" fillId="0" borderId="29" xfId="43" applyNumberFormat="1" applyFill="1" applyBorder="1" applyAlignment="1" applyProtection="1">
      <alignment horizontal="distributed" vertical="center"/>
      <protection/>
    </xf>
    <xf numFmtId="185" fontId="10" fillId="0" borderId="0" xfId="53"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3" applyNumberFormat="1" applyFont="1" applyBorder="1" applyAlignment="1" applyProtection="1">
      <alignment vertical="top" shrinkToFit="1"/>
      <protection/>
    </xf>
    <xf numFmtId="187" fontId="11" fillId="0" borderId="36" xfId="53"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3"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87" fontId="1" fillId="0" borderId="37" xfId="51" applyNumberFormat="1" applyFont="1" applyBorder="1" applyAlignment="1" applyProtection="1">
      <alignment horizontal="left" vertical="center"/>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0" fillId="0" borderId="29" xfId="0" applyBorder="1" applyAlignment="1">
      <alignment horizontal="distributed" vertical="center"/>
    </xf>
    <xf numFmtId="0" fontId="0" fillId="0" borderId="24" xfId="0" applyFont="1" applyBorder="1" applyAlignment="1" applyProtection="1">
      <alignment horizontal="center" vertical="center" shrinkToFit="1"/>
      <protection/>
    </xf>
    <xf numFmtId="0" fontId="12" fillId="0" borderId="0" xfId="67" applyFont="1" applyFill="1">
      <alignment vertical="center"/>
      <protection/>
    </xf>
    <xf numFmtId="0" fontId="14" fillId="0" borderId="0" xfId="67" applyFont="1" applyFill="1">
      <alignment vertical="center"/>
      <protection/>
    </xf>
    <xf numFmtId="0" fontId="13" fillId="0" borderId="0" xfId="67" applyFont="1" applyFill="1">
      <alignment vertical="center"/>
      <protection/>
    </xf>
    <xf numFmtId="0" fontId="12" fillId="0" borderId="0" xfId="66" applyFont="1" applyAlignment="1">
      <alignment vertical="center"/>
      <protection/>
    </xf>
    <xf numFmtId="0" fontId="12" fillId="0" borderId="0" xfId="66" applyFont="1">
      <alignment vertical="center"/>
      <protection/>
    </xf>
    <xf numFmtId="0" fontId="0" fillId="0" borderId="0" xfId="0" applyFill="1" applyAlignment="1">
      <alignment vertical="center"/>
    </xf>
    <xf numFmtId="0" fontId="13" fillId="0" borderId="0" xfId="66" applyFont="1">
      <alignment vertical="center"/>
      <protection/>
    </xf>
    <xf numFmtId="0" fontId="14" fillId="0" borderId="0" xfId="66" applyFont="1">
      <alignment vertical="center"/>
      <protection/>
    </xf>
    <xf numFmtId="0" fontId="12" fillId="0" borderId="0" xfId="65" applyFont="1" applyFill="1">
      <alignment vertical="center"/>
      <protection/>
    </xf>
    <xf numFmtId="0" fontId="12" fillId="0" borderId="0" xfId="65" applyFont="1">
      <alignment vertical="center"/>
      <protection/>
    </xf>
    <xf numFmtId="0" fontId="12" fillId="0" borderId="0" xfId="65" applyFont="1" applyAlignment="1">
      <alignment vertical="center"/>
      <protection/>
    </xf>
    <xf numFmtId="0" fontId="14" fillId="0" borderId="0" xfId="66" applyFont="1" applyFill="1">
      <alignment vertical="center"/>
      <protection/>
    </xf>
    <xf numFmtId="0" fontId="14" fillId="0" borderId="0" xfId="65" applyFont="1" applyFill="1">
      <alignment vertical="center"/>
      <protection/>
    </xf>
    <xf numFmtId="0" fontId="12" fillId="0" borderId="0" xfId="66" applyFont="1" applyFill="1">
      <alignment vertical="center"/>
      <protection/>
    </xf>
    <xf numFmtId="0" fontId="14" fillId="0" borderId="0" xfId="65" applyFont="1">
      <alignment vertical="center"/>
      <protection/>
    </xf>
    <xf numFmtId="0" fontId="13" fillId="0" borderId="0" xfId="66" applyFont="1" applyFill="1" applyBorder="1">
      <alignment vertical="center"/>
      <protection/>
    </xf>
    <xf numFmtId="0" fontId="13" fillId="0" borderId="0" xfId="66" applyFont="1" applyFill="1">
      <alignment vertical="center"/>
      <protection/>
    </xf>
    <xf numFmtId="0" fontId="13" fillId="0" borderId="0" xfId="65" applyFont="1" applyFill="1">
      <alignment vertical="center"/>
      <protection/>
    </xf>
    <xf numFmtId="0" fontId="13" fillId="0" borderId="0" xfId="66" applyFont="1" applyFill="1" applyAlignment="1">
      <alignment vertical="center"/>
      <protection/>
    </xf>
    <xf numFmtId="0" fontId="0" fillId="0" borderId="0" xfId="0" applyFont="1" applyAlignment="1">
      <alignment/>
    </xf>
    <xf numFmtId="0" fontId="15" fillId="0" borderId="0" xfId="65" applyFont="1" applyAlignment="1">
      <alignment horizontal="center" vertical="center"/>
      <protection/>
    </xf>
    <xf numFmtId="0" fontId="0" fillId="0" borderId="0" xfId="0" applyFont="1" applyFill="1" applyAlignment="1">
      <alignment/>
    </xf>
    <xf numFmtId="0" fontId="17" fillId="0" borderId="0" xfId="65" applyFont="1" applyAlignment="1">
      <alignment horizontal="center"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0" fillId="0" borderId="0" xfId="0" applyBorder="1" applyAlignment="1">
      <alignment/>
    </xf>
    <xf numFmtId="0" fontId="13" fillId="0" borderId="0" xfId="66" applyFont="1" applyFill="1" applyBorder="1" applyAlignment="1">
      <alignment vertical="center"/>
      <protection/>
    </xf>
    <xf numFmtId="0" fontId="13"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5" fillId="0" borderId="0" xfId="66" applyFont="1" applyAlignment="1">
      <alignment horizontal="center"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3" fillId="0" borderId="0" xfId="65" applyFont="1" applyFill="1" applyAlignment="1">
      <alignment horizontal="center" vertical="center"/>
      <protection/>
    </xf>
    <xf numFmtId="0" fontId="3" fillId="0" borderId="0" xfId="0" applyFont="1" applyAlignment="1">
      <alignment horizontal="center"/>
    </xf>
    <xf numFmtId="0" fontId="17" fillId="0" borderId="0" xfId="65" applyFont="1" applyFill="1" applyAlignment="1">
      <alignment vertical="center"/>
      <protection/>
    </xf>
    <xf numFmtId="0" fontId="13"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69" xfId="0" applyFont="1" applyBorder="1" applyAlignment="1">
      <alignment horizontal="center"/>
    </xf>
    <xf numFmtId="0" fontId="13" fillId="0" borderId="54" xfId="65" applyFont="1" applyFill="1" applyBorder="1">
      <alignment vertical="center"/>
      <protection/>
    </xf>
    <xf numFmtId="0" fontId="13" fillId="0" borderId="69" xfId="65" applyFont="1" applyFill="1" applyBorder="1">
      <alignment vertical="center"/>
      <protection/>
    </xf>
    <xf numFmtId="0" fontId="16" fillId="0" borderId="69" xfId="65" applyFont="1" applyFill="1" applyBorder="1">
      <alignment vertical="center"/>
      <protection/>
    </xf>
    <xf numFmtId="0" fontId="13" fillId="0" borderId="52" xfId="65" applyFont="1" applyFill="1" applyBorder="1">
      <alignment vertical="center"/>
      <protection/>
    </xf>
    <xf numFmtId="0" fontId="13" fillId="0" borderId="39" xfId="65" applyFont="1" applyFill="1" applyBorder="1">
      <alignment vertical="center"/>
      <protection/>
    </xf>
    <xf numFmtId="0" fontId="13" fillId="0" borderId="70" xfId="65" applyFont="1" applyFill="1" applyBorder="1">
      <alignment vertical="center"/>
      <protection/>
    </xf>
    <xf numFmtId="0" fontId="13" fillId="0" borderId="48" xfId="65" applyFont="1" applyFill="1" applyBorder="1">
      <alignment vertical="center"/>
      <protection/>
    </xf>
    <xf numFmtId="0" fontId="13" fillId="0" borderId="44" xfId="65" applyFont="1" applyFill="1" applyBorder="1">
      <alignment vertical="center"/>
      <protection/>
    </xf>
    <xf numFmtId="0" fontId="13" fillId="0" borderId="71" xfId="65" applyFont="1" applyFill="1" applyBorder="1">
      <alignment vertical="center"/>
      <protection/>
    </xf>
    <xf numFmtId="0" fontId="13"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3" fillId="0" borderId="71" xfId="66" applyFont="1" applyFill="1" applyBorder="1">
      <alignment vertical="center"/>
      <protection/>
    </xf>
    <xf numFmtId="0" fontId="13" fillId="0" borderId="54" xfId="66" applyFont="1" applyFill="1" applyBorder="1" applyAlignment="1">
      <alignment vertical="center"/>
      <protection/>
    </xf>
    <xf numFmtId="0" fontId="12" fillId="0" borderId="0" xfId="0" applyFont="1" applyBorder="1" applyAlignment="1">
      <alignment vertical="center"/>
    </xf>
    <xf numFmtId="0" fontId="12" fillId="0" borderId="69" xfId="0" applyFont="1" applyBorder="1" applyAlignment="1">
      <alignment vertical="center"/>
    </xf>
    <xf numFmtId="0" fontId="13" fillId="0" borderId="52" xfId="66" applyFont="1" applyFill="1" applyBorder="1" applyAlignment="1">
      <alignment vertical="center"/>
      <protection/>
    </xf>
    <xf numFmtId="0" fontId="13" fillId="0" borderId="39" xfId="66" applyFont="1" applyFill="1" applyBorder="1" applyAlignment="1">
      <alignment vertical="center"/>
      <protection/>
    </xf>
    <xf numFmtId="0" fontId="13" fillId="0" borderId="70" xfId="66" applyFont="1" applyFill="1" applyBorder="1" applyAlignment="1">
      <alignment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9" fillId="0" borderId="0" xfId="66" applyFont="1" applyAlignment="1">
      <alignment horizontal="center" vertical="center"/>
      <protection/>
    </xf>
    <xf numFmtId="0" fontId="13" fillId="0" borderId="0" xfId="66" applyFont="1" applyFill="1" applyBorder="1" applyAlignment="1">
      <alignment horizontal="left" vertical="center"/>
      <protection/>
    </xf>
    <xf numFmtId="177" fontId="10" fillId="0" borderId="18" xfId="0" applyNumberFormat="1"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38" fontId="10" fillId="0" borderId="24" xfId="51" applyFont="1" applyBorder="1" applyAlignment="1" applyProtection="1">
      <alignment horizontal="distributed" vertical="center"/>
      <protection/>
    </xf>
    <xf numFmtId="0" fontId="0" fillId="0" borderId="26" xfId="0" applyBorder="1" applyAlignment="1">
      <alignment horizontal="distributed" vertical="center"/>
    </xf>
    <xf numFmtId="0" fontId="12" fillId="0" borderId="0" xfId="66" applyFont="1" applyAlignment="1">
      <alignment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19" fillId="0" borderId="0" xfId="65" applyFont="1" applyAlignment="1">
      <alignment horizontal="center"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3" fillId="0" borderId="33" xfId="66" applyFont="1" applyFill="1" applyBorder="1" applyAlignment="1">
      <alignment horizontal="center" vertical="center"/>
      <protection/>
    </xf>
    <xf numFmtId="0" fontId="13" fillId="0" borderId="67" xfId="66" applyFont="1" applyFill="1" applyBorder="1" applyAlignment="1">
      <alignment horizontal="center" vertical="center"/>
      <protection/>
    </xf>
    <xf numFmtId="0" fontId="13" fillId="33" borderId="33" xfId="66" applyFont="1" applyFill="1" applyBorder="1" applyAlignment="1">
      <alignment horizontal="left" vertical="center"/>
      <protection/>
    </xf>
    <xf numFmtId="0" fontId="13" fillId="33" borderId="27" xfId="66" applyFont="1" applyFill="1" applyBorder="1" applyAlignment="1">
      <alignment horizontal="left" vertical="center"/>
      <protection/>
    </xf>
    <xf numFmtId="0" fontId="13" fillId="33" borderId="67" xfId="66" applyFont="1" applyFill="1" applyBorder="1" applyAlignment="1">
      <alignment horizontal="left" vertical="center"/>
      <protection/>
    </xf>
    <xf numFmtId="0" fontId="13" fillId="0" borderId="33" xfId="66" applyFont="1" applyFill="1" applyBorder="1" applyAlignment="1">
      <alignment horizontal="left" vertical="center"/>
      <protection/>
    </xf>
    <xf numFmtId="0" fontId="13" fillId="0" borderId="27" xfId="66" applyFont="1" applyFill="1" applyBorder="1" applyAlignment="1">
      <alignment horizontal="left" vertical="center"/>
      <protection/>
    </xf>
    <xf numFmtId="0" fontId="13" fillId="0" borderId="67" xfId="66" applyFont="1" applyFill="1" applyBorder="1" applyAlignment="1">
      <alignment horizontal="left" vertical="center"/>
      <protection/>
    </xf>
    <xf numFmtId="49" fontId="10" fillId="0" borderId="16" xfId="0" applyNumberFormat="1" applyFont="1" applyFill="1" applyBorder="1" applyAlignment="1" applyProtection="1">
      <alignment horizontal="right" vertical="center" wrapText="1" shrinkToFit="1"/>
      <protection/>
    </xf>
    <xf numFmtId="177" fontId="12" fillId="0" borderId="17" xfId="0" applyNumberFormat="1" applyFont="1" applyFill="1" applyBorder="1" applyAlignment="1" applyProtection="1">
      <alignment horizontal="center" vertical="center" shrinkToFit="1"/>
      <protection/>
    </xf>
    <xf numFmtId="177" fontId="12" fillId="0" borderId="20" xfId="0" applyNumberFormat="1" applyFont="1" applyFill="1" applyBorder="1" applyAlignment="1" applyProtection="1">
      <alignment horizontal="center" vertical="center" shrinkToFit="1"/>
      <protection/>
    </xf>
    <xf numFmtId="177" fontId="12" fillId="0" borderId="35" xfId="0" applyNumberFormat="1" applyFont="1" applyFill="1" applyBorder="1" applyAlignment="1" applyProtection="1">
      <alignment horizontal="center" vertical="center" shrinkToFit="1"/>
      <protection/>
    </xf>
    <xf numFmtId="177" fontId="10"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8" fontId="11" fillId="0" borderId="36" xfId="53"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187" fontId="11" fillId="0" borderId="17" xfId="53" applyNumberFormat="1" applyFont="1" applyBorder="1" applyAlignment="1" applyProtection="1">
      <alignment horizontal="center" vertical="center"/>
      <protection locked="0"/>
    </xf>
    <xf numFmtId="187" fontId="11" fillId="0" borderId="20" xfId="53" applyNumberFormat="1" applyFont="1" applyBorder="1" applyAlignment="1" applyProtection="1">
      <alignment horizontal="center" vertical="center"/>
      <protection locked="0"/>
    </xf>
    <xf numFmtId="187" fontId="11" fillId="0" borderId="35" xfId="53" applyNumberFormat="1" applyFont="1" applyBorder="1" applyAlignment="1" applyProtection="1">
      <alignment horizontal="center" vertical="center"/>
      <protection locked="0"/>
    </xf>
    <xf numFmtId="0" fontId="0" fillId="0" borderId="21" xfId="0" applyFont="1" applyBorder="1" applyAlignment="1" applyProtection="1">
      <alignment horizontal="center"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1" fillId="0" borderId="16"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178" fontId="5" fillId="0" borderId="36" xfId="0" applyNumberFormat="1" applyFont="1" applyBorder="1" applyAlignment="1" applyProtection="1">
      <alignment horizontal="center" vertical="center" shrinkToFit="1"/>
      <protection locked="0"/>
    </xf>
    <xf numFmtId="178" fontId="5" fillId="0" borderId="55"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xf numFmtId="186" fontId="5" fillId="0" borderId="16" xfId="0" applyNumberFormat="1" applyFont="1" applyBorder="1" applyAlignment="1" applyProtection="1">
      <alignment horizontal="left" vertical="top"/>
      <protection/>
    </xf>
    <xf numFmtId="49" fontId="0" fillId="0" borderId="0" xfId="0" applyNumberFormat="1" applyFont="1" applyAlignment="1" applyProtection="1">
      <alignment horizontal="center"/>
      <protection locked="0"/>
    </xf>
    <xf numFmtId="186" fontId="5" fillId="0" borderId="16" xfId="0" applyNumberFormat="1" applyFont="1" applyBorder="1" applyAlignment="1" applyProtection="1">
      <alignment horizontal="right" vertical="top"/>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16" customWidth="1"/>
    <col min="2" max="2" width="5.625" style="0" customWidth="1"/>
  </cols>
  <sheetData>
    <row r="1" spans="1:2" ht="13.5">
      <c r="A1" s="264"/>
      <c r="B1" s="264"/>
    </row>
    <row r="2" spans="1:2" ht="24">
      <c r="A2" s="258" t="s">
        <v>883</v>
      </c>
      <c r="B2" s="200"/>
    </row>
    <row r="3" spans="1:2" ht="18.75">
      <c r="A3" s="226"/>
      <c r="B3" s="200"/>
    </row>
    <row r="4" spans="1:2" ht="13.5">
      <c r="A4" s="201"/>
      <c r="B4" s="201"/>
    </row>
    <row r="5" spans="1:2" ht="13.5">
      <c r="A5" s="265" t="s">
        <v>841</v>
      </c>
      <c r="B5" s="266"/>
    </row>
    <row r="6" spans="1:2" ht="6" customHeight="1">
      <c r="A6" s="227"/>
      <c r="B6" s="228"/>
    </row>
    <row r="7" spans="1:2" ht="13.5">
      <c r="A7" s="265" t="s">
        <v>842</v>
      </c>
      <c r="B7" s="266"/>
    </row>
    <row r="8" spans="1:2" ht="13.5">
      <c r="A8" s="227"/>
      <c r="B8" s="202"/>
    </row>
    <row r="9" spans="1:2" ht="13.5">
      <c r="A9" s="203"/>
      <c r="B9" s="204"/>
    </row>
    <row r="10" spans="1:2" ht="13.5">
      <c r="A10" s="203" t="s">
        <v>843</v>
      </c>
      <c r="B10" s="204"/>
    </row>
    <row r="11" spans="1:2" ht="13.5">
      <c r="A11" s="203"/>
      <c r="B11" s="204"/>
    </row>
    <row r="12" spans="1:2" ht="13.5">
      <c r="A12" s="203" t="s">
        <v>844</v>
      </c>
      <c r="B12" s="204"/>
    </row>
    <row r="13" spans="1:2" ht="6" customHeight="1">
      <c r="A13" s="203"/>
      <c r="B13" s="204"/>
    </row>
    <row r="14" spans="1:2" ht="13.5">
      <c r="A14" s="203" t="s">
        <v>845</v>
      </c>
      <c r="B14" s="204"/>
    </row>
    <row r="15" spans="1:2" ht="13.5">
      <c r="A15" s="203"/>
      <c r="B15" s="204"/>
    </row>
    <row r="16" spans="1:2" ht="13.5">
      <c r="A16" s="203" t="s">
        <v>846</v>
      </c>
      <c r="B16" s="204"/>
    </row>
    <row r="17" spans="1:2" ht="6" customHeight="1">
      <c r="A17" s="203"/>
      <c r="B17" s="204"/>
    </row>
    <row r="18" spans="1:2" ht="13.5">
      <c r="A18" s="203" t="s">
        <v>847</v>
      </c>
      <c r="B18" s="204"/>
    </row>
    <row r="19" spans="1:2" ht="13.5">
      <c r="A19" s="203" t="s">
        <v>838</v>
      </c>
      <c r="B19" s="204"/>
    </row>
    <row r="20" spans="1:2" ht="13.5">
      <c r="A20" s="203" t="s">
        <v>848</v>
      </c>
      <c r="B20" s="204"/>
    </row>
    <row r="21" spans="1:2" ht="13.5">
      <c r="A21" s="203" t="s">
        <v>849</v>
      </c>
      <c r="B21" s="204"/>
    </row>
    <row r="22" spans="1:2" ht="13.5">
      <c r="A22" s="203" t="s">
        <v>850</v>
      </c>
      <c r="B22" s="204"/>
    </row>
    <row r="23" spans="1:2" ht="13.5">
      <c r="A23" s="203" t="s">
        <v>851</v>
      </c>
      <c r="B23" s="204"/>
    </row>
    <row r="24" spans="1:2" ht="13.5">
      <c r="A24" s="203" t="s">
        <v>852</v>
      </c>
      <c r="B24" s="204"/>
    </row>
    <row r="25" spans="1:2" ht="6" customHeight="1">
      <c r="A25" s="203"/>
      <c r="B25" s="204"/>
    </row>
    <row r="26" spans="1:2" ht="13.5">
      <c r="A26" s="203" t="s">
        <v>853</v>
      </c>
      <c r="B26" s="204"/>
    </row>
    <row r="27" spans="1:2" ht="13.5">
      <c r="A27" s="203" t="s">
        <v>851</v>
      </c>
      <c r="B27" s="204"/>
    </row>
    <row r="28" spans="1:2" ht="13.5">
      <c r="A28" s="203" t="s">
        <v>854</v>
      </c>
      <c r="B28" s="204"/>
    </row>
    <row r="29" spans="1:2" ht="13.5">
      <c r="A29" s="203" t="s">
        <v>855</v>
      </c>
      <c r="B29" s="204"/>
    </row>
    <row r="30" spans="1:2" ht="13.5">
      <c r="A30" s="203" t="s">
        <v>881</v>
      </c>
      <c r="B30" s="204"/>
    </row>
    <row r="31" spans="1:2" ht="6" customHeight="1">
      <c r="A31" s="203"/>
      <c r="B31" s="204"/>
    </row>
    <row r="32" spans="1:2" ht="13.5">
      <c r="A32" s="203" t="s">
        <v>882</v>
      </c>
      <c r="B32" s="204"/>
    </row>
    <row r="33" spans="1:2" ht="13.5">
      <c r="A33" s="203" t="s">
        <v>855</v>
      </c>
      <c r="B33" s="204"/>
    </row>
    <row r="34" spans="1:2" ht="13.5">
      <c r="A34" s="203" t="s">
        <v>856</v>
      </c>
      <c r="B34" s="204"/>
    </row>
    <row r="35" spans="1:2" ht="13.5">
      <c r="A35" s="203" t="s">
        <v>849</v>
      </c>
      <c r="B35" s="204"/>
    </row>
    <row r="36" spans="1:2" ht="13.5">
      <c r="A36" s="203" t="s">
        <v>857</v>
      </c>
      <c r="B36" s="204"/>
    </row>
    <row r="37" spans="1:2" ht="6" customHeight="1">
      <c r="A37" s="203"/>
      <c r="B37" s="204"/>
    </row>
    <row r="38" spans="1:2" ht="13.5">
      <c r="A38" s="203" t="s">
        <v>858</v>
      </c>
      <c r="B38" s="204"/>
    </row>
    <row r="39" spans="1:2" ht="13.5">
      <c r="A39" s="203" t="s">
        <v>851</v>
      </c>
      <c r="B39" s="204"/>
    </row>
    <row r="40" spans="1:2" ht="13.5">
      <c r="A40" s="203" t="s">
        <v>859</v>
      </c>
      <c r="B40" s="204"/>
    </row>
    <row r="41" spans="1:2" ht="13.5">
      <c r="A41" s="203" t="s">
        <v>849</v>
      </c>
      <c r="B41" s="204"/>
    </row>
    <row r="42" spans="1:2" ht="13.5">
      <c r="A42" s="203" t="s">
        <v>860</v>
      </c>
      <c r="B42" s="204"/>
    </row>
    <row r="43" spans="1:2" ht="13.5">
      <c r="A43" s="203"/>
      <c r="B43" s="204"/>
    </row>
    <row r="44" spans="1:2" ht="13.5">
      <c r="A44" s="203"/>
      <c r="B44" s="204"/>
    </row>
    <row r="45" spans="1:2" ht="13.5">
      <c r="A45" s="203"/>
      <c r="B45" s="204"/>
    </row>
    <row r="46" spans="1:2" ht="13.5">
      <c r="A46" s="201" t="s">
        <v>861</v>
      </c>
      <c r="B46" s="204"/>
    </row>
    <row r="47" spans="1:2" ht="6" customHeight="1">
      <c r="A47" s="201"/>
      <c r="B47" s="204"/>
    </row>
    <row r="48" spans="1:2" ht="13.5">
      <c r="A48" s="201" t="s">
        <v>862</v>
      </c>
      <c r="B48" s="204"/>
    </row>
    <row r="49" spans="1:2" ht="13.5">
      <c r="A49" s="201" t="s">
        <v>863</v>
      </c>
      <c r="B49" s="204"/>
    </row>
    <row r="50" spans="1:2" ht="13.5">
      <c r="A50" s="203"/>
      <c r="B50" s="204"/>
    </row>
    <row r="51" spans="1:2" ht="13.5">
      <c r="A51" s="204"/>
      <c r="B51" s="204"/>
    </row>
    <row r="52" spans="1:2" ht="13.5">
      <c r="A52" s="201"/>
      <c r="B52" s="204"/>
    </row>
    <row r="53" spans="1:2" ht="13.5">
      <c r="A53" s="201"/>
      <c r="B53" s="204"/>
    </row>
    <row r="54" spans="1:2" ht="13.5">
      <c r="A54" s="201"/>
      <c r="B54" s="204"/>
    </row>
    <row r="55" spans="1:2" ht="13.5">
      <c r="A55" s="201"/>
      <c r="B55" s="201"/>
    </row>
    <row r="56" spans="1:2" ht="13.5">
      <c r="A56" s="201"/>
      <c r="B56" s="201"/>
    </row>
    <row r="57" spans="1:2" ht="13.5">
      <c r="A57" s="201"/>
      <c r="B57" s="201"/>
    </row>
    <row r="58" spans="1:2" ht="13.5">
      <c r="A58" s="201"/>
      <c r="B58" s="201"/>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G46"/>
  <sheetViews>
    <sheetView zoomScale="85" zoomScaleNormal="85" zoomScaleSheetLayoutView="85" zoomScalePageLayoutView="0" workbookViewId="0" topLeftCell="A1">
      <selection activeCell="U8" sqref="U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420</v>
      </c>
      <c r="C4" s="305"/>
      <c r="D4" s="305"/>
      <c r="E4" s="305"/>
      <c r="F4" s="19"/>
      <c r="G4" s="20" t="s">
        <v>3</v>
      </c>
      <c r="H4" s="21"/>
      <c r="I4" s="318">
        <f>SUM(G43,L43,Q43,V43,AA43)</f>
        <v>0</v>
      </c>
      <c r="J4" s="318"/>
      <c r="K4" s="22" t="s">
        <v>323</v>
      </c>
      <c r="L4" s="316">
        <f>SUM(F43,K43,P43,U43,Z43)</f>
        <v>46050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421</v>
      </c>
      <c r="D6" s="183" t="s">
        <v>51</v>
      </c>
      <c r="E6" s="36" t="s">
        <v>377</v>
      </c>
      <c r="F6" s="37">
        <v>2050</v>
      </c>
      <c r="G6" s="5"/>
      <c r="H6" s="181" t="s">
        <v>440</v>
      </c>
      <c r="I6" s="35" t="s">
        <v>4</v>
      </c>
      <c r="J6" s="36"/>
      <c r="K6" s="48">
        <v>1250</v>
      </c>
      <c r="L6" s="6"/>
      <c r="M6" s="181"/>
      <c r="N6" s="35"/>
      <c r="O6" s="36"/>
      <c r="P6" s="48"/>
      <c r="Q6" s="6"/>
      <c r="R6" s="181" t="s">
        <v>445</v>
      </c>
      <c r="S6" s="35" t="s">
        <v>64</v>
      </c>
      <c r="T6" s="36"/>
      <c r="U6" s="48">
        <v>800</v>
      </c>
      <c r="V6" s="6"/>
      <c r="W6" s="181"/>
      <c r="X6" s="35"/>
      <c r="Y6" s="36"/>
      <c r="Z6" s="48"/>
      <c r="AA6" s="6"/>
      <c r="AB6" s="74" t="s">
        <v>453</v>
      </c>
      <c r="AG6" s="32"/>
    </row>
    <row r="7" spans="1:33" s="4" customFormat="1" ht="15" customHeight="1">
      <c r="A7" s="38"/>
      <c r="B7" s="34"/>
      <c r="C7" s="179" t="s">
        <v>422</v>
      </c>
      <c r="D7" s="100" t="s">
        <v>52</v>
      </c>
      <c r="E7" s="40" t="s">
        <v>377</v>
      </c>
      <c r="F7" s="41">
        <v>1850</v>
      </c>
      <c r="G7" s="7"/>
      <c r="H7" s="179" t="s">
        <v>441</v>
      </c>
      <c r="I7" s="39" t="s">
        <v>442</v>
      </c>
      <c r="J7" s="40"/>
      <c r="K7" s="49">
        <v>1250</v>
      </c>
      <c r="L7" s="8"/>
      <c r="M7" s="179"/>
      <c r="N7" s="39"/>
      <c r="O7" s="40"/>
      <c r="P7" s="52"/>
      <c r="Q7" s="8"/>
      <c r="R7" s="179" t="s">
        <v>446</v>
      </c>
      <c r="S7" s="39" t="s">
        <v>447</v>
      </c>
      <c r="T7" s="40"/>
      <c r="U7" s="50">
        <v>950</v>
      </c>
      <c r="V7" s="8"/>
      <c r="W7" s="179"/>
      <c r="X7" s="39"/>
      <c r="Y7" s="40"/>
      <c r="Z7" s="50"/>
      <c r="AA7" s="8"/>
      <c r="AB7" s="75" t="s">
        <v>984</v>
      </c>
      <c r="AG7" s="32"/>
    </row>
    <row r="8" spans="1:33" s="4" customFormat="1" ht="15" customHeight="1">
      <c r="A8" s="38"/>
      <c r="B8" s="34"/>
      <c r="C8" s="179" t="s">
        <v>423</v>
      </c>
      <c r="D8" s="100" t="s">
        <v>451</v>
      </c>
      <c r="E8" s="40" t="s">
        <v>377</v>
      </c>
      <c r="F8" s="41">
        <v>2050</v>
      </c>
      <c r="G8" s="7"/>
      <c r="H8" s="179" t="s">
        <v>443</v>
      </c>
      <c r="I8" s="39" t="s">
        <v>52</v>
      </c>
      <c r="J8" s="40"/>
      <c r="K8" s="50">
        <v>1700</v>
      </c>
      <c r="L8" s="8"/>
      <c r="M8" s="179"/>
      <c r="N8" s="39"/>
      <c r="O8" s="40"/>
      <c r="P8" s="50"/>
      <c r="Q8" s="8"/>
      <c r="R8" s="179" t="s">
        <v>448</v>
      </c>
      <c r="S8" s="39" t="s">
        <v>449</v>
      </c>
      <c r="T8" s="40"/>
      <c r="U8" s="49">
        <v>850</v>
      </c>
      <c r="V8" s="8"/>
      <c r="W8" s="179"/>
      <c r="X8" s="39"/>
      <c r="Y8" s="40"/>
      <c r="Z8" s="49"/>
      <c r="AA8" s="8"/>
      <c r="AB8" s="75" t="s">
        <v>988</v>
      </c>
      <c r="AG8" s="32"/>
    </row>
    <row r="9" spans="1:33" s="4" customFormat="1" ht="15" customHeight="1">
      <c r="A9" s="38"/>
      <c r="B9" s="34"/>
      <c r="C9" s="179" t="s">
        <v>424</v>
      </c>
      <c r="D9" s="100" t="s">
        <v>54</v>
      </c>
      <c r="E9" s="40" t="s">
        <v>377</v>
      </c>
      <c r="F9" s="41">
        <v>750</v>
      </c>
      <c r="G9" s="7"/>
      <c r="H9" s="179" t="s">
        <v>444</v>
      </c>
      <c r="I9" s="39" t="s">
        <v>64</v>
      </c>
      <c r="J9" s="40"/>
      <c r="K9" s="50">
        <v>1250</v>
      </c>
      <c r="L9" s="8"/>
      <c r="M9" s="179"/>
      <c r="N9" s="39"/>
      <c r="O9" s="40"/>
      <c r="P9" s="50"/>
      <c r="Q9" s="8"/>
      <c r="R9" s="179" t="s">
        <v>450</v>
      </c>
      <c r="S9" s="39" t="s">
        <v>63</v>
      </c>
      <c r="T9" s="40"/>
      <c r="U9" s="49">
        <v>250</v>
      </c>
      <c r="V9" s="8"/>
      <c r="W9" s="179"/>
      <c r="X9" s="39"/>
      <c r="Y9" s="40"/>
      <c r="Z9" s="49"/>
      <c r="AA9" s="8"/>
      <c r="AB9" s="76" t="s">
        <v>986</v>
      </c>
      <c r="AG9" s="32"/>
    </row>
    <row r="10" spans="1:33" s="4" customFormat="1" ht="15" customHeight="1">
      <c r="A10" s="38"/>
      <c r="B10" s="34"/>
      <c r="C10" s="179" t="s">
        <v>425</v>
      </c>
      <c r="D10" s="100" t="s">
        <v>56</v>
      </c>
      <c r="E10" s="40" t="s">
        <v>377</v>
      </c>
      <c r="F10" s="41">
        <v>2550</v>
      </c>
      <c r="G10" s="7"/>
      <c r="H10" s="179"/>
      <c r="I10" s="39"/>
      <c r="J10" s="40"/>
      <c r="K10" s="50"/>
      <c r="L10" s="8"/>
      <c r="M10" s="179"/>
      <c r="N10" s="39"/>
      <c r="O10" s="40"/>
      <c r="P10" s="50"/>
      <c r="Q10" s="8"/>
      <c r="R10" s="179"/>
      <c r="S10" s="39"/>
      <c r="T10" s="40"/>
      <c r="U10" s="50"/>
      <c r="V10" s="8"/>
      <c r="W10" s="179"/>
      <c r="X10" s="39"/>
      <c r="Y10" s="40"/>
      <c r="Z10" s="50"/>
      <c r="AA10" s="8"/>
      <c r="AB10" s="76" t="s">
        <v>313</v>
      </c>
      <c r="AG10" s="32"/>
    </row>
    <row r="11" spans="1:33" s="4" customFormat="1" ht="15" customHeight="1">
      <c r="A11" s="38"/>
      <c r="B11" s="34"/>
      <c r="C11" s="179" t="s">
        <v>426</v>
      </c>
      <c r="D11" s="100" t="s">
        <v>57</v>
      </c>
      <c r="E11" s="40" t="s">
        <v>377</v>
      </c>
      <c r="F11" s="41">
        <v>1550</v>
      </c>
      <c r="G11" s="7"/>
      <c r="H11" s="179"/>
      <c r="I11" s="39"/>
      <c r="J11" s="40"/>
      <c r="K11" s="50"/>
      <c r="L11" s="8"/>
      <c r="M11" s="179"/>
      <c r="N11" s="39"/>
      <c r="O11" s="40"/>
      <c r="P11" s="50"/>
      <c r="Q11" s="8"/>
      <c r="R11" s="179"/>
      <c r="S11" s="39"/>
      <c r="T11" s="40"/>
      <c r="U11" s="50"/>
      <c r="V11" s="8"/>
      <c r="W11" s="179"/>
      <c r="X11" s="39"/>
      <c r="Y11" s="40"/>
      <c r="Z11" s="50"/>
      <c r="AA11" s="8"/>
      <c r="AB11" s="76" t="s">
        <v>998</v>
      </c>
      <c r="AG11" s="32"/>
    </row>
    <row r="12" spans="1:28" s="4" customFormat="1" ht="15" customHeight="1">
      <c r="A12" s="38"/>
      <c r="B12" s="34"/>
      <c r="C12" s="179" t="s">
        <v>427</v>
      </c>
      <c r="D12" s="100" t="s">
        <v>55</v>
      </c>
      <c r="E12" s="40" t="s">
        <v>377</v>
      </c>
      <c r="F12" s="41">
        <v>2900</v>
      </c>
      <c r="G12" s="7"/>
      <c r="H12" s="179"/>
      <c r="I12" s="39"/>
      <c r="J12" s="40"/>
      <c r="K12" s="50"/>
      <c r="L12" s="8"/>
      <c r="M12" s="179"/>
      <c r="N12" s="39"/>
      <c r="O12" s="40"/>
      <c r="P12" s="50"/>
      <c r="Q12" s="8"/>
      <c r="R12" s="179"/>
      <c r="S12" s="39"/>
      <c r="T12" s="40"/>
      <c r="U12" s="50"/>
      <c r="V12" s="8"/>
      <c r="W12" s="179"/>
      <c r="X12" s="39"/>
      <c r="Y12" s="40"/>
      <c r="Z12" s="50"/>
      <c r="AA12" s="8"/>
      <c r="AB12" s="76" t="s">
        <v>303</v>
      </c>
    </row>
    <row r="13" spans="1:28" s="4" customFormat="1" ht="15" customHeight="1">
      <c r="A13" s="38"/>
      <c r="B13" s="34"/>
      <c r="C13" s="179" t="s">
        <v>428</v>
      </c>
      <c r="D13" s="100" t="s">
        <v>253</v>
      </c>
      <c r="E13" s="40" t="s">
        <v>377</v>
      </c>
      <c r="F13" s="41">
        <v>3300</v>
      </c>
      <c r="G13" s="7"/>
      <c r="H13" s="179"/>
      <c r="I13" s="39"/>
      <c r="J13" s="40"/>
      <c r="K13" s="50"/>
      <c r="L13" s="8"/>
      <c r="M13" s="179"/>
      <c r="N13" s="39"/>
      <c r="O13" s="40"/>
      <c r="P13" s="50"/>
      <c r="Q13" s="8"/>
      <c r="R13" s="179"/>
      <c r="S13" s="39"/>
      <c r="T13" s="40"/>
      <c r="U13" s="50"/>
      <c r="V13" s="8"/>
      <c r="W13" s="179"/>
      <c r="X13" s="39"/>
      <c r="Y13" s="40"/>
      <c r="Z13" s="50"/>
      <c r="AA13" s="8"/>
      <c r="AB13" s="76" t="s">
        <v>454</v>
      </c>
    </row>
    <row r="14" spans="1:28" s="4" customFormat="1" ht="15" customHeight="1">
      <c r="A14" s="38"/>
      <c r="B14" s="34"/>
      <c r="C14" s="179" t="s">
        <v>429</v>
      </c>
      <c r="D14" s="100" t="s">
        <v>61</v>
      </c>
      <c r="E14" s="40" t="s">
        <v>377</v>
      </c>
      <c r="F14" s="41">
        <v>2700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430</v>
      </c>
      <c r="D15" s="100" t="s">
        <v>62</v>
      </c>
      <c r="E15" s="40" t="s">
        <v>377</v>
      </c>
      <c r="F15" s="41">
        <v>2050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431</v>
      </c>
      <c r="D16" s="100" t="s">
        <v>60</v>
      </c>
      <c r="E16" s="40" t="s">
        <v>377</v>
      </c>
      <c r="F16" s="41">
        <v>1650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432</v>
      </c>
      <c r="D17" s="100" t="s">
        <v>59</v>
      </c>
      <c r="E17" s="40" t="s">
        <v>377</v>
      </c>
      <c r="F17" s="41">
        <v>1400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433</v>
      </c>
      <c r="D18" s="100" t="s">
        <v>58</v>
      </c>
      <c r="E18" s="40" t="s">
        <v>377</v>
      </c>
      <c r="F18" s="42">
        <v>1450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434</v>
      </c>
      <c r="D19" s="177" t="s">
        <v>53</v>
      </c>
      <c r="E19" s="40" t="s">
        <v>377</v>
      </c>
      <c r="F19" s="42">
        <v>800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435</v>
      </c>
      <c r="D20" s="101" t="s">
        <v>64</v>
      </c>
      <c r="E20" s="86" t="s">
        <v>377</v>
      </c>
      <c r="F20" s="87">
        <v>4850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436</v>
      </c>
      <c r="D21" s="100" t="s">
        <v>980</v>
      </c>
      <c r="E21" s="40" t="s">
        <v>377</v>
      </c>
      <c r="F21" s="68">
        <v>1300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437</v>
      </c>
      <c r="D22" s="100" t="s">
        <v>63</v>
      </c>
      <c r="E22" s="40" t="s">
        <v>377</v>
      </c>
      <c r="F22" s="68">
        <v>1600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438</v>
      </c>
      <c r="D23" s="100" t="s">
        <v>452</v>
      </c>
      <c r="E23" s="40" t="s">
        <v>377</v>
      </c>
      <c r="F23" s="68">
        <v>1300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296</v>
      </c>
      <c r="C24" s="179" t="s">
        <v>439</v>
      </c>
      <c r="D24" s="100" t="s">
        <v>65</v>
      </c>
      <c r="E24" s="40" t="s">
        <v>377</v>
      </c>
      <c r="F24" s="68">
        <v>1650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34"/>
      <c r="C26" s="179"/>
      <c r="D26" s="100"/>
      <c r="E26" s="40"/>
      <c r="F26" s="68"/>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188" t="s">
        <v>455</v>
      </c>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t="s">
        <v>456</v>
      </c>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19　店</v>
      </c>
      <c r="E43" s="185"/>
      <c r="F43" s="47">
        <f>SUM(F6:F42)</f>
        <v>37750</v>
      </c>
      <c r="G43" s="54">
        <f>SUM(G6:G42)</f>
        <v>0</v>
      </c>
      <c r="H43" s="46"/>
      <c r="I43" s="29" t="str">
        <f>CONCATENATE(FIXED(COUNTA(I6:I42),0,0),"　店")</f>
        <v>4　店</v>
      </c>
      <c r="J43" s="185"/>
      <c r="K43" s="51">
        <f>SUM(K6:K42)</f>
        <v>5450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2850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457</v>
      </c>
      <c r="C4" s="305"/>
      <c r="D4" s="305"/>
      <c r="E4" s="305"/>
      <c r="F4" s="19"/>
      <c r="G4" s="20" t="s">
        <v>3</v>
      </c>
      <c r="H4" s="21"/>
      <c r="I4" s="318">
        <f>SUM(G43,L43,Q43,V43,AA43)</f>
        <v>0</v>
      </c>
      <c r="J4" s="318"/>
      <c r="K4" s="22" t="s">
        <v>323</v>
      </c>
      <c r="L4" s="316">
        <f>SUM(F43,K43,P43,U43,Z43)</f>
        <v>48650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458</v>
      </c>
      <c r="D6" s="183" t="s">
        <v>70</v>
      </c>
      <c r="E6" s="36" t="s">
        <v>377</v>
      </c>
      <c r="F6" s="37">
        <v>1850</v>
      </c>
      <c r="G6" s="5"/>
      <c r="H6" s="181" t="s">
        <v>475</v>
      </c>
      <c r="I6" s="196" t="s">
        <v>476</v>
      </c>
      <c r="J6" s="36"/>
      <c r="K6" s="48">
        <v>3000</v>
      </c>
      <c r="L6" s="6"/>
      <c r="M6" s="181" t="s">
        <v>480</v>
      </c>
      <c r="N6" s="35" t="s">
        <v>481</v>
      </c>
      <c r="O6" s="36"/>
      <c r="P6" s="48">
        <v>700</v>
      </c>
      <c r="Q6" s="6"/>
      <c r="R6" s="181" t="s">
        <v>482</v>
      </c>
      <c r="S6" s="35" t="s">
        <v>483</v>
      </c>
      <c r="T6" s="36"/>
      <c r="U6" s="48">
        <v>500</v>
      </c>
      <c r="V6" s="6"/>
      <c r="W6" s="181"/>
      <c r="X6" s="35"/>
      <c r="Y6" s="36"/>
      <c r="Z6" s="48"/>
      <c r="AA6" s="6"/>
      <c r="AB6" s="74" t="s">
        <v>489</v>
      </c>
      <c r="AG6" s="32"/>
    </row>
    <row r="7" spans="1:33" s="4" customFormat="1" ht="15" customHeight="1">
      <c r="A7" s="38"/>
      <c r="B7" s="34"/>
      <c r="C7" s="179" t="s">
        <v>459</v>
      </c>
      <c r="D7" s="100" t="s">
        <v>68</v>
      </c>
      <c r="E7" s="40" t="s">
        <v>377</v>
      </c>
      <c r="F7" s="41">
        <v>3450</v>
      </c>
      <c r="G7" s="7"/>
      <c r="H7" s="179" t="s">
        <v>477</v>
      </c>
      <c r="I7" s="39" t="s">
        <v>81</v>
      </c>
      <c r="J7" s="40"/>
      <c r="K7" s="49">
        <v>2900</v>
      </c>
      <c r="L7" s="8"/>
      <c r="M7" s="179"/>
      <c r="N7" s="39"/>
      <c r="O7" s="40"/>
      <c r="P7" s="52"/>
      <c r="Q7" s="8"/>
      <c r="R7" s="179" t="s">
        <v>484</v>
      </c>
      <c r="S7" s="39" t="s">
        <v>68</v>
      </c>
      <c r="T7" s="40"/>
      <c r="U7" s="50">
        <v>550</v>
      </c>
      <c r="V7" s="8"/>
      <c r="W7" s="179"/>
      <c r="X7" s="39"/>
      <c r="Y7" s="40"/>
      <c r="Z7" s="50"/>
      <c r="AA7" s="8"/>
      <c r="AB7" s="75" t="s">
        <v>1005</v>
      </c>
      <c r="AG7" s="32"/>
    </row>
    <row r="8" spans="1:33" s="4" customFormat="1" ht="15" customHeight="1">
      <c r="A8" s="38"/>
      <c r="B8" s="34"/>
      <c r="C8" s="179" t="s">
        <v>460</v>
      </c>
      <c r="D8" s="100" t="s">
        <v>71</v>
      </c>
      <c r="E8" s="40" t="s">
        <v>377</v>
      </c>
      <c r="F8" s="41">
        <v>1750</v>
      </c>
      <c r="G8" s="7"/>
      <c r="H8" s="179" t="s">
        <v>478</v>
      </c>
      <c r="I8" s="39" t="s">
        <v>270</v>
      </c>
      <c r="J8" s="40"/>
      <c r="K8" s="50">
        <v>350</v>
      </c>
      <c r="L8" s="8"/>
      <c r="M8" s="179"/>
      <c r="N8" s="39"/>
      <c r="O8" s="40"/>
      <c r="P8" s="50"/>
      <c r="Q8" s="8"/>
      <c r="R8" s="179" t="s">
        <v>485</v>
      </c>
      <c r="S8" s="39" t="s">
        <v>77</v>
      </c>
      <c r="T8" s="40"/>
      <c r="U8" s="49">
        <v>300</v>
      </c>
      <c r="V8" s="8"/>
      <c r="W8" s="179"/>
      <c r="X8" s="39"/>
      <c r="Y8" s="40"/>
      <c r="Z8" s="49"/>
      <c r="AA8" s="8"/>
      <c r="AB8" s="75" t="s">
        <v>1000</v>
      </c>
      <c r="AG8" s="32"/>
    </row>
    <row r="9" spans="1:33" s="4" customFormat="1" ht="15" customHeight="1">
      <c r="A9" s="38"/>
      <c r="B9" s="34"/>
      <c r="C9" s="179" t="s">
        <v>461</v>
      </c>
      <c r="D9" s="100" t="s">
        <v>66</v>
      </c>
      <c r="E9" s="40" t="s">
        <v>377</v>
      </c>
      <c r="F9" s="41">
        <v>2050</v>
      </c>
      <c r="G9" s="7"/>
      <c r="H9" s="179" t="s">
        <v>479</v>
      </c>
      <c r="I9" s="39" t="s">
        <v>69</v>
      </c>
      <c r="J9" s="40"/>
      <c r="K9" s="50">
        <v>2950</v>
      </c>
      <c r="L9" s="8"/>
      <c r="M9" s="179"/>
      <c r="N9" s="39"/>
      <c r="O9" s="40"/>
      <c r="P9" s="50"/>
      <c r="Q9" s="8"/>
      <c r="R9" s="179" t="s">
        <v>486</v>
      </c>
      <c r="S9" s="39" t="s">
        <v>73</v>
      </c>
      <c r="T9" s="40"/>
      <c r="U9" s="49">
        <v>500</v>
      </c>
      <c r="V9" s="8"/>
      <c r="W9" s="179"/>
      <c r="X9" s="39"/>
      <c r="Y9" s="40"/>
      <c r="Z9" s="49"/>
      <c r="AA9" s="8"/>
      <c r="AB9" s="76" t="s">
        <v>974</v>
      </c>
      <c r="AG9" s="32"/>
    </row>
    <row r="10" spans="1:33" s="4" customFormat="1" ht="15" customHeight="1">
      <c r="A10" s="38"/>
      <c r="B10" s="34"/>
      <c r="C10" s="179" t="s">
        <v>462</v>
      </c>
      <c r="D10" s="100" t="s">
        <v>74</v>
      </c>
      <c r="E10" s="86" t="s">
        <v>317</v>
      </c>
      <c r="F10" s="41">
        <v>2150</v>
      </c>
      <c r="G10" s="7"/>
      <c r="H10" s="179"/>
      <c r="I10" s="39"/>
      <c r="J10" s="40"/>
      <c r="K10" s="50"/>
      <c r="L10" s="8"/>
      <c r="M10" s="179"/>
      <c r="N10" s="39"/>
      <c r="O10" s="40"/>
      <c r="P10" s="50"/>
      <c r="Q10" s="8"/>
      <c r="R10" s="179" t="s">
        <v>487</v>
      </c>
      <c r="S10" s="39" t="s">
        <v>488</v>
      </c>
      <c r="T10" s="40"/>
      <c r="U10" s="50">
        <v>450</v>
      </c>
      <c r="V10" s="8"/>
      <c r="W10" s="179"/>
      <c r="X10" s="39"/>
      <c r="Y10" s="40"/>
      <c r="Z10" s="50"/>
      <c r="AA10" s="8"/>
      <c r="AB10" s="76" t="s">
        <v>490</v>
      </c>
      <c r="AG10" s="32"/>
    </row>
    <row r="11" spans="1:33" s="4" customFormat="1" ht="15" customHeight="1">
      <c r="A11" s="38"/>
      <c r="B11" s="34"/>
      <c r="C11" s="179" t="s">
        <v>463</v>
      </c>
      <c r="D11" s="100" t="s">
        <v>67</v>
      </c>
      <c r="E11" s="40" t="s">
        <v>377</v>
      </c>
      <c r="F11" s="41">
        <v>2050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464</v>
      </c>
      <c r="D12" s="100" t="s">
        <v>69</v>
      </c>
      <c r="E12" s="40" t="s">
        <v>377</v>
      </c>
      <c r="F12" s="41">
        <v>2600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465</v>
      </c>
      <c r="D13" s="100" t="s">
        <v>76</v>
      </c>
      <c r="E13" s="40" t="s">
        <v>377</v>
      </c>
      <c r="F13" s="41">
        <v>1200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466</v>
      </c>
      <c r="D14" s="100" t="s">
        <v>72</v>
      </c>
      <c r="E14" s="40" t="s">
        <v>315</v>
      </c>
      <c r="F14" s="41">
        <v>2950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467</v>
      </c>
      <c r="D15" s="100" t="s">
        <v>77</v>
      </c>
      <c r="E15" s="40" t="s">
        <v>315</v>
      </c>
      <c r="F15" s="41">
        <v>3250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468</v>
      </c>
      <c r="D16" s="100" t="s">
        <v>79</v>
      </c>
      <c r="E16" s="40" t="s">
        <v>315</v>
      </c>
      <c r="F16" s="41">
        <v>1800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469</v>
      </c>
      <c r="D17" s="100" t="s">
        <v>78</v>
      </c>
      <c r="E17" s="40" t="s">
        <v>377</v>
      </c>
      <c r="F17" s="41">
        <v>1700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470</v>
      </c>
      <c r="D18" s="100" t="s">
        <v>81</v>
      </c>
      <c r="E18" s="40" t="s">
        <v>315</v>
      </c>
      <c r="F18" s="42">
        <v>2550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471</v>
      </c>
      <c r="D19" s="100" t="s">
        <v>474</v>
      </c>
      <c r="E19" s="40" t="s">
        <v>315</v>
      </c>
      <c r="F19" s="42">
        <v>1400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472</v>
      </c>
      <c r="D20" s="101" t="s">
        <v>75</v>
      </c>
      <c r="E20" s="86" t="s">
        <v>317</v>
      </c>
      <c r="F20" s="87">
        <v>4050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473</v>
      </c>
      <c r="D21" s="100" t="s">
        <v>80</v>
      </c>
      <c r="E21" s="40" t="s">
        <v>975</v>
      </c>
      <c r="F21" s="68">
        <v>1650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16　店</v>
      </c>
      <c r="E43" s="185"/>
      <c r="F43" s="47">
        <f>SUM(F6:F42)</f>
        <v>36450</v>
      </c>
      <c r="G43" s="54">
        <f>SUM(G6:G42)</f>
        <v>0</v>
      </c>
      <c r="H43" s="46"/>
      <c r="I43" s="29" t="str">
        <f>CONCATENATE(FIXED(COUNTA(I6:I42),0,0),"　店")</f>
        <v>4　店</v>
      </c>
      <c r="J43" s="185"/>
      <c r="K43" s="51">
        <f>SUM(K6:K42)</f>
        <v>9200</v>
      </c>
      <c r="L43" s="53">
        <f>SUM(L6:L42)</f>
        <v>0</v>
      </c>
      <c r="M43" s="46"/>
      <c r="N43" s="29" t="str">
        <f>CONCATENATE(FIXED(COUNTA(N6:N42),0,0),"　店")</f>
        <v>1　店</v>
      </c>
      <c r="O43" s="185"/>
      <c r="P43" s="51">
        <f>SUM(P6:P42)</f>
        <v>700</v>
      </c>
      <c r="Q43" s="53">
        <f>SUM(Q6:Q42)</f>
        <v>0</v>
      </c>
      <c r="R43" s="46"/>
      <c r="S43" s="29" t="str">
        <f>CONCATENATE(FIXED(COUNTA(S6:S42),0,0),"　店")</f>
        <v>5　店</v>
      </c>
      <c r="T43" s="185"/>
      <c r="U43" s="51">
        <f>SUM(U6:U42)</f>
        <v>2300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491</v>
      </c>
      <c r="C4" s="305"/>
      <c r="D4" s="305"/>
      <c r="E4" s="305"/>
      <c r="F4" s="19"/>
      <c r="G4" s="20" t="s">
        <v>3</v>
      </c>
      <c r="H4" s="21"/>
      <c r="I4" s="318">
        <f>SUM(G43,L43,Q43,V43,AA43)</f>
        <v>0</v>
      </c>
      <c r="J4" s="318"/>
      <c r="K4" s="22" t="s">
        <v>323</v>
      </c>
      <c r="L4" s="316">
        <f>SUM(F43,K43,P43,U43,Z43)</f>
        <v>51250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492</v>
      </c>
      <c r="D6" s="183" t="s">
        <v>83</v>
      </c>
      <c r="E6" s="36" t="s">
        <v>315</v>
      </c>
      <c r="F6" s="37">
        <v>1150</v>
      </c>
      <c r="G6" s="5"/>
      <c r="H6" s="181" t="s">
        <v>515</v>
      </c>
      <c r="I6" s="35" t="s">
        <v>249</v>
      </c>
      <c r="J6" s="36"/>
      <c r="K6" s="48">
        <v>800</v>
      </c>
      <c r="L6" s="6"/>
      <c r="M6" s="181" t="s">
        <v>519</v>
      </c>
      <c r="N6" s="35" t="s">
        <v>250</v>
      </c>
      <c r="O6" s="36"/>
      <c r="P6" s="48">
        <v>400</v>
      </c>
      <c r="Q6" s="6"/>
      <c r="R6" s="181" t="s">
        <v>526</v>
      </c>
      <c r="S6" s="35" t="s">
        <v>82</v>
      </c>
      <c r="T6" s="36"/>
      <c r="U6" s="48">
        <v>650</v>
      </c>
      <c r="V6" s="6"/>
      <c r="W6" s="181"/>
      <c r="X6" s="35"/>
      <c r="Y6" s="36"/>
      <c r="Z6" s="48"/>
      <c r="AA6" s="6"/>
      <c r="AB6" s="189" t="s">
        <v>532</v>
      </c>
      <c r="AG6" s="32"/>
    </row>
    <row r="7" spans="1:33" s="4" customFormat="1" ht="15" customHeight="1">
      <c r="A7" s="38"/>
      <c r="B7" s="34"/>
      <c r="C7" s="179" t="s">
        <v>493</v>
      </c>
      <c r="D7" s="100" t="s">
        <v>512</v>
      </c>
      <c r="E7" s="40" t="s">
        <v>315</v>
      </c>
      <c r="F7" s="41">
        <v>750</v>
      </c>
      <c r="G7" s="7"/>
      <c r="H7" s="179" t="s">
        <v>516</v>
      </c>
      <c r="I7" s="39" t="s">
        <v>82</v>
      </c>
      <c r="J7" s="40"/>
      <c r="K7" s="49">
        <v>2050</v>
      </c>
      <c r="L7" s="8"/>
      <c r="M7" s="179" t="s">
        <v>520</v>
      </c>
      <c r="N7" s="39" t="s">
        <v>251</v>
      </c>
      <c r="O7" s="40"/>
      <c r="P7" s="52">
        <v>550</v>
      </c>
      <c r="Q7" s="8"/>
      <c r="R7" s="179" t="s">
        <v>527</v>
      </c>
      <c r="S7" s="39" t="s">
        <v>251</v>
      </c>
      <c r="T7" s="40"/>
      <c r="U7" s="50">
        <v>600</v>
      </c>
      <c r="V7" s="8"/>
      <c r="W7" s="179"/>
      <c r="X7" s="39"/>
      <c r="Y7" s="40"/>
      <c r="Z7" s="50"/>
      <c r="AA7" s="8"/>
      <c r="AB7" s="75" t="s">
        <v>1013</v>
      </c>
      <c r="AG7" s="32"/>
    </row>
    <row r="8" spans="1:33" s="4" customFormat="1" ht="15" customHeight="1">
      <c r="A8" s="38"/>
      <c r="B8" s="34"/>
      <c r="C8" s="179" t="s">
        <v>494</v>
      </c>
      <c r="D8" s="177" t="s">
        <v>91</v>
      </c>
      <c r="E8" s="40" t="s">
        <v>315</v>
      </c>
      <c r="F8" s="41">
        <v>2050</v>
      </c>
      <c r="G8" s="7"/>
      <c r="H8" s="179" t="s">
        <v>517</v>
      </c>
      <c r="I8" s="39" t="s">
        <v>513</v>
      </c>
      <c r="J8" s="40"/>
      <c r="K8" s="50">
        <v>3500</v>
      </c>
      <c r="L8" s="8"/>
      <c r="M8" s="179" t="s">
        <v>521</v>
      </c>
      <c r="N8" s="39" t="s">
        <v>252</v>
      </c>
      <c r="O8" s="40"/>
      <c r="P8" s="50">
        <v>600</v>
      </c>
      <c r="Q8" s="8"/>
      <c r="R8" s="179" t="s">
        <v>528</v>
      </c>
      <c r="S8" s="39" t="s">
        <v>529</v>
      </c>
      <c r="T8" s="40"/>
      <c r="U8" s="49">
        <v>800</v>
      </c>
      <c r="V8" s="8"/>
      <c r="W8" s="179"/>
      <c r="X8" s="39"/>
      <c r="Y8" s="40"/>
      <c r="Z8" s="49"/>
      <c r="AA8" s="8"/>
      <c r="AB8" s="75" t="s">
        <v>454</v>
      </c>
      <c r="AG8" s="32"/>
    </row>
    <row r="9" spans="1:33" s="4" customFormat="1" ht="15" customHeight="1">
      <c r="A9" s="38"/>
      <c r="B9" s="34"/>
      <c r="C9" s="179" t="s">
        <v>495</v>
      </c>
      <c r="D9" s="100" t="s">
        <v>86</v>
      </c>
      <c r="E9" s="40" t="s">
        <v>315</v>
      </c>
      <c r="F9" s="41">
        <v>1750</v>
      </c>
      <c r="G9" s="7"/>
      <c r="H9" s="179" t="s">
        <v>518</v>
      </c>
      <c r="I9" s="39" t="s">
        <v>92</v>
      </c>
      <c r="J9" s="40"/>
      <c r="K9" s="50">
        <v>1850</v>
      </c>
      <c r="L9" s="8"/>
      <c r="M9" s="179" t="s">
        <v>522</v>
      </c>
      <c r="N9" s="39" t="s">
        <v>87</v>
      </c>
      <c r="O9" s="40"/>
      <c r="P9" s="50">
        <v>750</v>
      </c>
      <c r="Q9" s="8"/>
      <c r="R9" s="179" t="s">
        <v>530</v>
      </c>
      <c r="S9" s="39" t="s">
        <v>92</v>
      </c>
      <c r="T9" s="40"/>
      <c r="U9" s="49">
        <v>500</v>
      </c>
      <c r="V9" s="8"/>
      <c r="W9" s="179"/>
      <c r="X9" s="39"/>
      <c r="Y9" s="40"/>
      <c r="Z9" s="49"/>
      <c r="AA9" s="8"/>
      <c r="AB9" s="76"/>
      <c r="AG9" s="32"/>
    </row>
    <row r="10" spans="1:33" s="4" customFormat="1" ht="15" customHeight="1">
      <c r="A10" s="38"/>
      <c r="B10" s="34"/>
      <c r="C10" s="179" t="s">
        <v>496</v>
      </c>
      <c r="D10" s="100" t="s">
        <v>95</v>
      </c>
      <c r="E10" s="40" t="s">
        <v>315</v>
      </c>
      <c r="F10" s="41">
        <v>1350</v>
      </c>
      <c r="G10" s="7"/>
      <c r="H10" s="179"/>
      <c r="I10" s="39"/>
      <c r="J10" s="40"/>
      <c r="K10" s="50"/>
      <c r="L10" s="8"/>
      <c r="M10" s="179" t="s">
        <v>523</v>
      </c>
      <c r="N10" s="39" t="s">
        <v>92</v>
      </c>
      <c r="O10" s="40"/>
      <c r="P10" s="50">
        <v>200</v>
      </c>
      <c r="Q10" s="8"/>
      <c r="R10" s="179"/>
      <c r="S10" s="39"/>
      <c r="T10" s="40"/>
      <c r="U10" s="50"/>
      <c r="V10" s="8"/>
      <c r="W10" s="179"/>
      <c r="X10" s="39"/>
      <c r="Y10" s="40"/>
      <c r="Z10" s="50"/>
      <c r="AA10" s="8"/>
      <c r="AB10" s="76"/>
      <c r="AG10" s="32"/>
    </row>
    <row r="11" spans="1:33" s="4" customFormat="1" ht="15" customHeight="1">
      <c r="A11" s="38"/>
      <c r="B11" s="34"/>
      <c r="C11" s="179" t="s">
        <v>497</v>
      </c>
      <c r="D11" s="100" t="s">
        <v>85</v>
      </c>
      <c r="E11" s="40" t="s">
        <v>315</v>
      </c>
      <c r="F11" s="41">
        <v>2650</v>
      </c>
      <c r="G11" s="7"/>
      <c r="H11" s="179"/>
      <c r="I11" s="39"/>
      <c r="J11" s="40"/>
      <c r="K11" s="50"/>
      <c r="L11" s="8"/>
      <c r="M11" s="179" t="s">
        <v>524</v>
      </c>
      <c r="N11" s="39" t="s">
        <v>525</v>
      </c>
      <c r="O11" s="40"/>
      <c r="P11" s="50">
        <v>150</v>
      </c>
      <c r="Q11" s="8"/>
      <c r="R11" s="179"/>
      <c r="S11" s="39"/>
      <c r="T11" s="40"/>
      <c r="U11" s="50"/>
      <c r="V11" s="8"/>
      <c r="W11" s="179"/>
      <c r="X11" s="39"/>
      <c r="Y11" s="40"/>
      <c r="Z11" s="50"/>
      <c r="AA11" s="8"/>
      <c r="AB11" s="76"/>
      <c r="AG11" s="32"/>
    </row>
    <row r="12" spans="1:28" s="4" customFormat="1" ht="15" customHeight="1">
      <c r="A12" s="38"/>
      <c r="B12" s="34"/>
      <c r="C12" s="179" t="s">
        <v>498</v>
      </c>
      <c r="D12" s="100" t="s">
        <v>93</v>
      </c>
      <c r="E12" s="40" t="s">
        <v>315</v>
      </c>
      <c r="F12" s="41">
        <v>1100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499</v>
      </c>
      <c r="D13" s="100" t="s">
        <v>92</v>
      </c>
      <c r="E13" s="40" t="s">
        <v>315</v>
      </c>
      <c r="F13" s="41">
        <v>2250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296</v>
      </c>
      <c r="C14" s="179" t="s">
        <v>500</v>
      </c>
      <c r="D14" s="100" t="s">
        <v>94</v>
      </c>
      <c r="E14" s="40" t="s">
        <v>315</v>
      </c>
      <c r="F14" s="41">
        <v>1900</v>
      </c>
      <c r="G14" s="7"/>
      <c r="H14" s="179"/>
      <c r="I14" s="39"/>
      <c r="J14" s="40"/>
      <c r="K14" s="50"/>
      <c r="L14" s="8"/>
      <c r="M14" s="179"/>
      <c r="N14" s="39"/>
      <c r="O14" s="40"/>
      <c r="P14" s="50"/>
      <c r="Q14" s="8"/>
      <c r="R14" s="179"/>
      <c r="S14" s="39"/>
      <c r="T14" s="40"/>
      <c r="U14" s="50"/>
      <c r="V14" s="8"/>
      <c r="W14" s="179"/>
      <c r="X14" s="39"/>
      <c r="Y14" s="40"/>
      <c r="Z14" s="50"/>
      <c r="AA14" s="8"/>
      <c r="AB14" s="76" t="s">
        <v>952</v>
      </c>
    </row>
    <row r="15" spans="1:28" s="4" customFormat="1" ht="15" customHeight="1">
      <c r="A15" s="38"/>
      <c r="B15" s="34" t="s">
        <v>380</v>
      </c>
      <c r="C15" s="179" t="s">
        <v>501</v>
      </c>
      <c r="D15" s="100" t="s">
        <v>96</v>
      </c>
      <c r="E15" s="40" t="s">
        <v>315</v>
      </c>
      <c r="F15" s="41">
        <v>2350</v>
      </c>
      <c r="G15" s="7"/>
      <c r="H15" s="179"/>
      <c r="I15" s="39"/>
      <c r="J15" s="40"/>
      <c r="K15" s="50"/>
      <c r="L15" s="8"/>
      <c r="M15" s="179"/>
      <c r="N15" s="39"/>
      <c r="O15" s="40"/>
      <c r="P15" s="50"/>
      <c r="Q15" s="8"/>
      <c r="R15" s="179"/>
      <c r="S15" s="39"/>
      <c r="T15" s="40"/>
      <c r="U15" s="50"/>
      <c r="V15" s="8"/>
      <c r="W15" s="179"/>
      <c r="X15" s="39"/>
      <c r="Y15" s="40"/>
      <c r="Z15" s="50"/>
      <c r="AA15" s="8"/>
      <c r="AB15" s="76" t="s">
        <v>531</v>
      </c>
    </row>
    <row r="16" spans="1:28" s="4" customFormat="1" ht="15" customHeight="1">
      <c r="A16" s="38"/>
      <c r="B16" s="34"/>
      <c r="C16" s="179" t="s">
        <v>502</v>
      </c>
      <c r="D16" s="100" t="s">
        <v>942</v>
      </c>
      <c r="E16" s="40" t="s">
        <v>315</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503</v>
      </c>
      <c r="D17" s="100" t="s">
        <v>979</v>
      </c>
      <c r="E17" s="40" t="s">
        <v>315</v>
      </c>
      <c r="F17" s="41">
        <v>2050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504</v>
      </c>
      <c r="D18" s="100" t="s">
        <v>90</v>
      </c>
      <c r="E18" s="40" t="s">
        <v>315</v>
      </c>
      <c r="F18" s="42">
        <v>2100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505</v>
      </c>
      <c r="D19" s="100" t="s">
        <v>513</v>
      </c>
      <c r="E19" s="40" t="s">
        <v>315</v>
      </c>
      <c r="F19" s="42">
        <v>2250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506</v>
      </c>
      <c r="D20" s="101" t="s">
        <v>88</v>
      </c>
      <c r="E20" s="86" t="s">
        <v>315</v>
      </c>
      <c r="F20" s="87">
        <v>900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507</v>
      </c>
      <c r="D21" s="100" t="s">
        <v>89</v>
      </c>
      <c r="E21" s="40" t="s">
        <v>315</v>
      </c>
      <c r="F21" s="68">
        <v>1000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508</v>
      </c>
      <c r="D22" s="100" t="s">
        <v>84</v>
      </c>
      <c r="E22" s="40" t="s">
        <v>315</v>
      </c>
      <c r="F22" s="68">
        <v>1700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509</v>
      </c>
      <c r="D23" s="100" t="s">
        <v>514</v>
      </c>
      <c r="E23" s="40" t="s">
        <v>315</v>
      </c>
      <c r="F23" s="68">
        <v>1600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418</v>
      </c>
      <c r="C24" s="179" t="s">
        <v>510</v>
      </c>
      <c r="D24" s="100" t="s">
        <v>97</v>
      </c>
      <c r="E24" s="40" t="s">
        <v>315</v>
      </c>
      <c r="F24" s="68">
        <v>4150</v>
      </c>
      <c r="G24" s="7"/>
      <c r="H24" s="179"/>
      <c r="I24" s="39"/>
      <c r="J24" s="40"/>
      <c r="K24" s="52"/>
      <c r="L24" s="8"/>
      <c r="M24" s="179"/>
      <c r="N24" s="39"/>
      <c r="O24" s="40"/>
      <c r="P24" s="52"/>
      <c r="Q24" s="8"/>
      <c r="R24" s="179"/>
      <c r="S24" s="39"/>
      <c r="T24" s="40"/>
      <c r="U24" s="99"/>
      <c r="V24" s="8"/>
      <c r="W24" s="179"/>
      <c r="X24" s="39"/>
      <c r="Y24" s="40"/>
      <c r="Z24" s="99"/>
      <c r="AA24" s="8"/>
      <c r="AB24" s="76" t="s">
        <v>999</v>
      </c>
    </row>
    <row r="25" spans="1:28" s="32" customFormat="1" ht="15" customHeight="1">
      <c r="A25" s="38"/>
      <c r="B25" s="34" t="s">
        <v>419</v>
      </c>
      <c r="C25" s="179" t="s">
        <v>511</v>
      </c>
      <c r="D25" s="100" t="s">
        <v>98</v>
      </c>
      <c r="E25" s="40" t="s">
        <v>315</v>
      </c>
      <c r="F25" s="68">
        <v>2950</v>
      </c>
      <c r="G25" s="7"/>
      <c r="H25" s="179"/>
      <c r="I25" s="39"/>
      <c r="J25" s="40"/>
      <c r="K25" s="52"/>
      <c r="L25" s="8"/>
      <c r="M25" s="179"/>
      <c r="N25" s="39"/>
      <c r="O25" s="40"/>
      <c r="P25" s="52"/>
      <c r="Q25" s="8"/>
      <c r="R25" s="179"/>
      <c r="S25" s="39"/>
      <c r="T25" s="40"/>
      <c r="U25" s="99"/>
      <c r="V25" s="8"/>
      <c r="W25" s="179"/>
      <c r="X25" s="39"/>
      <c r="Y25" s="40"/>
      <c r="Z25" s="99"/>
      <c r="AA25" s="8"/>
      <c r="AB25" s="188" t="s">
        <v>1001</v>
      </c>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t="s">
        <v>1002</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20　店</v>
      </c>
      <c r="E43" s="185"/>
      <c r="F43" s="47">
        <f>SUM(F6:F42)</f>
        <v>37850</v>
      </c>
      <c r="G43" s="54">
        <f>SUM(G6:G42)</f>
        <v>0</v>
      </c>
      <c r="H43" s="46"/>
      <c r="I43" s="29" t="str">
        <f>CONCATENATE(FIXED(COUNTA(I6:I42),0,0),"　店")</f>
        <v>4　店</v>
      </c>
      <c r="J43" s="185"/>
      <c r="K43" s="51">
        <f>SUM(K6:K42)</f>
        <v>8200</v>
      </c>
      <c r="L43" s="53">
        <f>SUM(L6:L42)</f>
        <v>0</v>
      </c>
      <c r="M43" s="46"/>
      <c r="N43" s="29" t="str">
        <f>CONCATENATE(FIXED(COUNTA(N6:N42),0,0),"　店")</f>
        <v>6　店</v>
      </c>
      <c r="O43" s="185"/>
      <c r="P43" s="51">
        <f>SUM(P6:P42)</f>
        <v>2650</v>
      </c>
      <c r="Q43" s="53">
        <f>SUM(Q6:Q42)</f>
        <v>0</v>
      </c>
      <c r="R43" s="46"/>
      <c r="S43" s="29" t="str">
        <f>CONCATENATE(FIXED(COUNTA(S6:S42),0,0),"　店")</f>
        <v>4　店</v>
      </c>
      <c r="T43" s="185"/>
      <c r="U43" s="51">
        <f>SUM(U6:U42)</f>
        <v>2550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533</v>
      </c>
      <c r="C4" s="305"/>
      <c r="D4" s="305"/>
      <c r="E4" s="305"/>
      <c r="F4" s="19"/>
      <c r="G4" s="20" t="s">
        <v>3</v>
      </c>
      <c r="H4" s="21"/>
      <c r="I4" s="318">
        <f>SUM(G43,L43,Q43,V43,AA43)</f>
        <v>0</v>
      </c>
      <c r="J4" s="318"/>
      <c r="K4" s="22" t="s">
        <v>323</v>
      </c>
      <c r="L4" s="316">
        <f>SUM(F43,K43,P43,U43,Z43)</f>
        <v>44500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t="s">
        <v>296</v>
      </c>
      <c r="C6" s="178" t="s">
        <v>534</v>
      </c>
      <c r="D6" s="183" t="s">
        <v>549</v>
      </c>
      <c r="E6" s="36" t="s">
        <v>377</v>
      </c>
      <c r="F6" s="37">
        <v>7800</v>
      </c>
      <c r="G6" s="5"/>
      <c r="H6" s="181" t="s">
        <v>553</v>
      </c>
      <c r="I6" s="35" t="s">
        <v>316</v>
      </c>
      <c r="J6" s="36"/>
      <c r="K6" s="48">
        <v>700</v>
      </c>
      <c r="L6" s="6"/>
      <c r="M6" s="181"/>
      <c r="N6" s="35"/>
      <c r="O6" s="36"/>
      <c r="P6" s="48"/>
      <c r="Q6" s="6"/>
      <c r="R6" s="181" t="s">
        <v>557</v>
      </c>
      <c r="S6" s="35" t="s">
        <v>306</v>
      </c>
      <c r="T6" s="36"/>
      <c r="U6" s="48">
        <v>650</v>
      </c>
      <c r="V6" s="6"/>
      <c r="W6" s="181"/>
      <c r="X6" s="35"/>
      <c r="Y6" s="36"/>
      <c r="Z6" s="48"/>
      <c r="AA6" s="6"/>
      <c r="AB6" s="74" t="s">
        <v>561</v>
      </c>
      <c r="AG6" s="32"/>
    </row>
    <row r="7" spans="1:33" s="4" customFormat="1" ht="15" customHeight="1">
      <c r="A7" s="38"/>
      <c r="B7" s="34"/>
      <c r="C7" s="179" t="s">
        <v>535</v>
      </c>
      <c r="D7" s="100" t="s">
        <v>99</v>
      </c>
      <c r="E7" s="40" t="s">
        <v>377</v>
      </c>
      <c r="F7" s="41">
        <v>1000</v>
      </c>
      <c r="G7" s="7"/>
      <c r="H7" s="179" t="s">
        <v>554</v>
      </c>
      <c r="I7" s="39" t="s">
        <v>246</v>
      </c>
      <c r="J7" s="40"/>
      <c r="K7" s="49">
        <v>150</v>
      </c>
      <c r="L7" s="8"/>
      <c r="M7" s="179"/>
      <c r="N7" s="39"/>
      <c r="O7" s="40"/>
      <c r="P7" s="52"/>
      <c r="Q7" s="8"/>
      <c r="R7" s="179" t="s">
        <v>558</v>
      </c>
      <c r="S7" s="39" t="s">
        <v>98</v>
      </c>
      <c r="T7" s="40"/>
      <c r="U7" s="49">
        <v>300</v>
      </c>
      <c r="V7" s="8"/>
      <c r="W7" s="179"/>
      <c r="X7" s="39"/>
      <c r="Y7" s="40"/>
      <c r="Z7" s="50"/>
      <c r="AA7" s="8"/>
      <c r="AB7" s="190" t="s">
        <v>1003</v>
      </c>
      <c r="AG7" s="32"/>
    </row>
    <row r="8" spans="1:33" s="4" customFormat="1" ht="15" customHeight="1">
      <c r="A8" s="38"/>
      <c r="B8" s="34"/>
      <c r="C8" s="179" t="s">
        <v>536</v>
      </c>
      <c r="D8" s="100" t="s">
        <v>101</v>
      </c>
      <c r="E8" s="40" t="s">
        <v>377</v>
      </c>
      <c r="F8" s="41">
        <v>3700</v>
      </c>
      <c r="G8" s="7"/>
      <c r="H8" s="179" t="s">
        <v>555</v>
      </c>
      <c r="I8" s="39" t="s">
        <v>248</v>
      </c>
      <c r="J8" s="40"/>
      <c r="K8" s="50">
        <v>1250</v>
      </c>
      <c r="L8" s="8"/>
      <c r="M8" s="179"/>
      <c r="N8" s="39"/>
      <c r="O8" s="40"/>
      <c r="P8" s="50"/>
      <c r="Q8" s="8"/>
      <c r="R8" s="179" t="s">
        <v>559</v>
      </c>
      <c r="S8" s="39" t="s">
        <v>245</v>
      </c>
      <c r="T8" s="40"/>
      <c r="U8" s="49">
        <v>500</v>
      </c>
      <c r="V8" s="8"/>
      <c r="W8" s="179"/>
      <c r="X8" s="39"/>
      <c r="Y8" s="40"/>
      <c r="Z8" s="49"/>
      <c r="AA8" s="8"/>
      <c r="AB8" s="190" t="s">
        <v>563</v>
      </c>
      <c r="AG8" s="32"/>
    </row>
    <row r="9" spans="1:33" s="4" customFormat="1" ht="15" customHeight="1">
      <c r="A9" s="38"/>
      <c r="B9" s="34"/>
      <c r="C9" s="179" t="s">
        <v>537</v>
      </c>
      <c r="D9" s="100" t="s">
        <v>102</v>
      </c>
      <c r="E9" s="40" t="s">
        <v>377</v>
      </c>
      <c r="F9" s="41">
        <v>2300</v>
      </c>
      <c r="G9" s="7"/>
      <c r="H9" s="179" t="s">
        <v>556</v>
      </c>
      <c r="I9" s="39" t="s">
        <v>839</v>
      </c>
      <c r="J9" s="40" t="s">
        <v>840</v>
      </c>
      <c r="K9" s="50">
        <v>550</v>
      </c>
      <c r="L9" s="8"/>
      <c r="M9" s="179"/>
      <c r="N9" s="39"/>
      <c r="O9" s="40"/>
      <c r="P9" s="50"/>
      <c r="Q9" s="8"/>
      <c r="R9" s="179" t="s">
        <v>560</v>
      </c>
      <c r="S9" s="39" t="s">
        <v>107</v>
      </c>
      <c r="T9" s="40"/>
      <c r="U9" s="50">
        <v>500</v>
      </c>
      <c r="V9" s="8"/>
      <c r="W9" s="179"/>
      <c r="X9" s="39"/>
      <c r="Y9" s="40"/>
      <c r="Z9" s="49"/>
      <c r="AA9" s="8"/>
      <c r="AB9" s="188" t="s">
        <v>1035</v>
      </c>
      <c r="AG9" s="32"/>
    </row>
    <row r="10" spans="1:33" s="4" customFormat="1" ht="15" customHeight="1">
      <c r="A10" s="38"/>
      <c r="B10" s="34"/>
      <c r="C10" s="179" t="s">
        <v>538</v>
      </c>
      <c r="D10" s="100" t="s">
        <v>247</v>
      </c>
      <c r="E10" s="40" t="s">
        <v>377</v>
      </c>
      <c r="F10" s="41">
        <v>2250</v>
      </c>
      <c r="G10" s="7"/>
      <c r="H10" s="179">
        <v>230170202060</v>
      </c>
      <c r="I10" s="39" t="s">
        <v>306</v>
      </c>
      <c r="J10" s="40"/>
      <c r="K10" s="50">
        <v>800</v>
      </c>
      <c r="L10" s="8"/>
      <c r="M10" s="179"/>
      <c r="N10" s="39"/>
      <c r="O10" s="40"/>
      <c r="P10" s="50"/>
      <c r="Q10" s="8"/>
      <c r="R10" s="179"/>
      <c r="S10" s="39"/>
      <c r="T10" s="40"/>
      <c r="U10" s="50"/>
      <c r="V10" s="8"/>
      <c r="W10" s="179"/>
      <c r="X10" s="39"/>
      <c r="Y10" s="40"/>
      <c r="Z10" s="50"/>
      <c r="AA10" s="8"/>
      <c r="AB10" s="188" t="s">
        <v>562</v>
      </c>
      <c r="AG10" s="32"/>
    </row>
    <row r="11" spans="1:33" s="4" customFormat="1" ht="15" customHeight="1">
      <c r="A11" s="38"/>
      <c r="B11" s="34"/>
      <c r="C11" s="179" t="s">
        <v>539</v>
      </c>
      <c r="D11" s="177" t="s">
        <v>550</v>
      </c>
      <c r="E11" s="40" t="s">
        <v>377</v>
      </c>
      <c r="F11" s="41">
        <v>4150</v>
      </c>
      <c r="G11" s="7"/>
      <c r="H11" s="179"/>
      <c r="I11" s="39"/>
      <c r="J11" s="40"/>
      <c r="K11" s="50"/>
      <c r="L11" s="8"/>
      <c r="M11" s="179"/>
      <c r="N11" s="39"/>
      <c r="O11" s="40"/>
      <c r="P11" s="50"/>
      <c r="Q11" s="8"/>
      <c r="R11" s="179"/>
      <c r="S11" s="39"/>
      <c r="T11" s="40"/>
      <c r="U11" s="50"/>
      <c r="V11" s="8"/>
      <c r="W11" s="179"/>
      <c r="X11" s="39"/>
      <c r="Y11" s="40"/>
      <c r="Z11" s="50"/>
      <c r="AA11" s="8"/>
      <c r="AB11" s="188" t="s">
        <v>454</v>
      </c>
      <c r="AG11" s="32"/>
    </row>
    <row r="12" spans="1:28" s="4" customFormat="1" ht="15" customHeight="1">
      <c r="A12" s="38"/>
      <c r="B12" s="34"/>
      <c r="C12" s="179" t="s">
        <v>540</v>
      </c>
      <c r="D12" s="177" t="s">
        <v>100</v>
      </c>
      <c r="E12" s="40" t="s">
        <v>377</v>
      </c>
      <c r="F12" s="41">
        <v>1250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541</v>
      </c>
      <c r="D13" s="100" t="s">
        <v>104</v>
      </c>
      <c r="E13" s="40" t="s">
        <v>377</v>
      </c>
      <c r="F13" s="41">
        <v>1450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1033</v>
      </c>
      <c r="C14" s="179" t="s">
        <v>542</v>
      </c>
      <c r="D14" s="100" t="s">
        <v>105</v>
      </c>
      <c r="E14" s="40" t="s">
        <v>377</v>
      </c>
      <c r="F14" s="41">
        <v>1300</v>
      </c>
      <c r="G14" s="7"/>
      <c r="H14" s="179"/>
      <c r="I14" s="39"/>
      <c r="J14" s="40"/>
      <c r="K14" s="50"/>
      <c r="L14" s="8"/>
      <c r="M14" s="179"/>
      <c r="N14" s="39"/>
      <c r="O14" s="40"/>
      <c r="P14" s="50"/>
      <c r="Q14" s="8"/>
      <c r="R14" s="179"/>
      <c r="S14" s="39"/>
      <c r="T14" s="40"/>
      <c r="U14" s="50"/>
      <c r="V14" s="8"/>
      <c r="W14" s="179"/>
      <c r="X14" s="39"/>
      <c r="Y14" s="40"/>
      <c r="Z14" s="50"/>
      <c r="AA14" s="8"/>
      <c r="AB14" s="76" t="s">
        <v>953</v>
      </c>
    </row>
    <row r="15" spans="1:28" s="4" customFormat="1" ht="15" customHeight="1">
      <c r="A15" s="38"/>
      <c r="B15" s="34"/>
      <c r="C15" s="179" t="s">
        <v>543</v>
      </c>
      <c r="D15" s="100" t="s">
        <v>106</v>
      </c>
      <c r="E15" s="40" t="s">
        <v>377</v>
      </c>
      <c r="F15" s="41">
        <v>3950</v>
      </c>
      <c r="G15" s="9"/>
      <c r="H15" s="179"/>
      <c r="I15" s="39"/>
      <c r="J15" s="40"/>
      <c r="K15" s="50"/>
      <c r="L15" s="8"/>
      <c r="M15" s="179"/>
      <c r="N15" s="39"/>
      <c r="O15" s="40"/>
      <c r="P15" s="50"/>
      <c r="Q15" s="8"/>
      <c r="R15" s="179"/>
      <c r="S15" s="39"/>
      <c r="T15" s="40"/>
      <c r="U15" s="50"/>
      <c r="V15" s="8"/>
      <c r="W15" s="179"/>
      <c r="X15" s="39"/>
      <c r="Y15" s="40"/>
      <c r="Z15" s="50"/>
      <c r="AA15" s="8"/>
      <c r="AB15" s="75" t="s">
        <v>564</v>
      </c>
    </row>
    <row r="16" spans="1:28" s="4" customFormat="1" ht="15" customHeight="1">
      <c r="A16" s="38"/>
      <c r="B16" s="34"/>
      <c r="C16" s="179" t="s">
        <v>544</v>
      </c>
      <c r="D16" s="100" t="s">
        <v>551</v>
      </c>
      <c r="E16" s="40" t="s">
        <v>377</v>
      </c>
      <c r="F16" s="41">
        <v>3150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545</v>
      </c>
      <c r="D17" s="100" t="s">
        <v>552</v>
      </c>
      <c r="E17" s="40" t="s">
        <v>377</v>
      </c>
      <c r="F17" s="42">
        <v>1500</v>
      </c>
      <c r="G17" s="7"/>
      <c r="H17" s="179"/>
      <c r="I17" s="39"/>
      <c r="J17" s="40"/>
      <c r="K17" s="50"/>
      <c r="L17" s="8"/>
      <c r="M17" s="179"/>
      <c r="N17" s="39"/>
      <c r="O17" s="40"/>
      <c r="P17" s="50"/>
      <c r="Q17" s="8"/>
      <c r="R17" s="179"/>
      <c r="S17" s="39"/>
      <c r="T17" s="40"/>
      <c r="U17" s="50"/>
      <c r="V17" s="8"/>
      <c r="W17" s="179"/>
      <c r="X17" s="39"/>
      <c r="Y17" s="40"/>
      <c r="Z17" s="50"/>
      <c r="AA17" s="8"/>
      <c r="AB17" s="76" t="s">
        <v>1034</v>
      </c>
    </row>
    <row r="18" spans="1:28" s="4" customFormat="1" ht="15" customHeight="1">
      <c r="A18" s="38"/>
      <c r="B18" s="84"/>
      <c r="C18" s="180" t="s">
        <v>546</v>
      </c>
      <c r="D18" s="101" t="s">
        <v>107</v>
      </c>
      <c r="E18" s="86" t="s">
        <v>377</v>
      </c>
      <c r="F18" s="87">
        <v>2100</v>
      </c>
      <c r="G18" s="88"/>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547</v>
      </c>
      <c r="D19" s="100" t="s">
        <v>108</v>
      </c>
      <c r="E19" s="40" t="s">
        <v>377</v>
      </c>
      <c r="F19" s="68">
        <v>1900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548</v>
      </c>
      <c r="D20" s="100" t="s">
        <v>103</v>
      </c>
      <c r="E20" s="40" t="s">
        <v>377</v>
      </c>
      <c r="F20" s="68">
        <v>1300</v>
      </c>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39100</v>
      </c>
      <c r="G43" s="54">
        <f>SUM(G6:G42)</f>
        <v>0</v>
      </c>
      <c r="H43" s="46"/>
      <c r="I43" s="29" t="str">
        <f>CONCATENATE(FIXED(COUNTA(I6:I42),0,0),"　店")</f>
        <v>5　店</v>
      </c>
      <c r="J43" s="185"/>
      <c r="K43" s="51">
        <f>SUM(K6:K42)</f>
        <v>3450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1950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V6:V42 L6:L42 Q6:Q42 AA6:AA42 G6:G42">
      <formula1>U6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565</v>
      </c>
      <c r="C4" s="305"/>
      <c r="D4" s="305"/>
      <c r="E4" s="305"/>
      <c r="F4" s="19"/>
      <c r="G4" s="20" t="s">
        <v>3</v>
      </c>
      <c r="H4" s="21"/>
      <c r="I4" s="318">
        <f>SUM(G43,L43,Q43,V43,AA43)</f>
        <v>0</v>
      </c>
      <c r="J4" s="318"/>
      <c r="K4" s="22" t="s">
        <v>323</v>
      </c>
      <c r="L4" s="316">
        <f>SUM(F43,K43,P43,U43,Z43)</f>
        <v>31500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t="s">
        <v>296</v>
      </c>
      <c r="C6" s="178" t="s">
        <v>566</v>
      </c>
      <c r="D6" s="183" t="s">
        <v>109</v>
      </c>
      <c r="E6" s="36" t="s">
        <v>377</v>
      </c>
      <c r="F6" s="37">
        <v>1250</v>
      </c>
      <c r="G6" s="5"/>
      <c r="H6" s="181" t="s">
        <v>579</v>
      </c>
      <c r="I6" s="35" t="s">
        <v>242</v>
      </c>
      <c r="J6" s="36"/>
      <c r="K6" s="48">
        <v>1250</v>
      </c>
      <c r="L6" s="6"/>
      <c r="M6" s="181" t="s">
        <v>584</v>
      </c>
      <c r="N6" s="35" t="s">
        <v>115</v>
      </c>
      <c r="O6" s="36"/>
      <c r="P6" s="48">
        <v>250</v>
      </c>
      <c r="Q6" s="6"/>
      <c r="R6" s="181" t="s">
        <v>586</v>
      </c>
      <c r="S6" s="35" t="s">
        <v>243</v>
      </c>
      <c r="T6" s="36"/>
      <c r="U6" s="48">
        <v>300</v>
      </c>
      <c r="V6" s="6"/>
      <c r="W6" s="181"/>
      <c r="X6" s="35"/>
      <c r="Y6" s="36"/>
      <c r="Z6" s="48"/>
      <c r="AA6" s="6"/>
      <c r="AB6" s="74" t="s">
        <v>299</v>
      </c>
      <c r="AG6" s="32"/>
    </row>
    <row r="7" spans="1:33" s="4" customFormat="1" ht="15" customHeight="1">
      <c r="A7" s="38"/>
      <c r="B7" s="34"/>
      <c r="C7" s="179" t="s">
        <v>567</v>
      </c>
      <c r="D7" s="100" t="s">
        <v>110</v>
      </c>
      <c r="E7" s="40" t="s">
        <v>377</v>
      </c>
      <c r="F7" s="41">
        <v>1800</v>
      </c>
      <c r="G7" s="7"/>
      <c r="H7" s="179" t="s">
        <v>580</v>
      </c>
      <c r="I7" s="39" t="s">
        <v>581</v>
      </c>
      <c r="J7" s="40"/>
      <c r="K7" s="49">
        <v>550</v>
      </c>
      <c r="L7" s="8"/>
      <c r="M7" s="179" t="s">
        <v>585</v>
      </c>
      <c r="N7" s="39" t="s">
        <v>112</v>
      </c>
      <c r="O7" s="40"/>
      <c r="P7" s="52">
        <v>150</v>
      </c>
      <c r="Q7" s="8"/>
      <c r="R7" s="179" t="s">
        <v>587</v>
      </c>
      <c r="S7" s="39" t="s">
        <v>588</v>
      </c>
      <c r="T7" s="40"/>
      <c r="U7" s="50">
        <v>300</v>
      </c>
      <c r="V7" s="8"/>
      <c r="W7" s="179"/>
      <c r="X7" s="39"/>
      <c r="Y7" s="40"/>
      <c r="Z7" s="50"/>
      <c r="AA7" s="8"/>
      <c r="AB7" s="75" t="s">
        <v>1004</v>
      </c>
      <c r="AG7" s="32"/>
    </row>
    <row r="8" spans="1:33" s="4" customFormat="1" ht="15" customHeight="1">
      <c r="A8" s="38"/>
      <c r="B8" s="34"/>
      <c r="C8" s="179" t="s">
        <v>568</v>
      </c>
      <c r="D8" s="100" t="s">
        <v>111</v>
      </c>
      <c r="E8" s="40" t="s">
        <v>315</v>
      </c>
      <c r="F8" s="41">
        <v>900</v>
      </c>
      <c r="G8" s="7"/>
      <c r="H8" s="179" t="s">
        <v>582</v>
      </c>
      <c r="I8" s="39" t="s">
        <v>112</v>
      </c>
      <c r="J8" s="40"/>
      <c r="K8" s="50">
        <v>400</v>
      </c>
      <c r="L8" s="8"/>
      <c r="M8" s="179"/>
      <c r="N8" s="39"/>
      <c r="O8" s="40"/>
      <c r="P8" s="50"/>
      <c r="Q8" s="8"/>
      <c r="R8" s="179" t="s">
        <v>589</v>
      </c>
      <c r="S8" s="39" t="s">
        <v>244</v>
      </c>
      <c r="T8" s="40"/>
      <c r="U8" s="49">
        <v>500</v>
      </c>
      <c r="V8" s="8"/>
      <c r="W8" s="179"/>
      <c r="X8" s="39"/>
      <c r="Y8" s="40"/>
      <c r="Z8" s="49"/>
      <c r="AA8" s="8"/>
      <c r="AB8" s="75" t="s">
        <v>591</v>
      </c>
      <c r="AG8" s="32"/>
    </row>
    <row r="9" spans="1:33" s="4" customFormat="1" ht="15" customHeight="1">
      <c r="A9" s="38"/>
      <c r="B9" s="34"/>
      <c r="C9" s="179" t="s">
        <v>569</v>
      </c>
      <c r="D9" s="100" t="s">
        <v>244</v>
      </c>
      <c r="E9" s="40" t="s">
        <v>377</v>
      </c>
      <c r="F9" s="41">
        <v>2150</v>
      </c>
      <c r="G9" s="7"/>
      <c r="H9" s="179" t="s">
        <v>583</v>
      </c>
      <c r="I9" s="39" t="s">
        <v>115</v>
      </c>
      <c r="J9" s="40"/>
      <c r="K9" s="50">
        <v>700</v>
      </c>
      <c r="L9" s="8"/>
      <c r="M9" s="179"/>
      <c r="N9" s="39"/>
      <c r="O9" s="40"/>
      <c r="P9" s="50"/>
      <c r="Q9" s="8"/>
      <c r="R9" s="179" t="s">
        <v>590</v>
      </c>
      <c r="S9" s="39" t="s">
        <v>113</v>
      </c>
      <c r="T9" s="40"/>
      <c r="U9" s="49">
        <v>400</v>
      </c>
      <c r="V9" s="8"/>
      <c r="W9" s="179"/>
      <c r="X9" s="39"/>
      <c r="Y9" s="40"/>
      <c r="Z9" s="49"/>
      <c r="AA9" s="8"/>
      <c r="AB9" s="76"/>
      <c r="AG9" s="32"/>
    </row>
    <row r="10" spans="1:33" s="4" customFormat="1" ht="15" customHeight="1">
      <c r="A10" s="38"/>
      <c r="B10" s="34" t="s">
        <v>380</v>
      </c>
      <c r="C10" s="179" t="s">
        <v>570</v>
      </c>
      <c r="D10" s="100" t="s">
        <v>113</v>
      </c>
      <c r="E10" s="40" t="s">
        <v>315</v>
      </c>
      <c r="F10" s="41">
        <v>1900</v>
      </c>
      <c r="G10" s="7"/>
      <c r="H10" s="179">
        <v>230115203210</v>
      </c>
      <c r="I10" s="39" t="s">
        <v>302</v>
      </c>
      <c r="J10" s="40"/>
      <c r="K10" s="50">
        <v>700</v>
      </c>
      <c r="L10" s="8"/>
      <c r="M10" s="179"/>
      <c r="N10" s="39"/>
      <c r="O10" s="40"/>
      <c r="P10" s="50"/>
      <c r="Q10" s="8"/>
      <c r="R10" s="179"/>
      <c r="S10" s="39"/>
      <c r="T10" s="40"/>
      <c r="U10" s="50"/>
      <c r="V10" s="8"/>
      <c r="W10" s="179"/>
      <c r="X10" s="39"/>
      <c r="Y10" s="40"/>
      <c r="Z10" s="50"/>
      <c r="AA10" s="8"/>
      <c r="AB10" s="76" t="s">
        <v>1026</v>
      </c>
      <c r="AG10" s="32"/>
    </row>
    <row r="11" spans="1:33" s="4" customFormat="1" ht="15" customHeight="1">
      <c r="A11" s="38"/>
      <c r="B11" s="34"/>
      <c r="C11" s="179" t="s">
        <v>571</v>
      </c>
      <c r="D11" s="100" t="s">
        <v>112</v>
      </c>
      <c r="E11" s="40" t="s">
        <v>377</v>
      </c>
      <c r="F11" s="41">
        <v>1350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t="s">
        <v>418</v>
      </c>
      <c r="C12" s="179" t="s">
        <v>572</v>
      </c>
      <c r="D12" s="100" t="s">
        <v>115</v>
      </c>
      <c r="E12" s="40" t="s">
        <v>377</v>
      </c>
      <c r="F12" s="41">
        <v>4150</v>
      </c>
      <c r="G12" s="7"/>
      <c r="H12" s="179"/>
      <c r="I12" s="39"/>
      <c r="J12" s="40"/>
      <c r="K12" s="50"/>
      <c r="L12" s="8"/>
      <c r="M12" s="179"/>
      <c r="N12" s="39"/>
      <c r="O12" s="40"/>
      <c r="P12" s="50"/>
      <c r="Q12" s="8"/>
      <c r="R12" s="179"/>
      <c r="S12" s="39"/>
      <c r="T12" s="40"/>
      <c r="U12" s="50"/>
      <c r="V12" s="8"/>
      <c r="W12" s="179"/>
      <c r="X12" s="39"/>
      <c r="Y12" s="40"/>
      <c r="Z12" s="50"/>
      <c r="AA12" s="8"/>
      <c r="AB12" s="76" t="s">
        <v>1006</v>
      </c>
    </row>
    <row r="13" spans="1:28" s="4" customFormat="1" ht="15" customHeight="1">
      <c r="A13" s="38"/>
      <c r="B13" s="34"/>
      <c r="C13" s="179" t="s">
        <v>573</v>
      </c>
      <c r="D13" s="100" t="s">
        <v>116</v>
      </c>
      <c r="E13" s="40" t="s">
        <v>377</v>
      </c>
      <c r="F13" s="41">
        <v>1600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574</v>
      </c>
      <c r="D14" s="100" t="s">
        <v>117</v>
      </c>
      <c r="E14" s="40" t="s">
        <v>377</v>
      </c>
      <c r="F14" s="41">
        <v>1300</v>
      </c>
      <c r="G14" s="7"/>
      <c r="H14" s="179"/>
      <c r="I14" s="39"/>
      <c r="J14" s="40"/>
      <c r="K14" s="50"/>
      <c r="L14" s="8"/>
      <c r="M14" s="179"/>
      <c r="N14" s="39"/>
      <c r="O14" s="40"/>
      <c r="P14" s="50"/>
      <c r="Q14" s="8"/>
      <c r="R14" s="179"/>
      <c r="S14" s="39"/>
      <c r="T14" s="40"/>
      <c r="U14" s="50"/>
      <c r="V14" s="8"/>
      <c r="W14" s="179"/>
      <c r="X14" s="39"/>
      <c r="Y14" s="40"/>
      <c r="Z14" s="50"/>
      <c r="AA14" s="8"/>
      <c r="AB14" s="76" t="s">
        <v>1008</v>
      </c>
    </row>
    <row r="15" spans="1:28" s="4" customFormat="1" ht="15" customHeight="1">
      <c r="A15" s="38"/>
      <c r="B15" s="34" t="s">
        <v>419</v>
      </c>
      <c r="C15" s="179" t="s">
        <v>575</v>
      </c>
      <c r="D15" s="100" t="s">
        <v>119</v>
      </c>
      <c r="E15" s="40" t="s">
        <v>377</v>
      </c>
      <c r="F15" s="41">
        <v>2900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1030</v>
      </c>
      <c r="C16" s="179" t="s">
        <v>576</v>
      </c>
      <c r="D16" s="100" t="s">
        <v>120</v>
      </c>
      <c r="E16" s="40" t="s">
        <v>377</v>
      </c>
      <c r="F16" s="41">
        <v>2500</v>
      </c>
      <c r="G16" s="9"/>
      <c r="H16" s="179"/>
      <c r="I16" s="39"/>
      <c r="J16" s="40"/>
      <c r="K16" s="50"/>
      <c r="L16" s="8"/>
      <c r="M16" s="179"/>
      <c r="N16" s="39"/>
      <c r="O16" s="40"/>
      <c r="P16" s="50"/>
      <c r="Q16" s="8"/>
      <c r="R16" s="179"/>
      <c r="S16" s="39"/>
      <c r="T16" s="40"/>
      <c r="U16" s="50"/>
      <c r="V16" s="8"/>
      <c r="W16" s="179"/>
      <c r="X16" s="39"/>
      <c r="Y16" s="40"/>
      <c r="Z16" s="50"/>
      <c r="AA16" s="8"/>
      <c r="AB16" s="75" t="s">
        <v>1031</v>
      </c>
    </row>
    <row r="17" spans="1:28" s="4" customFormat="1" ht="15" customHeight="1">
      <c r="A17" s="38"/>
      <c r="B17" s="34"/>
      <c r="C17" s="179" t="s">
        <v>577</v>
      </c>
      <c r="D17" s="100" t="s">
        <v>114</v>
      </c>
      <c r="E17" s="40" t="s">
        <v>315</v>
      </c>
      <c r="F17" s="41">
        <v>1750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578</v>
      </c>
      <c r="D18" s="100" t="s">
        <v>118</v>
      </c>
      <c r="E18" s="40" t="s">
        <v>377</v>
      </c>
      <c r="F18" s="42">
        <v>2450</v>
      </c>
      <c r="G18" s="7"/>
      <c r="H18" s="179"/>
      <c r="I18" s="39"/>
      <c r="J18" s="40"/>
      <c r="K18" s="50"/>
      <c r="L18" s="8"/>
      <c r="M18" s="179"/>
      <c r="N18" s="39"/>
      <c r="O18" s="40"/>
      <c r="P18" s="50"/>
      <c r="Q18" s="8"/>
      <c r="R18" s="179"/>
      <c r="S18" s="39"/>
      <c r="T18" s="40"/>
      <c r="U18" s="50"/>
      <c r="V18" s="8"/>
      <c r="W18" s="179"/>
      <c r="X18" s="39"/>
      <c r="Y18" s="40"/>
      <c r="Z18" s="50"/>
      <c r="AA18" s="8"/>
      <c r="AB18" s="75" t="s">
        <v>1010</v>
      </c>
    </row>
    <row r="19" spans="1:28" s="4" customFormat="1" ht="15" customHeight="1">
      <c r="A19" s="38"/>
      <c r="B19" s="34"/>
      <c r="C19" s="179"/>
      <c r="D19" s="100"/>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26000</v>
      </c>
      <c r="G43" s="54">
        <f>SUM(G6:G42)</f>
        <v>0</v>
      </c>
      <c r="H43" s="46"/>
      <c r="I43" s="29" t="str">
        <f>CONCATENATE(FIXED(COUNTA(I6:I42),0,0),"　店")</f>
        <v>5　店</v>
      </c>
      <c r="J43" s="185"/>
      <c r="K43" s="51">
        <f>SUM(K6:K42)</f>
        <v>3600</v>
      </c>
      <c r="L43" s="53">
        <f>SUM(L6:L42)</f>
        <v>0</v>
      </c>
      <c r="M43" s="46"/>
      <c r="N43" s="29" t="str">
        <f>CONCATENATE(FIXED(COUNTA(N6:N42),0,0),"　店")</f>
        <v>2　店</v>
      </c>
      <c r="O43" s="185"/>
      <c r="P43" s="51">
        <f>SUM(P6:P42)</f>
        <v>400</v>
      </c>
      <c r="Q43" s="53">
        <f>SUM(Q6:Q42)</f>
        <v>0</v>
      </c>
      <c r="R43" s="46"/>
      <c r="S43" s="29" t="str">
        <f>CONCATENATE(FIXED(COUNTA(S6:S42),0,0),"　店")</f>
        <v>4　店</v>
      </c>
      <c r="T43" s="185"/>
      <c r="U43" s="51">
        <f>SUM(U6:U42)</f>
        <v>1500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592</v>
      </c>
      <c r="C4" s="305"/>
      <c r="D4" s="305"/>
      <c r="E4" s="305"/>
      <c r="F4" s="19"/>
      <c r="G4" s="20" t="s">
        <v>3</v>
      </c>
      <c r="H4" s="21"/>
      <c r="I4" s="318">
        <f>SUM(G43,L43,Q43,V43,AA43)</f>
        <v>0</v>
      </c>
      <c r="J4" s="318"/>
      <c r="K4" s="22" t="s">
        <v>323</v>
      </c>
      <c r="L4" s="316">
        <f>SUM(F43,K43,P43,U43,Z43)</f>
        <v>44950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t="s">
        <v>296</v>
      </c>
      <c r="C6" s="178" t="s">
        <v>593</v>
      </c>
      <c r="D6" s="183" t="s">
        <v>121</v>
      </c>
      <c r="E6" s="36" t="s">
        <v>377</v>
      </c>
      <c r="F6" s="37">
        <v>3200</v>
      </c>
      <c r="G6" s="5"/>
      <c r="H6" s="181" t="s">
        <v>607</v>
      </c>
      <c r="I6" s="35" t="s">
        <v>127</v>
      </c>
      <c r="J6" s="36"/>
      <c r="K6" s="48">
        <v>700</v>
      </c>
      <c r="L6" s="6"/>
      <c r="M6" s="181" t="s">
        <v>611</v>
      </c>
      <c r="N6" s="35" t="s">
        <v>163</v>
      </c>
      <c r="O6" s="36"/>
      <c r="P6" s="48">
        <v>50</v>
      </c>
      <c r="Q6" s="6"/>
      <c r="R6" s="181" t="s">
        <v>612</v>
      </c>
      <c r="S6" s="35" t="s">
        <v>127</v>
      </c>
      <c r="T6" s="36"/>
      <c r="U6" s="48">
        <v>300</v>
      </c>
      <c r="V6" s="6"/>
      <c r="W6" s="181"/>
      <c r="X6" s="35"/>
      <c r="Y6" s="36"/>
      <c r="Z6" s="48"/>
      <c r="AA6" s="6"/>
      <c r="AB6" s="74" t="s">
        <v>619</v>
      </c>
      <c r="AG6" s="32"/>
    </row>
    <row r="7" spans="1:33" s="4" customFormat="1" ht="15" customHeight="1">
      <c r="A7" s="38"/>
      <c r="B7" s="34"/>
      <c r="C7" s="179" t="s">
        <v>594</v>
      </c>
      <c r="D7" s="100" t="s">
        <v>128</v>
      </c>
      <c r="E7" s="40" t="s">
        <v>377</v>
      </c>
      <c r="F7" s="41">
        <v>1900</v>
      </c>
      <c r="G7" s="7"/>
      <c r="H7" s="179" t="s">
        <v>608</v>
      </c>
      <c r="I7" s="39" t="s">
        <v>238</v>
      </c>
      <c r="J7" s="40"/>
      <c r="K7" s="49">
        <v>1300</v>
      </c>
      <c r="L7" s="8"/>
      <c r="M7" s="179"/>
      <c r="N7" s="39"/>
      <c r="O7" s="40"/>
      <c r="P7" s="52"/>
      <c r="Q7" s="8"/>
      <c r="R7" s="179" t="s">
        <v>613</v>
      </c>
      <c r="S7" s="39" t="s">
        <v>240</v>
      </c>
      <c r="T7" s="40"/>
      <c r="U7" s="50">
        <v>200</v>
      </c>
      <c r="V7" s="8"/>
      <c r="W7" s="179"/>
      <c r="X7" s="39"/>
      <c r="Y7" s="40"/>
      <c r="Z7" s="50"/>
      <c r="AA7" s="8"/>
      <c r="AB7" s="75" t="s">
        <v>967</v>
      </c>
      <c r="AG7" s="32"/>
    </row>
    <row r="8" spans="1:33" s="4" customFormat="1" ht="15" customHeight="1">
      <c r="A8" s="38"/>
      <c r="B8" s="34"/>
      <c r="C8" s="179" t="s">
        <v>595</v>
      </c>
      <c r="D8" s="100" t="s">
        <v>127</v>
      </c>
      <c r="E8" s="40" t="s">
        <v>377</v>
      </c>
      <c r="F8" s="41">
        <v>5750</v>
      </c>
      <c r="G8" s="7"/>
      <c r="H8" s="179" t="s">
        <v>609</v>
      </c>
      <c r="I8" s="39" t="s">
        <v>239</v>
      </c>
      <c r="J8" s="40"/>
      <c r="K8" s="50">
        <v>700</v>
      </c>
      <c r="L8" s="8"/>
      <c r="M8" s="179"/>
      <c r="N8" s="39"/>
      <c r="O8" s="40"/>
      <c r="P8" s="50"/>
      <c r="Q8" s="8"/>
      <c r="R8" s="179" t="s">
        <v>614</v>
      </c>
      <c r="S8" s="39" t="s">
        <v>125</v>
      </c>
      <c r="T8" s="40"/>
      <c r="U8" s="49">
        <v>950</v>
      </c>
      <c r="V8" s="8"/>
      <c r="W8" s="179"/>
      <c r="X8" s="39"/>
      <c r="Y8" s="40"/>
      <c r="Z8" s="49"/>
      <c r="AA8" s="8"/>
      <c r="AB8" s="75" t="s">
        <v>966</v>
      </c>
      <c r="AG8" s="32"/>
    </row>
    <row r="9" spans="1:33" s="4" customFormat="1" ht="15" customHeight="1">
      <c r="A9" s="38"/>
      <c r="B9" s="34"/>
      <c r="C9" s="179" t="s">
        <v>596</v>
      </c>
      <c r="D9" s="100" t="s">
        <v>122</v>
      </c>
      <c r="E9" s="40" t="s">
        <v>377</v>
      </c>
      <c r="F9" s="41">
        <v>5550</v>
      </c>
      <c r="G9" s="7"/>
      <c r="H9" s="179" t="s">
        <v>610</v>
      </c>
      <c r="I9" s="39" t="s">
        <v>130</v>
      </c>
      <c r="J9" s="40"/>
      <c r="K9" s="50">
        <v>900</v>
      </c>
      <c r="L9" s="8"/>
      <c r="M9" s="179"/>
      <c r="N9" s="39"/>
      <c r="O9" s="40"/>
      <c r="P9" s="50"/>
      <c r="Q9" s="8"/>
      <c r="R9" s="179" t="s">
        <v>615</v>
      </c>
      <c r="S9" s="39" t="s">
        <v>122</v>
      </c>
      <c r="T9" s="40"/>
      <c r="U9" s="49">
        <v>450</v>
      </c>
      <c r="V9" s="8"/>
      <c r="W9" s="179"/>
      <c r="X9" s="39"/>
      <c r="Y9" s="40"/>
      <c r="Z9" s="49"/>
      <c r="AA9" s="8"/>
      <c r="AB9" s="75" t="s">
        <v>1032</v>
      </c>
      <c r="AG9" s="32"/>
    </row>
    <row r="10" spans="1:33" s="4" customFormat="1" ht="15" customHeight="1">
      <c r="A10" s="38"/>
      <c r="B10" s="34" t="s">
        <v>380</v>
      </c>
      <c r="C10" s="179" t="s">
        <v>597</v>
      </c>
      <c r="D10" s="100" t="s">
        <v>123</v>
      </c>
      <c r="E10" s="40" t="s">
        <v>377</v>
      </c>
      <c r="F10" s="41">
        <v>2950</v>
      </c>
      <c r="G10" s="7"/>
      <c r="H10" s="179">
        <v>230175202065</v>
      </c>
      <c r="I10" s="39" t="s">
        <v>314</v>
      </c>
      <c r="J10" s="40"/>
      <c r="K10" s="50">
        <v>1150</v>
      </c>
      <c r="L10" s="8"/>
      <c r="M10" s="179"/>
      <c r="N10" s="39"/>
      <c r="O10" s="40"/>
      <c r="P10" s="50"/>
      <c r="Q10" s="8"/>
      <c r="R10" s="179" t="s">
        <v>616</v>
      </c>
      <c r="S10" s="39" t="s">
        <v>241</v>
      </c>
      <c r="T10" s="40"/>
      <c r="U10" s="50">
        <v>650</v>
      </c>
      <c r="V10" s="8"/>
      <c r="W10" s="179"/>
      <c r="X10" s="39"/>
      <c r="Y10" s="40"/>
      <c r="Z10" s="50"/>
      <c r="AA10" s="8"/>
      <c r="AB10" s="75" t="s">
        <v>454</v>
      </c>
      <c r="AG10" s="32"/>
    </row>
    <row r="11" spans="1:33" s="4" customFormat="1" ht="15" customHeight="1">
      <c r="A11" s="38"/>
      <c r="B11" s="34"/>
      <c r="C11" s="179" t="s">
        <v>598</v>
      </c>
      <c r="D11" s="100" t="s">
        <v>124</v>
      </c>
      <c r="E11" s="40" t="s">
        <v>377</v>
      </c>
      <c r="F11" s="41">
        <v>1200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599</v>
      </c>
      <c r="D12" s="100" t="s">
        <v>125</v>
      </c>
      <c r="E12" s="40" t="s">
        <v>377</v>
      </c>
      <c r="F12" s="41">
        <v>2850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600</v>
      </c>
      <c r="D13" s="100" t="s">
        <v>129</v>
      </c>
      <c r="E13" s="40" t="s">
        <v>377</v>
      </c>
      <c r="F13" s="41">
        <v>1500</v>
      </c>
      <c r="G13" s="7"/>
      <c r="H13" s="179"/>
      <c r="I13" s="39"/>
      <c r="J13" s="40"/>
      <c r="K13" s="50"/>
      <c r="L13" s="8"/>
      <c r="M13" s="179"/>
      <c r="N13" s="39"/>
      <c r="O13" s="40"/>
      <c r="P13" s="50"/>
      <c r="Q13" s="8"/>
      <c r="R13" s="179"/>
      <c r="S13" s="39"/>
      <c r="T13" s="40"/>
      <c r="U13" s="50"/>
      <c r="V13" s="8"/>
      <c r="W13" s="179"/>
      <c r="X13" s="39"/>
      <c r="Y13" s="40"/>
      <c r="Z13" s="50"/>
      <c r="AA13" s="8"/>
      <c r="AB13" s="76" t="s">
        <v>954</v>
      </c>
    </row>
    <row r="14" spans="1:28" s="4" customFormat="1" ht="15" customHeight="1">
      <c r="A14" s="38"/>
      <c r="B14" s="34"/>
      <c r="C14" s="179" t="s">
        <v>601</v>
      </c>
      <c r="D14" s="100" t="s">
        <v>130</v>
      </c>
      <c r="E14" s="40" t="s">
        <v>315</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418</v>
      </c>
      <c r="C15" s="179" t="s">
        <v>602</v>
      </c>
      <c r="D15" s="100" t="s">
        <v>133</v>
      </c>
      <c r="E15" s="40" t="s">
        <v>377</v>
      </c>
      <c r="F15" s="41">
        <v>2100</v>
      </c>
      <c r="G15" s="7"/>
      <c r="H15" s="179"/>
      <c r="I15" s="39"/>
      <c r="J15" s="40"/>
      <c r="K15" s="50"/>
      <c r="L15" s="8"/>
      <c r="M15" s="179"/>
      <c r="N15" s="39"/>
      <c r="O15" s="40"/>
      <c r="P15" s="50"/>
      <c r="Q15" s="8"/>
      <c r="R15" s="179"/>
      <c r="S15" s="39"/>
      <c r="T15" s="40"/>
      <c r="U15" s="50"/>
      <c r="V15" s="8"/>
      <c r="W15" s="179"/>
      <c r="X15" s="39"/>
      <c r="Y15" s="40"/>
      <c r="Z15" s="50"/>
      <c r="AA15" s="8"/>
      <c r="AB15" s="76" t="s">
        <v>1012</v>
      </c>
    </row>
    <row r="16" spans="1:28" s="4" customFormat="1" ht="15" customHeight="1">
      <c r="A16" s="38"/>
      <c r="B16" s="34"/>
      <c r="C16" s="179" t="s">
        <v>603</v>
      </c>
      <c r="D16" s="100" t="s">
        <v>617</v>
      </c>
      <c r="E16" s="40" t="s">
        <v>377</v>
      </c>
      <c r="F16" s="41">
        <v>2700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604</v>
      </c>
      <c r="D17" s="100" t="s">
        <v>132</v>
      </c>
      <c r="E17" s="40" t="s">
        <v>377</v>
      </c>
      <c r="F17" s="41">
        <v>900</v>
      </c>
      <c r="G17" s="7"/>
      <c r="H17" s="179"/>
      <c r="I17" s="39"/>
      <c r="J17" s="40"/>
      <c r="K17" s="50"/>
      <c r="L17" s="8"/>
      <c r="M17" s="179"/>
      <c r="N17" s="39"/>
      <c r="O17" s="40"/>
      <c r="P17" s="50"/>
      <c r="Q17" s="8"/>
      <c r="R17" s="179"/>
      <c r="S17" s="39"/>
      <c r="T17" s="40"/>
      <c r="U17" s="50"/>
      <c r="V17" s="8"/>
      <c r="W17" s="179"/>
      <c r="X17" s="39"/>
      <c r="Y17" s="40"/>
      <c r="Z17" s="50"/>
      <c r="AA17" s="8"/>
      <c r="AB17" s="76" t="s">
        <v>1014</v>
      </c>
    </row>
    <row r="18" spans="1:28" s="4" customFormat="1" ht="15" customHeight="1">
      <c r="A18" s="38"/>
      <c r="B18" s="34"/>
      <c r="C18" s="179" t="s">
        <v>605</v>
      </c>
      <c r="D18" s="100" t="s">
        <v>131</v>
      </c>
      <c r="E18" s="40" t="s">
        <v>315</v>
      </c>
      <c r="F18" s="42">
        <v>1650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606</v>
      </c>
      <c r="D19" s="100" t="s">
        <v>126</v>
      </c>
      <c r="E19" s="40" t="s">
        <v>377</v>
      </c>
      <c r="F19" s="42">
        <v>1500</v>
      </c>
      <c r="G19" s="7"/>
      <c r="H19" s="179"/>
      <c r="I19" s="39"/>
      <c r="J19" s="40"/>
      <c r="K19" s="50"/>
      <c r="L19" s="8"/>
      <c r="M19" s="179"/>
      <c r="N19" s="39"/>
      <c r="O19" s="40"/>
      <c r="P19" s="50"/>
      <c r="Q19" s="8"/>
      <c r="R19" s="179"/>
      <c r="S19" s="39"/>
      <c r="T19" s="40"/>
      <c r="U19" s="50"/>
      <c r="V19" s="8"/>
      <c r="W19" s="179"/>
      <c r="X19" s="39"/>
      <c r="Y19" s="40"/>
      <c r="Z19" s="50"/>
      <c r="AA19" s="8"/>
      <c r="AB19" s="76" t="s">
        <v>1016</v>
      </c>
    </row>
    <row r="20" spans="1:28" s="4" customFormat="1" ht="15" customHeight="1">
      <c r="A20" s="83"/>
      <c r="B20" s="84" t="s">
        <v>419</v>
      </c>
      <c r="C20" s="180">
        <v>230175101170</v>
      </c>
      <c r="D20" s="101" t="s">
        <v>618</v>
      </c>
      <c r="E20" s="86" t="s">
        <v>377</v>
      </c>
      <c r="F20" s="87">
        <v>1850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37600</v>
      </c>
      <c r="G43" s="54">
        <f>SUM(G6:G42)</f>
        <v>0</v>
      </c>
      <c r="H43" s="46"/>
      <c r="I43" s="29" t="str">
        <f>CONCATENATE(FIXED(COUNTA(I6:I42),0,0),"　店")</f>
        <v>5　店</v>
      </c>
      <c r="J43" s="185"/>
      <c r="K43" s="51">
        <f>SUM(K6:K42)</f>
        <v>4750</v>
      </c>
      <c r="L43" s="53">
        <f>SUM(L6:L42)</f>
        <v>0</v>
      </c>
      <c r="M43" s="46"/>
      <c r="N43" s="29" t="str">
        <f>CONCATENATE(FIXED(COUNTA(N6:N42),0,0),"　店")</f>
        <v>1　店</v>
      </c>
      <c r="O43" s="185"/>
      <c r="P43" s="51">
        <f>SUM(P6:P42)</f>
        <v>50</v>
      </c>
      <c r="Q43" s="53">
        <f>SUM(Q6:Q42)</f>
        <v>0</v>
      </c>
      <c r="R43" s="46"/>
      <c r="S43" s="29" t="str">
        <f>CONCATENATE(FIXED(COUNTA(S6:S42),0,0),"　店")</f>
        <v>5　店</v>
      </c>
      <c r="T43" s="185"/>
      <c r="U43" s="51">
        <f>SUM(U6:U42)</f>
        <v>2550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620</v>
      </c>
      <c r="C4" s="305"/>
      <c r="D4" s="305"/>
      <c r="E4" s="305"/>
      <c r="F4" s="19"/>
      <c r="G4" s="20" t="s">
        <v>3</v>
      </c>
      <c r="H4" s="21"/>
      <c r="I4" s="318">
        <f>SUM(G43,L43,Q43,V43,AA43)</f>
        <v>0</v>
      </c>
      <c r="J4" s="318"/>
      <c r="K4" s="22" t="s">
        <v>323</v>
      </c>
      <c r="L4" s="316">
        <f>SUM(F43,K43,P43,U43,Z43)</f>
        <v>30150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621</v>
      </c>
      <c r="D6" s="183" t="s">
        <v>134</v>
      </c>
      <c r="E6" s="36" t="s">
        <v>315</v>
      </c>
      <c r="F6" s="37">
        <v>1900</v>
      </c>
      <c r="G6" s="5"/>
      <c r="H6" s="181" t="s">
        <v>634</v>
      </c>
      <c r="I6" s="35" t="s">
        <v>235</v>
      </c>
      <c r="J6" s="36"/>
      <c r="K6" s="48">
        <v>1600</v>
      </c>
      <c r="L6" s="6"/>
      <c r="M6" s="181" t="s">
        <v>637</v>
      </c>
      <c r="N6" s="35" t="s">
        <v>235</v>
      </c>
      <c r="O6" s="36"/>
      <c r="P6" s="48">
        <v>200</v>
      </c>
      <c r="Q6" s="6"/>
      <c r="R6" s="181" t="s">
        <v>639</v>
      </c>
      <c r="S6" s="35" t="s">
        <v>236</v>
      </c>
      <c r="T6" s="36"/>
      <c r="U6" s="48">
        <v>600</v>
      </c>
      <c r="V6" s="6"/>
      <c r="W6" s="181"/>
      <c r="X6" s="35"/>
      <c r="Y6" s="36"/>
      <c r="Z6" s="48"/>
      <c r="AA6" s="6"/>
      <c r="AB6" s="74" t="s">
        <v>643</v>
      </c>
      <c r="AG6" s="32"/>
    </row>
    <row r="7" spans="1:33" s="4" customFormat="1" ht="15" customHeight="1">
      <c r="A7" s="38"/>
      <c r="B7" s="34"/>
      <c r="C7" s="179" t="s">
        <v>622</v>
      </c>
      <c r="D7" s="100" t="s">
        <v>135</v>
      </c>
      <c r="E7" s="40" t="s">
        <v>315</v>
      </c>
      <c r="F7" s="41">
        <v>1400</v>
      </c>
      <c r="G7" s="7"/>
      <c r="H7" s="179" t="s">
        <v>635</v>
      </c>
      <c r="I7" s="100" t="s">
        <v>948</v>
      </c>
      <c r="J7" s="40"/>
      <c r="K7" s="49">
        <v>1500</v>
      </c>
      <c r="L7" s="8"/>
      <c r="M7" s="179" t="s">
        <v>638</v>
      </c>
      <c r="N7" s="39" t="s">
        <v>137</v>
      </c>
      <c r="O7" s="40"/>
      <c r="P7" s="52">
        <v>700</v>
      </c>
      <c r="Q7" s="8"/>
      <c r="R7" s="179" t="s">
        <v>640</v>
      </c>
      <c r="S7" s="39" t="s">
        <v>641</v>
      </c>
      <c r="T7" s="40"/>
      <c r="U7" s="50">
        <v>250</v>
      </c>
      <c r="V7" s="8"/>
      <c r="W7" s="179"/>
      <c r="X7" s="39"/>
      <c r="Y7" s="40"/>
      <c r="Z7" s="50"/>
      <c r="AA7" s="8"/>
      <c r="AB7" s="190" t="s">
        <v>1009</v>
      </c>
      <c r="AG7" s="32"/>
    </row>
    <row r="8" spans="1:33" s="4" customFormat="1" ht="15" customHeight="1">
      <c r="A8" s="38"/>
      <c r="B8" s="34"/>
      <c r="C8" s="179" t="s">
        <v>623</v>
      </c>
      <c r="D8" s="100" t="s">
        <v>136</v>
      </c>
      <c r="E8" s="40" t="s">
        <v>315</v>
      </c>
      <c r="F8" s="41">
        <v>3050</v>
      </c>
      <c r="G8" s="7"/>
      <c r="H8" s="179" t="s">
        <v>636</v>
      </c>
      <c r="I8" s="39" t="s">
        <v>137</v>
      </c>
      <c r="J8" s="40"/>
      <c r="K8" s="50">
        <v>1650</v>
      </c>
      <c r="L8" s="8"/>
      <c r="M8" s="179"/>
      <c r="N8" s="39"/>
      <c r="O8" s="40"/>
      <c r="P8" s="50"/>
      <c r="Q8" s="8"/>
      <c r="R8" s="179"/>
      <c r="S8" s="39"/>
      <c r="T8" s="40"/>
      <c r="U8" s="49"/>
      <c r="V8" s="8"/>
      <c r="W8" s="179"/>
      <c r="X8" s="39"/>
      <c r="Y8" s="40"/>
      <c r="Z8" s="49"/>
      <c r="AA8" s="8"/>
      <c r="AB8" s="190" t="s">
        <v>1007</v>
      </c>
      <c r="AG8" s="32"/>
    </row>
    <row r="9" spans="1:33" s="4" customFormat="1" ht="15" customHeight="1">
      <c r="A9" s="38"/>
      <c r="B9" s="34"/>
      <c r="C9" s="179" t="s">
        <v>624</v>
      </c>
      <c r="D9" s="100" t="s">
        <v>137</v>
      </c>
      <c r="E9" s="40" t="s">
        <v>315</v>
      </c>
      <c r="F9" s="41">
        <v>1450</v>
      </c>
      <c r="G9" s="7"/>
      <c r="H9" s="179"/>
      <c r="I9" s="39"/>
      <c r="J9" s="40"/>
      <c r="K9" s="50"/>
      <c r="L9" s="8"/>
      <c r="M9" s="179"/>
      <c r="N9" s="39"/>
      <c r="O9" s="40"/>
      <c r="P9" s="50"/>
      <c r="Q9" s="8"/>
      <c r="R9" s="179"/>
      <c r="S9" s="39"/>
      <c r="T9" s="40"/>
      <c r="U9" s="49"/>
      <c r="V9" s="8"/>
      <c r="W9" s="179"/>
      <c r="X9" s="39"/>
      <c r="Y9" s="40"/>
      <c r="Z9" s="49"/>
      <c r="AA9" s="8"/>
      <c r="AB9" s="190" t="s">
        <v>1011</v>
      </c>
      <c r="AG9" s="32"/>
    </row>
    <row r="10" spans="1:33" s="4" customFormat="1" ht="15" customHeight="1">
      <c r="A10" s="38"/>
      <c r="B10" s="34" t="s">
        <v>296</v>
      </c>
      <c r="C10" s="179" t="s">
        <v>625</v>
      </c>
      <c r="D10" s="100" t="s">
        <v>138</v>
      </c>
      <c r="E10" s="40" t="s">
        <v>315</v>
      </c>
      <c r="F10" s="41">
        <v>2000</v>
      </c>
      <c r="G10" s="7"/>
      <c r="H10" s="179"/>
      <c r="I10" s="39"/>
      <c r="J10" s="40"/>
      <c r="K10" s="50"/>
      <c r="L10" s="8"/>
      <c r="M10" s="179"/>
      <c r="N10" s="39"/>
      <c r="O10" s="40"/>
      <c r="P10" s="50"/>
      <c r="Q10" s="8"/>
      <c r="R10" s="179"/>
      <c r="S10" s="39"/>
      <c r="T10" s="40"/>
      <c r="U10" s="50"/>
      <c r="V10" s="8"/>
      <c r="W10" s="179"/>
      <c r="X10" s="39"/>
      <c r="Y10" s="40"/>
      <c r="Z10" s="50"/>
      <c r="AA10" s="8"/>
      <c r="AB10" s="190" t="s">
        <v>957</v>
      </c>
      <c r="AG10" s="32"/>
    </row>
    <row r="11" spans="1:33" s="4" customFormat="1" ht="15" customHeight="1">
      <c r="A11" s="38"/>
      <c r="B11" s="34"/>
      <c r="C11" s="179" t="s">
        <v>626</v>
      </c>
      <c r="D11" s="177" t="s">
        <v>959</v>
      </c>
      <c r="E11" s="40" t="s">
        <v>315</v>
      </c>
      <c r="F11" s="41">
        <v>1350</v>
      </c>
      <c r="G11" s="7"/>
      <c r="H11" s="179"/>
      <c r="I11" s="39"/>
      <c r="J11" s="40"/>
      <c r="K11" s="50"/>
      <c r="L11" s="8"/>
      <c r="M11" s="179"/>
      <c r="N11" s="39"/>
      <c r="O11" s="40"/>
      <c r="P11" s="50"/>
      <c r="Q11" s="8"/>
      <c r="R11" s="179"/>
      <c r="S11" s="39"/>
      <c r="T11" s="40"/>
      <c r="U11" s="50"/>
      <c r="V11" s="8"/>
      <c r="W11" s="179"/>
      <c r="X11" s="39"/>
      <c r="Y11" s="40"/>
      <c r="Z11" s="50"/>
      <c r="AA11" s="8"/>
      <c r="AB11" s="190" t="s">
        <v>591</v>
      </c>
      <c r="AG11" s="32"/>
    </row>
    <row r="12" spans="1:28" s="4" customFormat="1" ht="15" customHeight="1">
      <c r="A12" s="38"/>
      <c r="B12" s="34"/>
      <c r="C12" s="179" t="s">
        <v>627</v>
      </c>
      <c r="D12" s="100" t="s">
        <v>140</v>
      </c>
      <c r="E12" s="40" t="s">
        <v>315</v>
      </c>
      <c r="F12" s="41">
        <v>2250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628</v>
      </c>
      <c r="D13" s="100" t="s">
        <v>141</v>
      </c>
      <c r="E13" s="40" t="s">
        <v>377</v>
      </c>
      <c r="F13" s="41">
        <v>1650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629</v>
      </c>
      <c r="D14" s="100" t="s">
        <v>142</v>
      </c>
      <c r="E14" s="40" t="s">
        <v>315</v>
      </c>
      <c r="F14" s="41">
        <v>2400</v>
      </c>
      <c r="G14" s="7"/>
      <c r="H14" s="179"/>
      <c r="I14" s="39"/>
      <c r="J14" s="40"/>
      <c r="K14" s="50"/>
      <c r="L14" s="8"/>
      <c r="M14" s="179"/>
      <c r="N14" s="39"/>
      <c r="O14" s="40"/>
      <c r="P14" s="50"/>
      <c r="Q14" s="8"/>
      <c r="R14" s="179"/>
      <c r="S14" s="39"/>
      <c r="T14" s="40"/>
      <c r="U14" s="50"/>
      <c r="V14" s="8"/>
      <c r="W14" s="179"/>
      <c r="X14" s="39"/>
      <c r="Y14" s="40"/>
      <c r="Z14" s="50"/>
      <c r="AA14" s="8"/>
      <c r="AB14" s="76" t="s">
        <v>935</v>
      </c>
    </row>
    <row r="15" spans="1:28" s="4" customFormat="1" ht="15" customHeight="1">
      <c r="A15" s="38"/>
      <c r="B15" s="34"/>
      <c r="C15" s="179" t="s">
        <v>630</v>
      </c>
      <c r="D15" s="100" t="s">
        <v>143</v>
      </c>
      <c r="E15" s="40" t="s">
        <v>315</v>
      </c>
      <c r="F15" s="41">
        <v>1700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631</v>
      </c>
      <c r="D16" s="100" t="s">
        <v>139</v>
      </c>
      <c r="E16" s="40" t="s">
        <v>315</v>
      </c>
      <c r="F16" s="41">
        <v>1900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632</v>
      </c>
      <c r="D17" s="100" t="s">
        <v>144</v>
      </c>
      <c r="E17" s="40" t="s">
        <v>315</v>
      </c>
      <c r="F17" s="42">
        <v>1350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633</v>
      </c>
      <c r="D18" s="177" t="s">
        <v>642</v>
      </c>
      <c r="E18" s="40" t="s">
        <v>315</v>
      </c>
      <c r="F18" s="42">
        <v>1250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c r="D19" s="177"/>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23650</v>
      </c>
      <c r="G43" s="54">
        <f>SUM(G6:G42)</f>
        <v>0</v>
      </c>
      <c r="H43" s="46"/>
      <c r="I43" s="29" t="str">
        <f>CONCATENATE(FIXED(COUNTA(I6:I42),0,0),"　店")</f>
        <v>3　店</v>
      </c>
      <c r="J43" s="185"/>
      <c r="K43" s="51">
        <f>SUM(K6:K42)</f>
        <v>4750</v>
      </c>
      <c r="L43" s="53">
        <f>SUM(L6:L42)</f>
        <v>0</v>
      </c>
      <c r="M43" s="46"/>
      <c r="N43" s="29" t="str">
        <f>CONCATENATE(FIXED(COUNTA(N6:N42),0,0),"　店")</f>
        <v>2　店</v>
      </c>
      <c r="O43" s="185"/>
      <c r="P43" s="51">
        <f>SUM(P6:P42)</f>
        <v>900</v>
      </c>
      <c r="Q43" s="53">
        <f>SUM(Q6:Q42)</f>
        <v>0</v>
      </c>
      <c r="R43" s="46"/>
      <c r="S43" s="29" t="str">
        <f>CONCATENATE(FIXED(COUNTA(S6:S42),0,0),"　店")</f>
        <v>2　店</v>
      </c>
      <c r="T43" s="185"/>
      <c r="U43" s="51">
        <f>SUM(U6:U42)</f>
        <v>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644</v>
      </c>
      <c r="C4" s="305"/>
      <c r="D4" s="305"/>
      <c r="E4" s="305"/>
      <c r="F4" s="19"/>
      <c r="G4" s="20" t="s">
        <v>3</v>
      </c>
      <c r="H4" s="21"/>
      <c r="I4" s="318">
        <f>SUM(G43,L43,Q43,V43,AA43)</f>
        <v>0</v>
      </c>
      <c r="J4" s="318"/>
      <c r="K4" s="22" t="s">
        <v>323</v>
      </c>
      <c r="L4" s="316">
        <f>SUM(F43,K43,P43,U43,Z43)</f>
        <v>42500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645</v>
      </c>
      <c r="D6" s="183" t="s">
        <v>145</v>
      </c>
      <c r="E6" s="36" t="s">
        <v>377</v>
      </c>
      <c r="F6" s="37">
        <v>2500</v>
      </c>
      <c r="G6" s="5"/>
      <c r="H6" s="181" t="s">
        <v>663</v>
      </c>
      <c r="I6" s="35" t="s">
        <v>308</v>
      </c>
      <c r="J6" s="36"/>
      <c r="K6" s="48">
        <v>600</v>
      </c>
      <c r="L6" s="6"/>
      <c r="M6" s="181" t="s">
        <v>667</v>
      </c>
      <c r="N6" s="35" t="s">
        <v>668</v>
      </c>
      <c r="O6" s="36"/>
      <c r="P6" s="48">
        <v>250</v>
      </c>
      <c r="Q6" s="6"/>
      <c r="R6" s="181" t="s">
        <v>670</v>
      </c>
      <c r="S6" s="35" t="s">
        <v>233</v>
      </c>
      <c r="T6" s="36"/>
      <c r="U6" s="48">
        <v>950</v>
      </c>
      <c r="V6" s="6"/>
      <c r="W6" s="181"/>
      <c r="X6" s="35"/>
      <c r="Y6" s="36"/>
      <c r="Z6" s="48"/>
      <c r="AA6" s="6"/>
      <c r="AB6" s="74"/>
      <c r="AG6" s="32"/>
    </row>
    <row r="7" spans="1:33" s="4" customFormat="1" ht="15" customHeight="1">
      <c r="A7" s="38"/>
      <c r="B7" s="34"/>
      <c r="C7" s="179" t="s">
        <v>646</v>
      </c>
      <c r="D7" s="100" t="s">
        <v>676</v>
      </c>
      <c r="E7" s="40" t="s">
        <v>377</v>
      </c>
      <c r="F7" s="41">
        <v>1200</v>
      </c>
      <c r="G7" s="7"/>
      <c r="H7" s="179" t="s">
        <v>664</v>
      </c>
      <c r="I7" s="39" t="s">
        <v>155</v>
      </c>
      <c r="J7" s="40"/>
      <c r="K7" s="49">
        <v>850</v>
      </c>
      <c r="L7" s="8"/>
      <c r="M7" s="179" t="s">
        <v>669</v>
      </c>
      <c r="N7" s="39" t="s">
        <v>155</v>
      </c>
      <c r="O7" s="40"/>
      <c r="P7" s="52">
        <v>200</v>
      </c>
      <c r="Q7" s="8"/>
      <c r="R7" s="179" t="s">
        <v>671</v>
      </c>
      <c r="S7" s="39" t="s">
        <v>155</v>
      </c>
      <c r="T7" s="40"/>
      <c r="U7" s="50">
        <v>450</v>
      </c>
      <c r="V7" s="8"/>
      <c r="W7" s="179"/>
      <c r="X7" s="39"/>
      <c r="Y7" s="40"/>
      <c r="Z7" s="50"/>
      <c r="AA7" s="8"/>
      <c r="AB7" s="75"/>
      <c r="AG7" s="32"/>
    </row>
    <row r="8" spans="1:33" s="4" customFormat="1" ht="15" customHeight="1">
      <c r="A8" s="38"/>
      <c r="B8" s="34"/>
      <c r="C8" s="179" t="s">
        <v>647</v>
      </c>
      <c r="D8" s="100" t="s">
        <v>146</v>
      </c>
      <c r="E8" s="40" t="s">
        <v>377</v>
      </c>
      <c r="F8" s="41">
        <v>1650</v>
      </c>
      <c r="G8" s="7"/>
      <c r="H8" s="179" t="s">
        <v>665</v>
      </c>
      <c r="I8" s="39" t="s">
        <v>145</v>
      </c>
      <c r="J8" s="40"/>
      <c r="K8" s="50">
        <v>800</v>
      </c>
      <c r="L8" s="8"/>
      <c r="M8" s="179"/>
      <c r="N8" s="39"/>
      <c r="O8" s="40"/>
      <c r="P8" s="50"/>
      <c r="Q8" s="8"/>
      <c r="R8" s="179" t="s">
        <v>672</v>
      </c>
      <c r="S8" s="39" t="s">
        <v>1028</v>
      </c>
      <c r="T8" s="40"/>
      <c r="U8" s="49">
        <v>400</v>
      </c>
      <c r="V8" s="8"/>
      <c r="W8" s="179"/>
      <c r="X8" s="39"/>
      <c r="Y8" s="40"/>
      <c r="Z8" s="49"/>
      <c r="AA8" s="8"/>
      <c r="AB8" s="75"/>
      <c r="AG8" s="32"/>
    </row>
    <row r="9" spans="1:33" s="4" customFormat="1" ht="15" customHeight="1">
      <c r="A9" s="38"/>
      <c r="B9" s="34"/>
      <c r="C9" s="179" t="s">
        <v>648</v>
      </c>
      <c r="D9" s="100" t="s">
        <v>147</v>
      </c>
      <c r="E9" s="40" t="s">
        <v>377</v>
      </c>
      <c r="F9" s="41">
        <v>1900</v>
      </c>
      <c r="G9" s="7"/>
      <c r="H9" s="179" t="s">
        <v>666</v>
      </c>
      <c r="I9" s="39" t="s">
        <v>148</v>
      </c>
      <c r="J9" s="40"/>
      <c r="K9" s="50">
        <v>1000</v>
      </c>
      <c r="L9" s="8"/>
      <c r="M9" s="179"/>
      <c r="N9" s="39"/>
      <c r="O9" s="40"/>
      <c r="P9" s="50"/>
      <c r="Q9" s="8"/>
      <c r="R9" s="179" t="s">
        <v>673</v>
      </c>
      <c r="S9" s="39" t="s">
        <v>158</v>
      </c>
      <c r="T9" s="40"/>
      <c r="U9" s="49">
        <v>700</v>
      </c>
      <c r="V9" s="8"/>
      <c r="W9" s="179"/>
      <c r="X9" s="39"/>
      <c r="Y9" s="40"/>
      <c r="Z9" s="49"/>
      <c r="AA9" s="8"/>
      <c r="AB9" s="76"/>
      <c r="AG9" s="32"/>
    </row>
    <row r="10" spans="1:33" s="4" customFormat="1" ht="15" customHeight="1">
      <c r="A10" s="38"/>
      <c r="B10" s="34"/>
      <c r="C10" s="179" t="s">
        <v>649</v>
      </c>
      <c r="D10" s="100" t="s">
        <v>148</v>
      </c>
      <c r="E10" s="40" t="s">
        <v>377</v>
      </c>
      <c r="F10" s="41">
        <v>1050</v>
      </c>
      <c r="G10" s="7"/>
      <c r="H10" s="179"/>
      <c r="I10" s="39"/>
      <c r="J10" s="40"/>
      <c r="K10" s="50"/>
      <c r="L10" s="8"/>
      <c r="M10" s="179"/>
      <c r="N10" s="39"/>
      <c r="O10" s="40"/>
      <c r="P10" s="50"/>
      <c r="Q10" s="8"/>
      <c r="R10" s="179" t="s">
        <v>674</v>
      </c>
      <c r="S10" s="39" t="s">
        <v>145</v>
      </c>
      <c r="T10" s="40"/>
      <c r="U10" s="50">
        <v>550</v>
      </c>
      <c r="V10" s="8"/>
      <c r="W10" s="179"/>
      <c r="X10" s="39"/>
      <c r="Y10" s="40"/>
      <c r="Z10" s="50"/>
      <c r="AA10" s="8"/>
      <c r="AB10" s="76"/>
      <c r="AG10" s="32"/>
    </row>
    <row r="11" spans="1:33" s="4" customFormat="1" ht="15" customHeight="1">
      <c r="A11" s="38"/>
      <c r="B11" s="34" t="s">
        <v>296</v>
      </c>
      <c r="C11" s="179" t="s">
        <v>650</v>
      </c>
      <c r="D11" s="100" t="s">
        <v>149</v>
      </c>
      <c r="E11" s="40" t="s">
        <v>377</v>
      </c>
      <c r="F11" s="41">
        <v>3200</v>
      </c>
      <c r="G11" s="7"/>
      <c r="H11" s="179"/>
      <c r="I11" s="39"/>
      <c r="J11" s="40"/>
      <c r="K11" s="50"/>
      <c r="L11" s="8"/>
      <c r="M11" s="179"/>
      <c r="N11" s="39"/>
      <c r="O11" s="40"/>
      <c r="P11" s="50"/>
      <c r="Q11" s="8"/>
      <c r="R11" s="179" t="s">
        <v>675</v>
      </c>
      <c r="S11" s="39" t="s">
        <v>234</v>
      </c>
      <c r="T11" s="40"/>
      <c r="U11" s="50">
        <v>700</v>
      </c>
      <c r="V11" s="8"/>
      <c r="W11" s="179"/>
      <c r="X11" s="39"/>
      <c r="Y11" s="40"/>
      <c r="Z11" s="50"/>
      <c r="AA11" s="8"/>
      <c r="AB11" s="76" t="s">
        <v>1017</v>
      </c>
      <c r="AG11" s="32"/>
    </row>
    <row r="12" spans="1:28" s="4" customFormat="1" ht="15" customHeight="1">
      <c r="A12" s="38"/>
      <c r="B12" s="34"/>
      <c r="C12" s="179" t="s">
        <v>651</v>
      </c>
      <c r="D12" s="100" t="s">
        <v>151</v>
      </c>
      <c r="E12" s="40" t="s">
        <v>377</v>
      </c>
      <c r="F12" s="41">
        <v>1850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652</v>
      </c>
      <c r="D13" s="100" t="s">
        <v>152</v>
      </c>
      <c r="E13" s="40" t="s">
        <v>377</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653</v>
      </c>
      <c r="D14" s="100" t="s">
        <v>153</v>
      </c>
      <c r="E14" s="40" t="s">
        <v>377</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380</v>
      </c>
      <c r="C15" s="179" t="s">
        <v>654</v>
      </c>
      <c r="D15" s="100" t="s">
        <v>154</v>
      </c>
      <c r="E15" s="40" t="s">
        <v>377</v>
      </c>
      <c r="F15" s="41">
        <v>1500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655</v>
      </c>
      <c r="D16" s="100" t="s">
        <v>155</v>
      </c>
      <c r="E16" s="40" t="s">
        <v>377</v>
      </c>
      <c r="F16" s="41">
        <v>2600</v>
      </c>
      <c r="G16" s="9"/>
      <c r="H16" s="179"/>
      <c r="I16" s="39"/>
      <c r="J16" s="40"/>
      <c r="K16" s="50"/>
      <c r="L16" s="8"/>
      <c r="M16" s="179"/>
      <c r="N16" s="39"/>
      <c r="O16" s="40"/>
      <c r="P16" s="50"/>
      <c r="Q16" s="8"/>
      <c r="R16" s="179"/>
      <c r="S16" s="39"/>
      <c r="T16" s="40"/>
      <c r="U16" s="50"/>
      <c r="V16" s="8"/>
      <c r="W16" s="179"/>
      <c r="X16" s="39"/>
      <c r="Y16" s="40"/>
      <c r="Z16" s="50"/>
      <c r="AA16" s="8"/>
      <c r="AB16" s="75" t="s">
        <v>1019</v>
      </c>
    </row>
    <row r="17" spans="1:28" s="4" customFormat="1" ht="15" customHeight="1">
      <c r="A17" s="38"/>
      <c r="B17" s="34"/>
      <c r="C17" s="179" t="s">
        <v>656</v>
      </c>
      <c r="D17" s="100" t="s">
        <v>156</v>
      </c>
      <c r="E17" s="40" t="s">
        <v>315</v>
      </c>
      <c r="F17" s="41">
        <v>2600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657</v>
      </c>
      <c r="D18" s="100" t="s">
        <v>677</v>
      </c>
      <c r="E18" s="40" t="s">
        <v>315</v>
      </c>
      <c r="F18" s="42">
        <v>1800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658</v>
      </c>
      <c r="D19" s="100" t="s">
        <v>157</v>
      </c>
      <c r="E19" s="40" t="s">
        <v>315</v>
      </c>
      <c r="F19" s="42">
        <v>1450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659</v>
      </c>
      <c r="D20" s="101" t="s">
        <v>158</v>
      </c>
      <c r="E20" s="86" t="s">
        <v>315</v>
      </c>
      <c r="F20" s="87">
        <v>2250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660</v>
      </c>
      <c r="D21" s="100" t="s">
        <v>159</v>
      </c>
      <c r="E21" s="40" t="s">
        <v>315</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661</v>
      </c>
      <c r="D22" s="100" t="s">
        <v>160</v>
      </c>
      <c r="E22" s="40" t="s">
        <v>315</v>
      </c>
      <c r="F22" s="68">
        <v>1550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662</v>
      </c>
      <c r="D23" s="100" t="s">
        <v>150</v>
      </c>
      <c r="E23" s="40" t="s">
        <v>377</v>
      </c>
      <c r="F23" s="68">
        <v>1400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18　店</v>
      </c>
      <c r="E43" s="185"/>
      <c r="F43" s="47">
        <f>SUM(F6:F42)</f>
        <v>35050</v>
      </c>
      <c r="G43" s="54">
        <f>SUM(G6:G42)</f>
        <v>0</v>
      </c>
      <c r="H43" s="46"/>
      <c r="I43" s="29" t="str">
        <f>CONCATENATE(FIXED(COUNTA(I6:I42),0,0),"　店")</f>
        <v>4　店</v>
      </c>
      <c r="J43" s="185"/>
      <c r="K43" s="51">
        <f>SUM(K6:K42)</f>
        <v>3250</v>
      </c>
      <c r="L43" s="53">
        <f>SUM(L6:L42)</f>
        <v>0</v>
      </c>
      <c r="M43" s="46"/>
      <c r="N43" s="29" t="str">
        <f>CONCATENATE(FIXED(COUNTA(N6:N42),0,0),"　店")</f>
        <v>2　店</v>
      </c>
      <c r="O43" s="185"/>
      <c r="P43" s="51">
        <f>SUM(P6:P42)</f>
        <v>450</v>
      </c>
      <c r="Q43" s="53">
        <f>SUM(Q6:Q42)</f>
        <v>0</v>
      </c>
      <c r="R43" s="46"/>
      <c r="S43" s="29" t="str">
        <f>CONCATENATE(FIXED(COUNTA(S6:S42),0,0),"　店")</f>
        <v>6　店</v>
      </c>
      <c r="T43" s="185"/>
      <c r="U43" s="51">
        <f>SUM(U6:U42)</f>
        <v>3750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940</v>
      </c>
      <c r="C4" s="305"/>
      <c r="D4" s="305"/>
      <c r="E4" s="305"/>
      <c r="F4" s="19"/>
      <c r="G4" s="20" t="s">
        <v>3</v>
      </c>
      <c r="H4" s="21"/>
      <c r="I4" s="318">
        <f>SUM(G43,L43,Q43,V43,AA43)</f>
        <v>0</v>
      </c>
      <c r="J4" s="318"/>
      <c r="K4" s="22" t="s">
        <v>323</v>
      </c>
      <c r="L4" s="316">
        <f>SUM(F43,K43,P43,U43,Z43)</f>
        <v>65000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678</v>
      </c>
      <c r="D6" s="183" t="s">
        <v>177</v>
      </c>
      <c r="E6" s="36" t="s">
        <v>315</v>
      </c>
      <c r="F6" s="37">
        <v>4900</v>
      </c>
      <c r="G6" s="5"/>
      <c r="H6" s="181" t="s">
        <v>701</v>
      </c>
      <c r="I6" s="35" t="s">
        <v>176</v>
      </c>
      <c r="J6" s="36"/>
      <c r="K6" s="48">
        <v>450</v>
      </c>
      <c r="L6" s="6"/>
      <c r="M6" s="181" t="s">
        <v>708</v>
      </c>
      <c r="N6" s="35" t="s">
        <v>176</v>
      </c>
      <c r="O6" s="36"/>
      <c r="P6" s="48">
        <v>500</v>
      </c>
      <c r="Q6" s="6"/>
      <c r="R6" s="181" t="s">
        <v>712</v>
      </c>
      <c r="S6" s="35" t="s">
        <v>163</v>
      </c>
      <c r="T6" s="36"/>
      <c r="U6" s="48">
        <v>200</v>
      </c>
      <c r="V6" s="6"/>
      <c r="W6" s="181"/>
      <c r="X6" s="35"/>
      <c r="Y6" s="36"/>
      <c r="Z6" s="48"/>
      <c r="AA6" s="6"/>
      <c r="AB6" s="74" t="s">
        <v>717</v>
      </c>
      <c r="AG6" s="32"/>
    </row>
    <row r="7" spans="1:33" s="4" customFormat="1" ht="15" customHeight="1">
      <c r="A7" s="38"/>
      <c r="B7" s="34"/>
      <c r="C7" s="179" t="s">
        <v>679</v>
      </c>
      <c r="D7" s="100" t="s">
        <v>176</v>
      </c>
      <c r="E7" s="40" t="s">
        <v>315</v>
      </c>
      <c r="F7" s="41">
        <v>2550</v>
      </c>
      <c r="G7" s="7"/>
      <c r="H7" s="179" t="s">
        <v>702</v>
      </c>
      <c r="I7" s="39" t="s">
        <v>231</v>
      </c>
      <c r="J7" s="40"/>
      <c r="K7" s="49">
        <v>1600</v>
      </c>
      <c r="L7" s="8"/>
      <c r="M7" s="179" t="s">
        <v>709</v>
      </c>
      <c r="N7" s="39" t="s">
        <v>181</v>
      </c>
      <c r="O7" s="40"/>
      <c r="P7" s="52">
        <v>350</v>
      </c>
      <c r="Q7" s="8"/>
      <c r="R7" s="179" t="s">
        <v>713</v>
      </c>
      <c r="S7" s="39" t="s">
        <v>714</v>
      </c>
      <c r="T7" s="40"/>
      <c r="U7" s="50">
        <v>1000</v>
      </c>
      <c r="V7" s="8"/>
      <c r="W7" s="179"/>
      <c r="X7" s="39"/>
      <c r="Y7" s="40"/>
      <c r="Z7" s="50"/>
      <c r="AA7" s="8"/>
      <c r="AB7" s="190" t="s">
        <v>1015</v>
      </c>
      <c r="AG7" s="32"/>
    </row>
    <row r="8" spans="1:33" s="4" customFormat="1" ht="15" customHeight="1">
      <c r="A8" s="38"/>
      <c r="B8" s="34"/>
      <c r="C8" s="179" t="s">
        <v>680</v>
      </c>
      <c r="D8" s="100" t="s">
        <v>179</v>
      </c>
      <c r="E8" s="40" t="s">
        <v>315</v>
      </c>
      <c r="F8" s="41">
        <v>3700</v>
      </c>
      <c r="G8" s="7"/>
      <c r="H8" s="179" t="s">
        <v>703</v>
      </c>
      <c r="I8" s="39" t="s">
        <v>232</v>
      </c>
      <c r="J8" s="40"/>
      <c r="K8" s="50">
        <v>2450</v>
      </c>
      <c r="L8" s="8"/>
      <c r="M8" s="179" t="s">
        <v>710</v>
      </c>
      <c r="N8" s="39" t="s">
        <v>163</v>
      </c>
      <c r="O8" s="40"/>
      <c r="P8" s="50">
        <v>550</v>
      </c>
      <c r="Q8" s="8"/>
      <c r="R8" s="179" t="s">
        <v>715</v>
      </c>
      <c r="S8" s="39" t="s">
        <v>231</v>
      </c>
      <c r="T8" s="40"/>
      <c r="U8" s="49">
        <v>700</v>
      </c>
      <c r="V8" s="8"/>
      <c r="W8" s="179"/>
      <c r="X8" s="39"/>
      <c r="Y8" s="40"/>
      <c r="Z8" s="49"/>
      <c r="AA8" s="8"/>
      <c r="AB8" s="75" t="s">
        <v>591</v>
      </c>
      <c r="AG8" s="32"/>
    </row>
    <row r="9" spans="1:33" s="4" customFormat="1" ht="15" customHeight="1">
      <c r="A9" s="38"/>
      <c r="B9" s="34"/>
      <c r="C9" s="179" t="s">
        <v>681</v>
      </c>
      <c r="D9" s="100" t="s">
        <v>180</v>
      </c>
      <c r="E9" s="40" t="s">
        <v>315</v>
      </c>
      <c r="F9" s="41">
        <v>1300</v>
      </c>
      <c r="G9" s="7"/>
      <c r="H9" s="179" t="s">
        <v>704</v>
      </c>
      <c r="I9" s="39" t="s">
        <v>181</v>
      </c>
      <c r="J9" s="40"/>
      <c r="K9" s="50">
        <v>1550</v>
      </c>
      <c r="L9" s="8"/>
      <c r="M9" s="179" t="s">
        <v>711</v>
      </c>
      <c r="N9" s="39" t="s">
        <v>179</v>
      </c>
      <c r="O9" s="40"/>
      <c r="P9" s="50">
        <v>400</v>
      </c>
      <c r="Q9" s="8"/>
      <c r="R9" s="179"/>
      <c r="S9" s="39"/>
      <c r="T9" s="40"/>
      <c r="U9" s="49"/>
      <c r="V9" s="8"/>
      <c r="W9" s="179"/>
      <c r="X9" s="39"/>
      <c r="Y9" s="40"/>
      <c r="Z9" s="49"/>
      <c r="AA9" s="8"/>
      <c r="AB9" s="76"/>
      <c r="AG9" s="32"/>
    </row>
    <row r="10" spans="1:33" s="4" customFormat="1" ht="15" customHeight="1">
      <c r="A10" s="38"/>
      <c r="B10" s="34"/>
      <c r="C10" s="179" t="s">
        <v>682</v>
      </c>
      <c r="D10" s="100" t="s">
        <v>178</v>
      </c>
      <c r="E10" s="40" t="s">
        <v>315</v>
      </c>
      <c r="F10" s="41">
        <v>1350</v>
      </c>
      <c r="G10" s="7"/>
      <c r="H10" s="179" t="s">
        <v>705</v>
      </c>
      <c r="I10" s="100" t="s">
        <v>949</v>
      </c>
      <c r="J10" s="40"/>
      <c r="K10" s="50">
        <v>650</v>
      </c>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683</v>
      </c>
      <c r="D11" s="100" t="s">
        <v>163</v>
      </c>
      <c r="E11" s="40" t="s">
        <v>315</v>
      </c>
      <c r="F11" s="41">
        <v>3000</v>
      </c>
      <c r="G11" s="7"/>
      <c r="H11" s="179" t="s">
        <v>706</v>
      </c>
      <c r="I11" s="39" t="s">
        <v>707</v>
      </c>
      <c r="J11" s="40"/>
      <c r="K11" s="50">
        <v>1000</v>
      </c>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684</v>
      </c>
      <c r="D12" s="100" t="s">
        <v>172</v>
      </c>
      <c r="E12" s="40" t="s">
        <v>315</v>
      </c>
      <c r="F12" s="41">
        <v>2050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685</v>
      </c>
      <c r="D13" s="100" t="s">
        <v>170</v>
      </c>
      <c r="E13" s="40" t="s">
        <v>315</v>
      </c>
      <c r="F13" s="41">
        <v>2600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686</v>
      </c>
      <c r="D14" s="100" t="s">
        <v>164</v>
      </c>
      <c r="E14" s="40" t="s">
        <v>315</v>
      </c>
      <c r="F14" s="41">
        <v>4400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687</v>
      </c>
      <c r="D15" s="100" t="s">
        <v>162</v>
      </c>
      <c r="E15" s="40" t="s">
        <v>315</v>
      </c>
      <c r="F15" s="41">
        <v>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688</v>
      </c>
      <c r="D16" s="100" t="s">
        <v>161</v>
      </c>
      <c r="E16" s="40" t="s">
        <v>315</v>
      </c>
      <c r="F16" s="41">
        <v>1500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689</v>
      </c>
      <c r="D17" s="100" t="s">
        <v>169</v>
      </c>
      <c r="E17" s="40" t="s">
        <v>315</v>
      </c>
      <c r="F17" s="41">
        <v>2800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690</v>
      </c>
      <c r="D18" s="100" t="s">
        <v>181</v>
      </c>
      <c r="E18" s="40" t="s">
        <v>315</v>
      </c>
      <c r="F18" s="42">
        <v>2700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691</v>
      </c>
      <c r="D19" s="100" t="s">
        <v>182</v>
      </c>
      <c r="E19" s="40" t="s">
        <v>315</v>
      </c>
      <c r="F19" s="42">
        <v>1500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692</v>
      </c>
      <c r="D20" s="101" t="s">
        <v>174</v>
      </c>
      <c r="E20" s="86" t="s">
        <v>315</v>
      </c>
      <c r="F20" s="87">
        <v>2350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693</v>
      </c>
      <c r="D21" s="100" t="s">
        <v>175</v>
      </c>
      <c r="E21" s="40" t="s">
        <v>315</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694</v>
      </c>
      <c r="D22" s="100" t="s">
        <v>167</v>
      </c>
      <c r="E22" s="40" t="s">
        <v>377</v>
      </c>
      <c r="F22" s="68">
        <v>3000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296</v>
      </c>
      <c r="C23" s="179" t="s">
        <v>695</v>
      </c>
      <c r="D23" s="100" t="s">
        <v>168</v>
      </c>
      <c r="E23" s="40" t="s">
        <v>377</v>
      </c>
      <c r="F23" s="68">
        <v>1750</v>
      </c>
      <c r="G23" s="7"/>
      <c r="H23" s="179"/>
      <c r="I23" s="39"/>
      <c r="J23" s="40"/>
      <c r="K23" s="52"/>
      <c r="L23" s="8"/>
      <c r="M23" s="179"/>
      <c r="N23" s="39"/>
      <c r="O23" s="40"/>
      <c r="P23" s="52"/>
      <c r="Q23" s="8"/>
      <c r="R23" s="179"/>
      <c r="S23" s="39"/>
      <c r="T23" s="40"/>
      <c r="U23" s="99"/>
      <c r="V23" s="8"/>
      <c r="W23" s="179"/>
      <c r="X23" s="39"/>
      <c r="Y23" s="40"/>
      <c r="Z23" s="99"/>
      <c r="AA23" s="8"/>
      <c r="AB23" s="76" t="s">
        <v>965</v>
      </c>
    </row>
    <row r="24" spans="1:28" s="32" customFormat="1" ht="15" customHeight="1">
      <c r="A24" s="38"/>
      <c r="B24" s="34" t="s">
        <v>964</v>
      </c>
      <c r="C24" s="179" t="s">
        <v>696</v>
      </c>
      <c r="D24" s="100" t="s">
        <v>165</v>
      </c>
      <c r="E24" s="40" t="s">
        <v>377</v>
      </c>
      <c r="F24" s="68">
        <v>1550</v>
      </c>
      <c r="G24" s="7"/>
      <c r="H24" s="179"/>
      <c r="I24" s="39"/>
      <c r="J24" s="40"/>
      <c r="K24" s="52"/>
      <c r="L24" s="8"/>
      <c r="M24" s="179"/>
      <c r="N24" s="39"/>
      <c r="O24" s="40"/>
      <c r="P24" s="52"/>
      <c r="Q24" s="8"/>
      <c r="R24" s="179"/>
      <c r="S24" s="39"/>
      <c r="T24" s="40"/>
      <c r="U24" s="99"/>
      <c r="V24" s="8"/>
      <c r="W24" s="179"/>
      <c r="X24" s="39"/>
      <c r="Y24" s="40"/>
      <c r="Z24" s="99"/>
      <c r="AA24" s="8"/>
      <c r="AB24" s="76" t="s">
        <v>968</v>
      </c>
    </row>
    <row r="25" spans="1:28" s="32" customFormat="1" ht="15" customHeight="1">
      <c r="A25" s="38"/>
      <c r="B25" s="34"/>
      <c r="C25" s="179" t="s">
        <v>697</v>
      </c>
      <c r="D25" s="100" t="s">
        <v>166</v>
      </c>
      <c r="E25" s="40" t="s">
        <v>315</v>
      </c>
      <c r="F25" s="68">
        <v>2050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t="s">
        <v>698</v>
      </c>
      <c r="D26" s="261" t="s">
        <v>173</v>
      </c>
      <c r="E26" s="184" t="s">
        <v>315</v>
      </c>
      <c r="F26" s="92">
        <v>2150</v>
      </c>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699</v>
      </c>
      <c r="D27" s="100" t="s">
        <v>716</v>
      </c>
      <c r="E27" s="40" t="s">
        <v>315</v>
      </c>
      <c r="F27" s="68">
        <v>1600</v>
      </c>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t="s">
        <v>700</v>
      </c>
      <c r="D28" s="100" t="s">
        <v>171</v>
      </c>
      <c r="E28" s="40" t="s">
        <v>315</v>
      </c>
      <c r="F28" s="68">
        <v>1650</v>
      </c>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23　店</v>
      </c>
      <c r="E43" s="185"/>
      <c r="F43" s="47">
        <f>SUM(F6:F42)</f>
        <v>53600</v>
      </c>
      <c r="G43" s="54">
        <f>SUM(G6:G42)</f>
        <v>0</v>
      </c>
      <c r="H43" s="46"/>
      <c r="I43" s="29" t="str">
        <f>CONCATENATE(FIXED(COUNTA(I6:I42),0,0),"　店")</f>
        <v>6　店</v>
      </c>
      <c r="J43" s="185"/>
      <c r="K43" s="51">
        <f>SUM(K6:K42)</f>
        <v>7700</v>
      </c>
      <c r="L43" s="53">
        <f>SUM(L6:L42)</f>
        <v>0</v>
      </c>
      <c r="M43" s="46"/>
      <c r="N43" s="29" t="str">
        <f>CONCATENATE(FIXED(COUNTA(N6:N42),0,0),"　店")</f>
        <v>4　店</v>
      </c>
      <c r="O43" s="185"/>
      <c r="P43" s="51">
        <f>SUM(P6:P42)</f>
        <v>1800</v>
      </c>
      <c r="Q43" s="53">
        <f>SUM(Q6:Q42)</f>
        <v>0</v>
      </c>
      <c r="R43" s="46"/>
      <c r="S43" s="29" t="str">
        <f>CONCATENATE(FIXED(COUNTA(S6:S42),0,0),"　店")</f>
        <v>3　店</v>
      </c>
      <c r="T43" s="185"/>
      <c r="U43" s="51">
        <f>SUM(U6:U42)</f>
        <v>1900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codeName="Sheet19">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SUM(I4,I20)</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718</v>
      </c>
      <c r="C4" s="305"/>
      <c r="D4" s="305"/>
      <c r="E4" s="305"/>
      <c r="F4" s="19"/>
      <c r="G4" s="20" t="s">
        <v>3</v>
      </c>
      <c r="H4" s="21"/>
      <c r="I4" s="318">
        <f>SUM(G18,L18,Q18,V18,AA18)</f>
        <v>0</v>
      </c>
      <c r="J4" s="318"/>
      <c r="K4" s="22" t="s">
        <v>323</v>
      </c>
      <c r="L4" s="316">
        <f>SUM(F18,K18,P18,U18,Z18)</f>
        <v>18400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2" s="4" customFormat="1" ht="15" customHeight="1">
      <c r="A6" s="33"/>
      <c r="B6" s="34"/>
      <c r="C6" s="178" t="s">
        <v>720</v>
      </c>
      <c r="D6" s="35" t="s">
        <v>187</v>
      </c>
      <c r="E6" s="36" t="s">
        <v>377</v>
      </c>
      <c r="F6" s="37">
        <v>3300</v>
      </c>
      <c r="G6" s="5"/>
      <c r="H6" s="181" t="s">
        <v>727</v>
      </c>
      <c r="I6" s="35" t="s">
        <v>183</v>
      </c>
      <c r="J6" s="36"/>
      <c r="K6" s="48">
        <v>1300</v>
      </c>
      <c r="L6" s="6"/>
      <c r="M6" s="181"/>
      <c r="N6" s="35"/>
      <c r="O6" s="36"/>
      <c r="P6" s="48"/>
      <c r="Q6" s="6"/>
      <c r="R6" s="181" t="s">
        <v>729</v>
      </c>
      <c r="S6" s="35" t="s">
        <v>226</v>
      </c>
      <c r="T6" s="36"/>
      <c r="U6" s="48">
        <v>750</v>
      </c>
      <c r="V6" s="6"/>
      <c r="W6" s="181"/>
      <c r="X6" s="35"/>
      <c r="Y6" s="36"/>
      <c r="Z6" s="48"/>
      <c r="AA6" s="6"/>
      <c r="AB6" s="74" t="s">
        <v>733</v>
      </c>
      <c r="AF6" s="32"/>
    </row>
    <row r="7" spans="1:32" s="4" customFormat="1" ht="15" customHeight="1">
      <c r="A7" s="38"/>
      <c r="B7" s="34"/>
      <c r="C7" s="179" t="s">
        <v>721</v>
      </c>
      <c r="D7" s="39" t="s">
        <v>183</v>
      </c>
      <c r="E7" s="40" t="s">
        <v>377</v>
      </c>
      <c r="F7" s="41">
        <v>1300</v>
      </c>
      <c r="G7" s="7"/>
      <c r="H7" s="179" t="s">
        <v>728</v>
      </c>
      <c r="I7" s="39" t="s">
        <v>185</v>
      </c>
      <c r="J7" s="40"/>
      <c r="K7" s="49">
        <v>1250</v>
      </c>
      <c r="L7" s="8"/>
      <c r="M7" s="179"/>
      <c r="N7" s="191"/>
      <c r="O7" s="40"/>
      <c r="P7" s="52"/>
      <c r="Q7" s="8"/>
      <c r="R7" s="179" t="s">
        <v>730</v>
      </c>
      <c r="S7" s="39" t="s">
        <v>227</v>
      </c>
      <c r="T7" s="40"/>
      <c r="U7" s="50">
        <v>700</v>
      </c>
      <c r="V7" s="8"/>
      <c r="W7" s="179"/>
      <c r="X7" s="39"/>
      <c r="Y7" s="40"/>
      <c r="Z7" s="50"/>
      <c r="AA7" s="8"/>
      <c r="AB7" s="75" t="s">
        <v>937</v>
      </c>
      <c r="AF7" s="32"/>
    </row>
    <row r="8" spans="1:32" s="4" customFormat="1" ht="15" customHeight="1">
      <c r="A8" s="38"/>
      <c r="B8" s="34"/>
      <c r="C8" s="179" t="s">
        <v>722</v>
      </c>
      <c r="D8" s="39" t="s">
        <v>188</v>
      </c>
      <c r="E8" s="40" t="s">
        <v>377</v>
      </c>
      <c r="F8" s="41">
        <v>1250</v>
      </c>
      <c r="G8" s="7"/>
      <c r="H8" s="179"/>
      <c r="I8" s="39"/>
      <c r="J8" s="40"/>
      <c r="K8" s="50"/>
      <c r="L8" s="8"/>
      <c r="M8" s="179"/>
      <c r="N8" s="177"/>
      <c r="O8" s="40"/>
      <c r="P8" s="50"/>
      <c r="Q8" s="8"/>
      <c r="R8" s="179" t="s">
        <v>731</v>
      </c>
      <c r="S8" s="39" t="s">
        <v>189</v>
      </c>
      <c r="T8" s="40"/>
      <c r="U8" s="49">
        <v>900</v>
      </c>
      <c r="V8" s="8"/>
      <c r="W8" s="179"/>
      <c r="X8" s="39"/>
      <c r="Y8" s="40"/>
      <c r="Z8" s="49"/>
      <c r="AA8" s="8"/>
      <c r="AB8" s="75" t="s">
        <v>938</v>
      </c>
      <c r="AF8" s="32"/>
    </row>
    <row r="9" spans="1:32" s="4" customFormat="1" ht="15" customHeight="1">
      <c r="A9" s="38"/>
      <c r="B9" s="34"/>
      <c r="C9" s="179" t="s">
        <v>723</v>
      </c>
      <c r="D9" s="39" t="s">
        <v>185</v>
      </c>
      <c r="E9" s="40" t="s">
        <v>317</v>
      </c>
      <c r="F9" s="41">
        <v>2600</v>
      </c>
      <c r="G9" s="7"/>
      <c r="H9" s="179"/>
      <c r="I9" s="39"/>
      <c r="J9" s="40"/>
      <c r="K9" s="50"/>
      <c r="L9" s="8"/>
      <c r="M9" s="179"/>
      <c r="N9" s="39"/>
      <c r="O9" s="40"/>
      <c r="P9" s="50"/>
      <c r="Q9" s="8"/>
      <c r="R9" s="179"/>
      <c r="S9" s="39"/>
      <c r="T9" s="40"/>
      <c r="U9" s="49"/>
      <c r="V9" s="8"/>
      <c r="W9" s="179"/>
      <c r="X9" s="39"/>
      <c r="Y9" s="40"/>
      <c r="Z9" s="49"/>
      <c r="AA9" s="8"/>
      <c r="AB9" s="76" t="s">
        <v>1022</v>
      </c>
      <c r="AF9" s="32"/>
    </row>
    <row r="10" spans="1:32" s="4" customFormat="1" ht="15" customHeight="1">
      <c r="A10" s="38"/>
      <c r="B10" s="34"/>
      <c r="C10" s="179" t="s">
        <v>724</v>
      </c>
      <c r="D10" s="39" t="s">
        <v>732</v>
      </c>
      <c r="E10" s="40" t="s">
        <v>317</v>
      </c>
      <c r="F10" s="41">
        <v>1600</v>
      </c>
      <c r="G10" s="7"/>
      <c r="H10" s="179"/>
      <c r="I10" s="39"/>
      <c r="J10" s="40"/>
      <c r="K10" s="50"/>
      <c r="L10" s="8"/>
      <c r="M10" s="179"/>
      <c r="N10" s="39"/>
      <c r="O10" s="40"/>
      <c r="P10" s="50"/>
      <c r="Q10" s="8"/>
      <c r="R10" s="179"/>
      <c r="S10" s="39"/>
      <c r="T10" s="40"/>
      <c r="U10" s="50"/>
      <c r="V10" s="8"/>
      <c r="W10" s="179"/>
      <c r="X10" s="39"/>
      <c r="Y10" s="40"/>
      <c r="Z10" s="50"/>
      <c r="AA10" s="8"/>
      <c r="AB10" s="76" t="s">
        <v>1018</v>
      </c>
      <c r="AF10" s="32"/>
    </row>
    <row r="11" spans="1:32" s="4" customFormat="1" ht="15" customHeight="1">
      <c r="A11" s="38"/>
      <c r="B11" s="34"/>
      <c r="C11" s="179" t="s">
        <v>725</v>
      </c>
      <c r="D11" s="39" t="s">
        <v>184</v>
      </c>
      <c r="E11" s="40" t="s">
        <v>317</v>
      </c>
      <c r="F11" s="41">
        <v>2350</v>
      </c>
      <c r="G11" s="7"/>
      <c r="H11" s="179"/>
      <c r="I11" s="39"/>
      <c r="J11" s="40"/>
      <c r="K11" s="50"/>
      <c r="L11" s="8"/>
      <c r="M11" s="179"/>
      <c r="N11" s="39"/>
      <c r="O11" s="40"/>
      <c r="P11" s="50"/>
      <c r="Q11" s="8"/>
      <c r="R11" s="179"/>
      <c r="S11" s="39"/>
      <c r="T11" s="40"/>
      <c r="U11" s="50"/>
      <c r="V11" s="8"/>
      <c r="W11" s="179"/>
      <c r="X11" s="39"/>
      <c r="Y11" s="40"/>
      <c r="Z11" s="50"/>
      <c r="AA11" s="8"/>
      <c r="AB11" s="76" t="s">
        <v>734</v>
      </c>
      <c r="AF11" s="32"/>
    </row>
    <row r="12" spans="1:32" s="4" customFormat="1" ht="15" customHeight="1">
      <c r="A12" s="38"/>
      <c r="B12" s="34"/>
      <c r="C12" s="179" t="s">
        <v>726</v>
      </c>
      <c r="D12" s="39" t="s">
        <v>186</v>
      </c>
      <c r="E12" s="40" t="s">
        <v>317</v>
      </c>
      <c r="F12" s="41">
        <v>1100</v>
      </c>
      <c r="G12" s="7"/>
      <c r="H12" s="179"/>
      <c r="I12" s="39"/>
      <c r="J12" s="40"/>
      <c r="K12" s="50"/>
      <c r="L12" s="8"/>
      <c r="M12" s="179"/>
      <c r="N12" s="39"/>
      <c r="O12" s="40"/>
      <c r="P12" s="50"/>
      <c r="Q12" s="8"/>
      <c r="R12" s="179"/>
      <c r="S12" s="39"/>
      <c r="T12" s="40"/>
      <c r="U12" s="50"/>
      <c r="V12" s="8"/>
      <c r="W12" s="179"/>
      <c r="X12" s="39"/>
      <c r="Y12" s="40"/>
      <c r="Z12" s="50"/>
      <c r="AA12" s="8"/>
      <c r="AB12" s="76"/>
      <c r="AF12" s="32"/>
    </row>
    <row r="13" spans="1:28" s="4" customFormat="1" ht="15" customHeight="1">
      <c r="A13" s="38"/>
      <c r="B13" s="34"/>
      <c r="C13" s="179"/>
      <c r="D13" s="39"/>
      <c r="E13" s="40"/>
      <c r="F13" s="41"/>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c r="D14" s="39"/>
      <c r="E14" s="40"/>
      <c r="F14" s="41"/>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c r="D15" s="39"/>
      <c r="E15" s="40"/>
      <c r="F15" s="42"/>
      <c r="G15" s="7"/>
      <c r="H15" s="179"/>
      <c r="I15" s="39"/>
      <c r="J15" s="40"/>
      <c r="K15" s="50"/>
      <c r="L15" s="8"/>
      <c r="M15" s="179"/>
      <c r="N15" s="39"/>
      <c r="O15" s="40"/>
      <c r="P15" s="50"/>
      <c r="Q15" s="8"/>
      <c r="R15" s="179"/>
      <c r="S15" s="39"/>
      <c r="T15" s="40"/>
      <c r="U15" s="50"/>
      <c r="V15" s="8"/>
      <c r="W15" s="179"/>
      <c r="X15" s="39"/>
      <c r="Y15" s="40"/>
      <c r="Z15" s="50"/>
      <c r="AA15" s="8"/>
      <c r="AB15" s="75"/>
    </row>
    <row r="16" spans="1:28" s="4" customFormat="1" ht="15" customHeight="1">
      <c r="A16" s="38"/>
      <c r="B16" s="34"/>
      <c r="C16" s="179"/>
      <c r="D16" s="39"/>
      <c r="E16" s="40"/>
      <c r="F16" s="42"/>
      <c r="G16" s="7"/>
      <c r="H16" s="179"/>
      <c r="I16" s="39"/>
      <c r="J16" s="40"/>
      <c r="K16" s="50"/>
      <c r="L16" s="8"/>
      <c r="M16" s="179"/>
      <c r="N16" s="39"/>
      <c r="O16" s="40"/>
      <c r="P16" s="50"/>
      <c r="Q16" s="8"/>
      <c r="R16" s="179"/>
      <c r="S16" s="39"/>
      <c r="T16" s="40"/>
      <c r="U16" s="50"/>
      <c r="V16" s="8"/>
      <c r="W16" s="179"/>
      <c r="X16" s="39"/>
      <c r="Y16" s="40"/>
      <c r="Z16" s="50"/>
      <c r="AA16" s="8"/>
      <c r="AB16" s="76"/>
    </row>
    <row r="17" spans="1:28" s="4" customFormat="1" ht="15" customHeight="1">
      <c r="A17" s="43"/>
      <c r="B17" s="34"/>
      <c r="C17" s="179"/>
      <c r="D17" s="39"/>
      <c r="E17" s="40"/>
      <c r="F17" s="42"/>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44"/>
      <c r="B18" s="45"/>
      <c r="C18" s="193"/>
      <c r="D18" s="29" t="str">
        <f>CONCATENATE(FIXED(COUNTA(D6:D17),0,0),"　店")</f>
        <v>7　店</v>
      </c>
      <c r="E18" s="185"/>
      <c r="F18" s="47">
        <f>SUM(F6:F17)</f>
        <v>13500</v>
      </c>
      <c r="G18" s="54">
        <f>SUM(G6:G17)</f>
        <v>0</v>
      </c>
      <c r="H18" s="193"/>
      <c r="I18" s="29" t="str">
        <f>CONCATENATE(FIXED(COUNTA(I6:I17),0,0),"　店")</f>
        <v>2　店</v>
      </c>
      <c r="J18" s="185"/>
      <c r="K18" s="51">
        <f>SUM(K6:K17)</f>
        <v>2550</v>
      </c>
      <c r="L18" s="53">
        <f>SUM(L6:L17)</f>
        <v>0</v>
      </c>
      <c r="M18" s="193"/>
      <c r="N18" s="29" t="str">
        <f>CONCATENATE(FIXED(COUNTA(N6:N17),0,0),"　店")</f>
        <v>0　店</v>
      </c>
      <c r="O18" s="185"/>
      <c r="P18" s="51">
        <f>SUM(P6:P17)</f>
        <v>0</v>
      </c>
      <c r="Q18" s="53">
        <f>SUM(Q6:Q17)</f>
        <v>0</v>
      </c>
      <c r="R18" s="193"/>
      <c r="S18" s="29" t="str">
        <f>CONCATENATE(FIXED(COUNTA(S6:S17),0,0),"　店")</f>
        <v>3　店</v>
      </c>
      <c r="T18" s="185"/>
      <c r="U18" s="51">
        <f>SUM(U6:U17)</f>
        <v>2350</v>
      </c>
      <c r="V18" s="53">
        <f>SUM(V6:V17)</f>
        <v>0</v>
      </c>
      <c r="W18" s="193"/>
      <c r="X18" s="29" t="str">
        <f>CONCATENATE(FIXED(COUNTA(X6:X17),0,0),"　店")</f>
        <v>0　店</v>
      </c>
      <c r="Y18" s="185"/>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05" t="s">
        <v>719</v>
      </c>
      <c r="C20" s="305"/>
      <c r="D20" s="305"/>
      <c r="E20" s="305"/>
      <c r="F20" s="19"/>
      <c r="G20" s="20" t="s">
        <v>3</v>
      </c>
      <c r="H20" s="21"/>
      <c r="I20" s="318">
        <f>SUM(G43,L43,Q43,V43,AA43)</f>
        <v>0</v>
      </c>
      <c r="J20" s="318"/>
      <c r="K20" s="22" t="s">
        <v>323</v>
      </c>
      <c r="L20" s="316">
        <f>SUM(F43,K43,P43,U43,Z43)</f>
        <v>33400</v>
      </c>
      <c r="M20" s="316"/>
      <c r="N20" s="316"/>
      <c r="O20" s="65"/>
    </row>
    <row r="21" spans="1:28" s="32" customFormat="1" ht="16.5" customHeight="1">
      <c r="A21" s="27" t="s">
        <v>333</v>
      </c>
      <c r="B21" s="302" t="s">
        <v>318</v>
      </c>
      <c r="C21" s="303"/>
      <c r="D21" s="303"/>
      <c r="E21" s="303"/>
      <c r="F21" s="303"/>
      <c r="G21" s="28" t="s">
        <v>331</v>
      </c>
      <c r="H21" s="29"/>
      <c r="I21" s="304" t="s">
        <v>273</v>
      </c>
      <c r="J21" s="304"/>
      <c r="K21" s="304"/>
      <c r="L21" s="30" t="s">
        <v>331</v>
      </c>
      <c r="M21" s="29"/>
      <c r="N21" s="304" t="s">
        <v>274</v>
      </c>
      <c r="O21" s="304"/>
      <c r="P21" s="304"/>
      <c r="Q21" s="30" t="s">
        <v>331</v>
      </c>
      <c r="R21" s="29"/>
      <c r="S21" s="304" t="s">
        <v>275</v>
      </c>
      <c r="T21" s="304"/>
      <c r="U21" s="304"/>
      <c r="V21" s="30" t="s">
        <v>331</v>
      </c>
      <c r="W21" s="29"/>
      <c r="X21" s="304"/>
      <c r="Y21" s="304"/>
      <c r="Z21" s="304"/>
      <c r="AA21" s="30"/>
      <c r="AB21" s="31" t="s">
        <v>289</v>
      </c>
    </row>
    <row r="22" spans="1:28" s="4" customFormat="1" ht="15" customHeight="1">
      <c r="A22" s="33"/>
      <c r="B22" s="66" t="s">
        <v>296</v>
      </c>
      <c r="C22" s="181" t="s">
        <v>735</v>
      </c>
      <c r="D22" s="35" t="s">
        <v>189</v>
      </c>
      <c r="E22" s="36" t="s">
        <v>377</v>
      </c>
      <c r="F22" s="67">
        <v>2750</v>
      </c>
      <c r="G22" s="5"/>
      <c r="H22" s="181" t="s">
        <v>750</v>
      </c>
      <c r="I22" s="35" t="s">
        <v>228</v>
      </c>
      <c r="J22" s="36"/>
      <c r="K22" s="48">
        <v>900</v>
      </c>
      <c r="L22" s="6"/>
      <c r="M22" s="194" t="s">
        <v>752</v>
      </c>
      <c r="N22" s="71" t="s">
        <v>228</v>
      </c>
      <c r="O22" s="192"/>
      <c r="P22" s="72">
        <v>400</v>
      </c>
      <c r="Q22" s="6"/>
      <c r="R22" s="181" t="s">
        <v>753</v>
      </c>
      <c r="S22" s="35" t="s">
        <v>754</v>
      </c>
      <c r="T22" s="36"/>
      <c r="U22" s="73">
        <v>550</v>
      </c>
      <c r="V22" s="6"/>
      <c r="W22" s="181"/>
      <c r="X22" s="35"/>
      <c r="Y22" s="36"/>
      <c r="Z22" s="73"/>
      <c r="AA22" s="6"/>
      <c r="AB22" s="188" t="s">
        <v>762</v>
      </c>
    </row>
    <row r="23" spans="1:28" s="4" customFormat="1" ht="15" customHeight="1">
      <c r="A23" s="38"/>
      <c r="B23" s="34"/>
      <c r="C23" s="179" t="s">
        <v>736</v>
      </c>
      <c r="D23" s="39" t="s">
        <v>191</v>
      </c>
      <c r="E23" s="40" t="s">
        <v>377</v>
      </c>
      <c r="F23" s="68">
        <v>2700</v>
      </c>
      <c r="G23" s="7"/>
      <c r="H23" s="179" t="s">
        <v>751</v>
      </c>
      <c r="I23" s="39" t="s">
        <v>229</v>
      </c>
      <c r="J23" s="40"/>
      <c r="K23" s="52">
        <v>500</v>
      </c>
      <c r="L23" s="8"/>
      <c r="M23" s="179"/>
      <c r="N23" s="39"/>
      <c r="O23" s="40"/>
      <c r="P23" s="52"/>
      <c r="Q23" s="8"/>
      <c r="R23" s="179" t="s">
        <v>755</v>
      </c>
      <c r="S23" s="39" t="s">
        <v>191</v>
      </c>
      <c r="T23" s="40"/>
      <c r="U23" s="50">
        <v>400</v>
      </c>
      <c r="V23" s="8"/>
      <c r="W23" s="179"/>
      <c r="X23" s="39"/>
      <c r="Y23" s="40"/>
      <c r="Z23" s="50"/>
      <c r="AA23" s="8"/>
      <c r="AB23" s="76" t="s">
        <v>1020</v>
      </c>
    </row>
    <row r="24" spans="1:28" s="4" customFormat="1" ht="15" customHeight="1">
      <c r="A24" s="38"/>
      <c r="B24" s="34"/>
      <c r="C24" s="179" t="s">
        <v>737</v>
      </c>
      <c r="D24" s="39" t="s">
        <v>759</v>
      </c>
      <c r="E24" s="40" t="s">
        <v>377</v>
      </c>
      <c r="F24" s="68">
        <v>2100</v>
      </c>
      <c r="G24" s="7"/>
      <c r="H24" s="179"/>
      <c r="I24" s="39"/>
      <c r="J24" s="40"/>
      <c r="K24" s="50"/>
      <c r="L24" s="8"/>
      <c r="M24" s="179"/>
      <c r="N24" s="39"/>
      <c r="O24" s="40"/>
      <c r="P24" s="52"/>
      <c r="Q24" s="8"/>
      <c r="R24" s="179" t="s">
        <v>756</v>
      </c>
      <c r="S24" s="39" t="s">
        <v>757</v>
      </c>
      <c r="T24" s="40"/>
      <c r="U24" s="50">
        <v>550</v>
      </c>
      <c r="V24" s="8"/>
      <c r="W24" s="179"/>
      <c r="X24" s="39"/>
      <c r="Y24" s="40"/>
      <c r="Z24" s="50"/>
      <c r="AA24" s="8"/>
      <c r="AB24" s="76" t="s">
        <v>939</v>
      </c>
    </row>
    <row r="25" spans="1:28" s="4" customFormat="1" ht="15" customHeight="1">
      <c r="A25" s="38"/>
      <c r="B25" s="34"/>
      <c r="C25" s="179" t="s">
        <v>738</v>
      </c>
      <c r="D25" s="39" t="s">
        <v>190</v>
      </c>
      <c r="E25" s="40" t="s">
        <v>315</v>
      </c>
      <c r="F25" s="68">
        <v>2200</v>
      </c>
      <c r="G25" s="7"/>
      <c r="H25" s="179"/>
      <c r="I25" s="39"/>
      <c r="J25" s="40"/>
      <c r="K25" s="50"/>
      <c r="L25" s="8"/>
      <c r="M25" s="179"/>
      <c r="N25" s="39"/>
      <c r="O25" s="40"/>
      <c r="P25" s="50"/>
      <c r="Q25" s="8"/>
      <c r="R25" s="179" t="s">
        <v>758</v>
      </c>
      <c r="S25" s="39" t="s">
        <v>230</v>
      </c>
      <c r="T25" s="40"/>
      <c r="U25" s="50">
        <v>300</v>
      </c>
      <c r="V25" s="8"/>
      <c r="W25" s="179"/>
      <c r="X25" s="39"/>
      <c r="Y25" s="40"/>
      <c r="Z25" s="50"/>
      <c r="AA25" s="8"/>
      <c r="AB25" s="76" t="s">
        <v>947</v>
      </c>
    </row>
    <row r="26" spans="1:28" s="4" customFormat="1" ht="15" customHeight="1">
      <c r="A26" s="38"/>
      <c r="B26" s="34"/>
      <c r="C26" s="179" t="s">
        <v>739</v>
      </c>
      <c r="D26" s="39" t="s">
        <v>192</v>
      </c>
      <c r="E26" s="40" t="s">
        <v>377</v>
      </c>
      <c r="F26" s="68">
        <v>1650</v>
      </c>
      <c r="G26" s="7"/>
      <c r="H26" s="179"/>
      <c r="I26" s="39"/>
      <c r="J26" s="40"/>
      <c r="K26" s="50"/>
      <c r="L26" s="8"/>
      <c r="M26" s="179"/>
      <c r="N26" s="39"/>
      <c r="O26" s="40"/>
      <c r="P26" s="50"/>
      <c r="Q26" s="8"/>
      <c r="R26" s="179"/>
      <c r="S26" s="39"/>
      <c r="T26" s="40"/>
      <c r="U26" s="50"/>
      <c r="V26" s="8"/>
      <c r="W26" s="179"/>
      <c r="X26" s="39"/>
      <c r="Y26" s="40"/>
      <c r="Z26" s="50"/>
      <c r="AA26" s="8"/>
      <c r="AB26" s="76" t="s">
        <v>958</v>
      </c>
    </row>
    <row r="27" spans="1:28" s="4" customFormat="1" ht="15" customHeight="1">
      <c r="A27" s="38"/>
      <c r="B27" s="34"/>
      <c r="C27" s="179" t="s">
        <v>740</v>
      </c>
      <c r="D27" s="39" t="s">
        <v>193</v>
      </c>
      <c r="E27" s="40" t="s">
        <v>377</v>
      </c>
      <c r="F27" s="68">
        <v>2600</v>
      </c>
      <c r="G27" s="7"/>
      <c r="H27" s="179"/>
      <c r="I27" s="39"/>
      <c r="J27" s="40"/>
      <c r="K27" s="50"/>
      <c r="L27" s="8"/>
      <c r="M27" s="179"/>
      <c r="N27" s="39"/>
      <c r="O27" s="40"/>
      <c r="P27" s="50"/>
      <c r="Q27" s="8"/>
      <c r="R27" s="179"/>
      <c r="S27" s="39"/>
      <c r="T27" s="40"/>
      <c r="U27" s="50"/>
      <c r="V27" s="8"/>
      <c r="W27" s="179"/>
      <c r="X27" s="39"/>
      <c r="Y27" s="40"/>
      <c r="Z27" s="50"/>
      <c r="AA27" s="8"/>
      <c r="AB27" s="75" t="s">
        <v>946</v>
      </c>
    </row>
    <row r="28" spans="1:28" s="4" customFormat="1" ht="15" customHeight="1">
      <c r="A28" s="38"/>
      <c r="B28" s="34"/>
      <c r="C28" s="179" t="s">
        <v>741</v>
      </c>
      <c r="D28" s="39" t="s">
        <v>760</v>
      </c>
      <c r="E28" s="40" t="s">
        <v>377</v>
      </c>
      <c r="F28" s="68">
        <v>1750</v>
      </c>
      <c r="G28" s="7"/>
      <c r="H28" s="179"/>
      <c r="I28" s="39"/>
      <c r="J28" s="40"/>
      <c r="K28" s="50"/>
      <c r="L28" s="8"/>
      <c r="M28" s="179"/>
      <c r="N28" s="39"/>
      <c r="O28" s="40"/>
      <c r="P28" s="50"/>
      <c r="Q28" s="8"/>
      <c r="R28" s="179"/>
      <c r="S28" s="39"/>
      <c r="T28" s="40"/>
      <c r="U28" s="50"/>
      <c r="V28" s="8"/>
      <c r="W28" s="179"/>
      <c r="X28" s="39"/>
      <c r="Y28" s="40"/>
      <c r="Z28" s="50"/>
      <c r="AA28" s="8"/>
      <c r="AB28" s="76"/>
    </row>
    <row r="29" spans="1:28" s="4" customFormat="1" ht="15" customHeight="1">
      <c r="A29" s="38"/>
      <c r="B29" s="34"/>
      <c r="C29" s="179" t="s">
        <v>742</v>
      </c>
      <c r="D29" s="39" t="s">
        <v>196</v>
      </c>
      <c r="E29" s="40" t="s">
        <v>377</v>
      </c>
      <c r="F29" s="68">
        <v>1500</v>
      </c>
      <c r="G29" s="7"/>
      <c r="H29" s="179"/>
      <c r="I29" s="39"/>
      <c r="J29" s="40"/>
      <c r="K29" s="50"/>
      <c r="L29" s="8"/>
      <c r="M29" s="179"/>
      <c r="N29" s="39"/>
      <c r="O29" s="40"/>
      <c r="P29" s="50"/>
      <c r="Q29" s="8"/>
      <c r="R29" s="179"/>
      <c r="S29" s="39"/>
      <c r="T29" s="40"/>
      <c r="U29" s="50"/>
      <c r="V29" s="8"/>
      <c r="W29" s="179"/>
      <c r="X29" s="39"/>
      <c r="Y29" s="40"/>
      <c r="Z29" s="50"/>
      <c r="AA29" s="8"/>
      <c r="AB29" s="76" t="s">
        <v>1021</v>
      </c>
    </row>
    <row r="30" spans="1:28" s="4" customFormat="1" ht="15" customHeight="1">
      <c r="A30" s="38"/>
      <c r="B30" s="34"/>
      <c r="C30" s="179" t="s">
        <v>743</v>
      </c>
      <c r="D30" s="39" t="s">
        <v>194</v>
      </c>
      <c r="E30" s="40" t="s">
        <v>377</v>
      </c>
      <c r="F30" s="68">
        <v>1550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744</v>
      </c>
      <c r="D31" s="39" t="s">
        <v>195</v>
      </c>
      <c r="E31" s="40" t="s">
        <v>315</v>
      </c>
      <c r="F31" s="68">
        <v>1250</v>
      </c>
      <c r="G31" s="7"/>
      <c r="H31" s="179"/>
      <c r="I31" s="39"/>
      <c r="J31" s="40"/>
      <c r="K31" s="50"/>
      <c r="L31" s="8"/>
      <c r="M31" s="179"/>
      <c r="N31" s="39"/>
      <c r="O31" s="40"/>
      <c r="P31" s="50"/>
      <c r="Q31" s="8"/>
      <c r="R31" s="179"/>
      <c r="S31" s="39"/>
      <c r="T31" s="40"/>
      <c r="U31" s="50"/>
      <c r="V31" s="8"/>
      <c r="W31" s="179"/>
      <c r="X31" s="39"/>
      <c r="Y31" s="40"/>
      <c r="Z31" s="50"/>
      <c r="AA31" s="8"/>
      <c r="AB31" s="75"/>
    </row>
    <row r="32" spans="1:28" s="4" customFormat="1" ht="15" customHeight="1">
      <c r="A32" s="38"/>
      <c r="B32" s="34"/>
      <c r="C32" s="179" t="s">
        <v>745</v>
      </c>
      <c r="D32" s="39" t="s">
        <v>197</v>
      </c>
      <c r="E32" s="40" t="s">
        <v>377</v>
      </c>
      <c r="F32" s="68">
        <v>1350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746</v>
      </c>
      <c r="D33" s="39" t="s">
        <v>198</v>
      </c>
      <c r="E33" s="40" t="s">
        <v>377</v>
      </c>
      <c r="F33" s="42">
        <v>1200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747</v>
      </c>
      <c r="D34" s="39" t="s">
        <v>199</v>
      </c>
      <c r="E34" s="40" t="s">
        <v>377</v>
      </c>
      <c r="F34" s="42">
        <v>4750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t="s">
        <v>748</v>
      </c>
      <c r="D35" s="39" t="s">
        <v>293</v>
      </c>
      <c r="E35" s="40" t="s">
        <v>761</v>
      </c>
      <c r="F35" s="42">
        <v>1150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749</v>
      </c>
      <c r="D36" s="39" t="s">
        <v>757</v>
      </c>
      <c r="E36" s="40" t="s">
        <v>377</v>
      </c>
      <c r="F36" s="42">
        <v>1300</v>
      </c>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CONCATENATE(FIXED(COUNTA(D22:D42),0,0),"　店")</f>
        <v>15　店</v>
      </c>
      <c r="E43" s="185"/>
      <c r="F43" s="47">
        <f>SUM(F22:F42)</f>
        <v>29800</v>
      </c>
      <c r="G43" s="54">
        <f>SUM(G22:G42)</f>
        <v>0</v>
      </c>
      <c r="H43" s="193"/>
      <c r="I43" s="29" t="str">
        <f>CONCATENATE(FIXED(COUNTA(I22:I42),0,0),"　店")</f>
        <v>2　店</v>
      </c>
      <c r="J43" s="185"/>
      <c r="K43" s="51">
        <f>SUM(K22:K42)</f>
        <v>1400</v>
      </c>
      <c r="L43" s="53">
        <f>SUM(L22:L42)</f>
        <v>0</v>
      </c>
      <c r="M43" s="193"/>
      <c r="N43" s="29" t="str">
        <f>CONCATENATE(FIXED(COUNTA(N22:N42),0,0),"　店")</f>
        <v>1　店</v>
      </c>
      <c r="O43" s="185"/>
      <c r="P43" s="51">
        <f>SUM(P22:P42)</f>
        <v>400</v>
      </c>
      <c r="Q43" s="53">
        <f>SUM(Q22:Q42)</f>
        <v>0</v>
      </c>
      <c r="R43" s="193"/>
      <c r="S43" s="29" t="str">
        <f>CONCATENATE(FIXED(COUNTA(S22:S42),0,0),"　店")</f>
        <v>4　店</v>
      </c>
      <c r="T43" s="185"/>
      <c r="U43" s="51">
        <f>SUM(U22:U42)</f>
        <v>1800</v>
      </c>
      <c r="V43" s="53">
        <f>SUM(V22:V42)</f>
        <v>0</v>
      </c>
      <c r="W43" s="193"/>
      <c r="X43" s="29" t="str">
        <f>CONCATENATE(FIXED(COUNTA(X22:X42),0,0),"　店")</f>
        <v>0　店</v>
      </c>
      <c r="Y43" s="185"/>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319</v>
      </c>
    </row>
    <row r="46" spans="1:28" ht="1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24">
    <mergeCell ref="B1:G2"/>
    <mergeCell ref="H1:I1"/>
    <mergeCell ref="J1:U1"/>
    <mergeCell ref="W1:AA1"/>
    <mergeCell ref="H2:I2"/>
    <mergeCell ref="J2:U2"/>
    <mergeCell ref="W2:AA2"/>
    <mergeCell ref="X21:Z21"/>
    <mergeCell ref="B4:E4"/>
    <mergeCell ref="I4:J4"/>
    <mergeCell ref="L4:N4"/>
    <mergeCell ref="B5:F5"/>
    <mergeCell ref="I5:K5"/>
    <mergeCell ref="N5:P5"/>
    <mergeCell ref="A46:AB46"/>
    <mergeCell ref="S5:U5"/>
    <mergeCell ref="X5:Z5"/>
    <mergeCell ref="B20:E20"/>
    <mergeCell ref="I20:J20"/>
    <mergeCell ref="L20:N20"/>
    <mergeCell ref="B21:F21"/>
    <mergeCell ref="I21:K21"/>
    <mergeCell ref="N21:P21"/>
    <mergeCell ref="S21:U21"/>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18" customWidth="1"/>
    <col min="2" max="3" width="8.625" style="218" customWidth="1"/>
    <col min="4" max="4" width="112.375" style="218" customWidth="1"/>
    <col min="5" max="5" width="3.625" style="0" customWidth="1"/>
  </cols>
  <sheetData>
    <row r="1" spans="1:5" ht="13.5">
      <c r="A1" s="213"/>
      <c r="B1" s="213"/>
      <c r="C1" s="213"/>
      <c r="D1" s="213"/>
      <c r="E1" s="209"/>
    </row>
    <row r="2" spans="1:5" ht="24">
      <c r="A2" s="267" t="s">
        <v>878</v>
      </c>
      <c r="B2" s="267"/>
      <c r="C2" s="267"/>
      <c r="D2" s="267"/>
      <c r="E2" s="267"/>
    </row>
    <row r="3" spans="1:5" ht="18.75" customHeight="1">
      <c r="A3" s="219"/>
      <c r="B3" s="219"/>
      <c r="C3" s="219"/>
      <c r="D3" s="219"/>
      <c r="E3" s="207"/>
    </row>
    <row r="4" spans="1:5" ht="18.75">
      <c r="A4" s="217"/>
      <c r="B4" s="217"/>
      <c r="C4" s="207"/>
      <c r="D4" s="207"/>
      <c r="E4" s="207"/>
    </row>
    <row r="5" spans="1:4" s="229" customFormat="1" ht="12">
      <c r="A5" s="214"/>
      <c r="B5" s="214" t="s">
        <v>886</v>
      </c>
      <c r="C5" s="214"/>
      <c r="D5" s="214"/>
    </row>
    <row r="6" spans="1:4" s="229" customFormat="1" ht="6" customHeight="1">
      <c r="A6" s="214"/>
      <c r="B6" s="214"/>
      <c r="C6" s="214"/>
      <c r="D6" s="214"/>
    </row>
    <row r="7" spans="1:4" s="229" customFormat="1" ht="12">
      <c r="A7" s="214"/>
      <c r="B7" s="214" t="s">
        <v>887</v>
      </c>
      <c r="C7" s="214"/>
      <c r="D7" s="214"/>
    </row>
    <row r="8" spans="1:4" s="229" customFormat="1" ht="6" customHeight="1">
      <c r="A8" s="214"/>
      <c r="B8" s="214"/>
      <c r="C8" s="214"/>
      <c r="D8" s="214"/>
    </row>
    <row r="9" spans="1:4" s="229" customFormat="1" ht="12">
      <c r="A9" s="214"/>
      <c r="B9" s="214" t="s">
        <v>889</v>
      </c>
      <c r="C9" s="214"/>
      <c r="D9" s="214"/>
    </row>
    <row r="10" spans="1:4" s="229" customFormat="1" ht="6" customHeight="1">
      <c r="A10" s="214"/>
      <c r="B10" s="214"/>
      <c r="C10" s="214"/>
      <c r="D10" s="214"/>
    </row>
    <row r="11" spans="1:4" s="229" customFormat="1" ht="12">
      <c r="A11" s="214"/>
      <c r="B11" s="214" t="s">
        <v>888</v>
      </c>
      <c r="C11" s="214"/>
      <c r="D11" s="214"/>
    </row>
    <row r="12" spans="1:4" s="229" customFormat="1" ht="6" customHeight="1">
      <c r="A12" s="214"/>
      <c r="B12" s="214"/>
      <c r="C12" s="214"/>
      <c r="D12" s="214"/>
    </row>
    <row r="13" spans="1:4" s="229" customFormat="1" ht="12">
      <c r="A13" s="214"/>
      <c r="B13" s="214" t="s">
        <v>890</v>
      </c>
      <c r="C13" s="214"/>
      <c r="D13" s="214"/>
    </row>
    <row r="14" spans="1:4" s="229" customFormat="1" ht="6" customHeight="1">
      <c r="A14" s="214"/>
      <c r="B14" s="214"/>
      <c r="C14" s="214"/>
      <c r="D14" s="214"/>
    </row>
    <row r="15" spans="1:4" s="229" customFormat="1" ht="12">
      <c r="A15" s="214"/>
      <c r="B15" s="214" t="s">
        <v>891</v>
      </c>
      <c r="C15" s="214"/>
      <c r="D15" s="214"/>
    </row>
    <row r="16" spans="1:4" s="229" customFormat="1" ht="6" customHeight="1">
      <c r="A16" s="214" t="s">
        <v>863</v>
      </c>
      <c r="B16" s="214"/>
      <c r="C16" s="214"/>
      <c r="D16" s="214"/>
    </row>
    <row r="17" spans="1:4" s="229" customFormat="1" ht="12">
      <c r="A17" s="214"/>
      <c r="B17" s="214"/>
      <c r="C17" s="214"/>
      <c r="D17" s="214"/>
    </row>
    <row r="18" spans="1:4" s="229" customFormat="1" ht="12">
      <c r="A18" s="214"/>
      <c r="B18" s="214"/>
      <c r="C18" s="214"/>
      <c r="D18" s="214"/>
    </row>
    <row r="19" spans="1:4" s="229" customFormat="1" ht="12">
      <c r="A19" s="214"/>
      <c r="B19" s="214"/>
      <c r="C19" s="214"/>
      <c r="D19" s="214"/>
    </row>
    <row r="20" spans="1:4" s="229" customFormat="1" ht="12">
      <c r="A20" s="214"/>
      <c r="B20" s="214"/>
      <c r="C20" s="214"/>
      <c r="D20" s="214"/>
    </row>
    <row r="21" spans="1:4" s="229" customFormat="1" ht="12">
      <c r="A21" s="214"/>
      <c r="B21" s="214"/>
      <c r="C21" s="214"/>
      <c r="D21" s="214"/>
    </row>
    <row r="22" spans="1:4" s="229" customFormat="1" ht="12">
      <c r="A22" s="214"/>
      <c r="B22" s="214"/>
      <c r="C22" s="214"/>
      <c r="D22" s="214"/>
    </row>
    <row r="23" spans="1:4" s="229" customFormat="1" ht="12">
      <c r="A23" s="214"/>
      <c r="B23" s="243"/>
      <c r="C23" s="244"/>
      <c r="D23" s="245"/>
    </row>
    <row r="24" spans="1:5" s="229" customFormat="1" ht="18.75">
      <c r="A24" s="233"/>
      <c r="B24" s="268" t="s">
        <v>879</v>
      </c>
      <c r="C24" s="269"/>
      <c r="D24" s="270"/>
      <c r="E24" s="230"/>
    </row>
    <row r="25" spans="1:5" s="229" customFormat="1" ht="6" customHeight="1">
      <c r="A25" s="233"/>
      <c r="B25" s="255"/>
      <c r="C25" s="256"/>
      <c r="D25" s="257"/>
      <c r="E25" s="230"/>
    </row>
    <row r="26" spans="1:5" s="229" customFormat="1" ht="18.75">
      <c r="A26" s="233"/>
      <c r="B26" s="268" t="s">
        <v>880</v>
      </c>
      <c r="C26" s="269"/>
      <c r="D26" s="270"/>
      <c r="E26" s="230"/>
    </row>
    <row r="27" spans="1:5" s="229" customFormat="1" ht="18.75" customHeight="1">
      <c r="A27" s="231"/>
      <c r="B27" s="234"/>
      <c r="C27" s="235"/>
      <c r="D27" s="236"/>
      <c r="E27" s="232"/>
    </row>
    <row r="28" spans="1:4" s="229" customFormat="1" ht="18.75" customHeight="1">
      <c r="A28" s="214"/>
      <c r="B28" s="237"/>
      <c r="C28" s="220"/>
      <c r="D28" s="238"/>
    </row>
    <row r="29" spans="1:4" s="229" customFormat="1" ht="12">
      <c r="A29" s="214"/>
      <c r="B29" s="237" t="s">
        <v>892</v>
      </c>
      <c r="C29" s="220"/>
      <c r="D29" s="238"/>
    </row>
    <row r="30" spans="1:4" s="229" customFormat="1" ht="6" customHeight="1">
      <c r="A30" s="214"/>
      <c r="B30" s="237"/>
      <c r="C30" s="220"/>
      <c r="D30" s="238"/>
    </row>
    <row r="31" spans="1:4" s="229" customFormat="1" ht="12">
      <c r="A31" s="214"/>
      <c r="B31" s="237" t="s">
        <v>893</v>
      </c>
      <c r="C31" s="220"/>
      <c r="D31" s="238"/>
    </row>
    <row r="32" spans="1:4" s="229" customFormat="1" ht="6" customHeight="1">
      <c r="A32" s="214"/>
      <c r="B32" s="237"/>
      <c r="C32" s="220"/>
      <c r="D32" s="238"/>
    </row>
    <row r="33" spans="1:4" s="229" customFormat="1" ht="12">
      <c r="A33" s="214"/>
      <c r="B33" s="237" t="s">
        <v>894</v>
      </c>
      <c r="C33" s="220"/>
      <c r="D33" s="238"/>
    </row>
    <row r="34" spans="1:4" s="229" customFormat="1" ht="6" customHeight="1">
      <c r="A34" s="214"/>
      <c r="B34" s="237"/>
      <c r="C34" s="220"/>
      <c r="D34" s="238"/>
    </row>
    <row r="35" spans="1:4" s="229" customFormat="1" ht="12">
      <c r="A35" s="214"/>
      <c r="B35" s="237" t="s">
        <v>896</v>
      </c>
      <c r="C35" s="220"/>
      <c r="D35" s="238"/>
    </row>
    <row r="36" spans="1:4" s="229" customFormat="1" ht="6" customHeight="1">
      <c r="A36" s="214"/>
      <c r="B36" s="237"/>
      <c r="C36" s="220"/>
      <c r="D36" s="238"/>
    </row>
    <row r="37" spans="1:4" s="229" customFormat="1" ht="12">
      <c r="A37" s="214"/>
      <c r="B37" s="237" t="s">
        <v>895</v>
      </c>
      <c r="C37" s="220"/>
      <c r="D37" s="238"/>
    </row>
    <row r="38" spans="1:4" s="229" customFormat="1" ht="6" customHeight="1">
      <c r="A38" s="214"/>
      <c r="B38" s="237"/>
      <c r="C38" s="220"/>
      <c r="D38" s="238"/>
    </row>
    <row r="39" spans="1:4" s="229" customFormat="1" ht="12">
      <c r="A39" s="214"/>
      <c r="B39" s="237" t="s">
        <v>897</v>
      </c>
      <c r="C39" s="220"/>
      <c r="D39" s="239"/>
    </row>
    <row r="40" spans="1:4" s="229" customFormat="1" ht="6" customHeight="1">
      <c r="A40" s="214"/>
      <c r="B40" s="237"/>
      <c r="C40" s="220"/>
      <c r="D40" s="239"/>
    </row>
    <row r="41" spans="1:4" s="229" customFormat="1" ht="12">
      <c r="A41" s="214"/>
      <c r="B41" s="237" t="s">
        <v>899</v>
      </c>
      <c r="C41" s="220"/>
      <c r="D41" s="238"/>
    </row>
    <row r="42" spans="1:4" s="229" customFormat="1" ht="6" customHeight="1">
      <c r="A42" s="214"/>
      <c r="B42" s="237"/>
      <c r="C42" s="220"/>
      <c r="D42" s="238"/>
    </row>
    <row r="43" spans="1:4" s="229" customFormat="1" ht="12">
      <c r="A43" s="214"/>
      <c r="B43" s="237" t="s">
        <v>898</v>
      </c>
      <c r="C43" s="220"/>
      <c r="D43" s="238"/>
    </row>
    <row r="44" spans="1:4" s="229" customFormat="1" ht="6" customHeight="1">
      <c r="A44" s="214"/>
      <c r="B44" s="237"/>
      <c r="C44" s="220"/>
      <c r="D44" s="238"/>
    </row>
    <row r="45" spans="1:4" s="229" customFormat="1" ht="12">
      <c r="A45" s="214"/>
      <c r="B45" s="237" t="s">
        <v>901</v>
      </c>
      <c r="C45" s="220"/>
      <c r="D45" s="238"/>
    </row>
    <row r="46" spans="1:4" s="229" customFormat="1" ht="6" customHeight="1">
      <c r="A46" s="214"/>
      <c r="B46" s="237"/>
      <c r="C46" s="220"/>
      <c r="D46" s="238"/>
    </row>
    <row r="47" spans="1:4" s="229" customFormat="1" ht="12">
      <c r="A47" s="214"/>
      <c r="B47" s="237" t="s">
        <v>900</v>
      </c>
      <c r="C47" s="220"/>
      <c r="D47" s="238"/>
    </row>
    <row r="48" spans="1:4" s="229" customFormat="1" ht="6" customHeight="1">
      <c r="A48" s="214"/>
      <c r="B48" s="237"/>
      <c r="C48" s="220"/>
      <c r="D48" s="238"/>
    </row>
    <row r="49" spans="1:4" s="229" customFormat="1" ht="12">
      <c r="A49" s="214"/>
      <c r="B49" s="237" t="s">
        <v>885</v>
      </c>
      <c r="C49" s="220"/>
      <c r="D49" s="238"/>
    </row>
    <row r="50" spans="1:4" ht="13.5" customHeight="1">
      <c r="A50" s="214"/>
      <c r="B50" s="240"/>
      <c r="C50" s="241"/>
      <c r="D50" s="242"/>
    </row>
    <row r="51" spans="1:4" ht="13.5">
      <c r="A51" s="214"/>
      <c r="B51" s="214"/>
      <c r="C51" s="214"/>
      <c r="D51" s="214"/>
    </row>
    <row r="52" spans="1:4" ht="13.5">
      <c r="A52" s="214"/>
      <c r="B52" s="214"/>
      <c r="C52" s="214"/>
      <c r="D52" s="214"/>
    </row>
    <row r="53" spans="1:4" ht="13.5">
      <c r="A53" s="214"/>
      <c r="B53" s="214"/>
      <c r="C53" s="214"/>
      <c r="D53" s="214"/>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941</v>
      </c>
      <c r="C4" s="305"/>
      <c r="D4" s="305"/>
      <c r="E4" s="305"/>
      <c r="F4" s="19"/>
      <c r="G4" s="20" t="s">
        <v>3</v>
      </c>
      <c r="H4" s="21"/>
      <c r="I4" s="318">
        <f>SUM(G43,L43,Q43,V43,AA43)</f>
        <v>0</v>
      </c>
      <c r="J4" s="318"/>
      <c r="K4" s="22" t="s">
        <v>323</v>
      </c>
      <c r="L4" s="316">
        <f>SUM(F43,K43,P43,U43,Z43)</f>
        <v>58500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763</v>
      </c>
      <c r="D6" s="183" t="s">
        <v>200</v>
      </c>
      <c r="E6" s="36" t="s">
        <v>377</v>
      </c>
      <c r="F6" s="37">
        <v>2450</v>
      </c>
      <c r="G6" s="5"/>
      <c r="H6" s="181" t="s">
        <v>792</v>
      </c>
      <c r="I6" s="35" t="s">
        <v>201</v>
      </c>
      <c r="J6" s="36"/>
      <c r="K6" s="48">
        <v>1000</v>
      </c>
      <c r="L6" s="6"/>
      <c r="M6" s="181"/>
      <c r="N6" s="35"/>
      <c r="O6" s="36"/>
      <c r="P6" s="48"/>
      <c r="Q6" s="6"/>
      <c r="R6" s="181" t="s">
        <v>797</v>
      </c>
      <c r="S6" s="35" t="s">
        <v>210</v>
      </c>
      <c r="T6" s="36"/>
      <c r="U6" s="48">
        <v>1100</v>
      </c>
      <c r="V6" s="6"/>
      <c r="W6" s="181"/>
      <c r="X6" s="35"/>
      <c r="Y6" s="36"/>
      <c r="Z6" s="48"/>
      <c r="AA6" s="6"/>
      <c r="AB6" s="74" t="s">
        <v>300</v>
      </c>
      <c r="AG6" s="32"/>
    </row>
    <row r="7" spans="1:33" s="4" customFormat="1" ht="15" customHeight="1">
      <c r="A7" s="38"/>
      <c r="B7" s="34"/>
      <c r="C7" s="179" t="s">
        <v>764</v>
      </c>
      <c r="D7" s="100" t="s">
        <v>201</v>
      </c>
      <c r="E7" s="40" t="s">
        <v>377</v>
      </c>
      <c r="F7" s="41">
        <v>2250</v>
      </c>
      <c r="G7" s="7"/>
      <c r="H7" s="179" t="s">
        <v>793</v>
      </c>
      <c r="I7" s="39" t="s">
        <v>794</v>
      </c>
      <c r="J7" s="40"/>
      <c r="K7" s="49">
        <v>600</v>
      </c>
      <c r="L7" s="8"/>
      <c r="M7" s="179"/>
      <c r="N7" s="39"/>
      <c r="O7" s="40"/>
      <c r="P7" s="52"/>
      <c r="Q7" s="8"/>
      <c r="R7" s="179" t="s">
        <v>798</v>
      </c>
      <c r="S7" s="39" t="s">
        <v>200</v>
      </c>
      <c r="T7" s="40"/>
      <c r="U7" s="50">
        <v>1200</v>
      </c>
      <c r="V7" s="8"/>
      <c r="W7" s="179"/>
      <c r="X7" s="39"/>
      <c r="Y7" s="40"/>
      <c r="Z7" s="50"/>
      <c r="AA7" s="8"/>
      <c r="AB7" s="75" t="s">
        <v>301</v>
      </c>
      <c r="AG7" s="32"/>
    </row>
    <row r="8" spans="1:33" s="4" customFormat="1" ht="15" customHeight="1">
      <c r="A8" s="38"/>
      <c r="B8" s="34"/>
      <c r="C8" s="179" t="s">
        <v>765</v>
      </c>
      <c r="D8" s="100" t="s">
        <v>202</v>
      </c>
      <c r="E8" s="40" t="s">
        <v>377</v>
      </c>
      <c r="F8" s="41">
        <v>1400</v>
      </c>
      <c r="G8" s="7"/>
      <c r="H8" s="179" t="s">
        <v>795</v>
      </c>
      <c r="I8" s="39" t="s">
        <v>221</v>
      </c>
      <c r="J8" s="40"/>
      <c r="K8" s="50">
        <v>700</v>
      </c>
      <c r="L8" s="8"/>
      <c r="M8" s="179"/>
      <c r="N8" s="39"/>
      <c r="O8" s="40"/>
      <c r="P8" s="50"/>
      <c r="Q8" s="8"/>
      <c r="R8" s="179" t="s">
        <v>799</v>
      </c>
      <c r="S8" s="39" t="s">
        <v>1027</v>
      </c>
      <c r="T8" s="40"/>
      <c r="U8" s="49">
        <v>700</v>
      </c>
      <c r="V8" s="8"/>
      <c r="W8" s="179"/>
      <c r="X8" s="39"/>
      <c r="Y8" s="40"/>
      <c r="Z8" s="49"/>
      <c r="AA8" s="8"/>
      <c r="AB8" s="75" t="s">
        <v>1025</v>
      </c>
      <c r="AG8" s="32"/>
    </row>
    <row r="9" spans="1:33" s="4" customFormat="1" ht="15" customHeight="1">
      <c r="A9" s="38"/>
      <c r="B9" s="34"/>
      <c r="C9" s="179" t="s">
        <v>766</v>
      </c>
      <c r="D9" s="100" t="s">
        <v>203</v>
      </c>
      <c r="E9" s="40" t="s">
        <v>377</v>
      </c>
      <c r="F9" s="41">
        <v>1300</v>
      </c>
      <c r="G9" s="7"/>
      <c r="H9" s="179" t="s">
        <v>796</v>
      </c>
      <c r="I9" s="39" t="s">
        <v>210</v>
      </c>
      <c r="J9" s="40"/>
      <c r="K9" s="50">
        <v>600</v>
      </c>
      <c r="L9" s="8"/>
      <c r="M9" s="179"/>
      <c r="N9" s="39"/>
      <c r="O9" s="40"/>
      <c r="P9" s="50"/>
      <c r="Q9" s="8"/>
      <c r="R9" s="179" t="s">
        <v>800</v>
      </c>
      <c r="S9" s="39" t="s">
        <v>224</v>
      </c>
      <c r="T9" s="40"/>
      <c r="U9" s="49">
        <v>100</v>
      </c>
      <c r="V9" s="8"/>
      <c r="W9" s="179"/>
      <c r="X9" s="39"/>
      <c r="Y9" s="40"/>
      <c r="Z9" s="49"/>
      <c r="AA9" s="8"/>
      <c r="AB9" s="76"/>
      <c r="AG9" s="32"/>
    </row>
    <row r="10" spans="1:33" s="4" customFormat="1" ht="15" customHeight="1">
      <c r="A10" s="38"/>
      <c r="B10" s="34"/>
      <c r="C10" s="179" t="s">
        <v>767</v>
      </c>
      <c r="D10" s="100" t="s">
        <v>205</v>
      </c>
      <c r="E10" s="40" t="s">
        <v>377</v>
      </c>
      <c r="F10" s="41">
        <v>2650</v>
      </c>
      <c r="G10" s="7"/>
      <c r="H10" s="179"/>
      <c r="I10" s="39"/>
      <c r="J10" s="40"/>
      <c r="K10" s="50"/>
      <c r="L10" s="8"/>
      <c r="M10" s="179"/>
      <c r="N10" s="39"/>
      <c r="O10" s="40"/>
      <c r="P10" s="50"/>
      <c r="Q10" s="8"/>
      <c r="R10" s="179" t="s">
        <v>801</v>
      </c>
      <c r="S10" s="39" t="s">
        <v>225</v>
      </c>
      <c r="T10" s="40"/>
      <c r="U10" s="50">
        <v>700</v>
      </c>
      <c r="V10" s="8"/>
      <c r="W10" s="179"/>
      <c r="X10" s="39"/>
      <c r="Y10" s="40"/>
      <c r="Z10" s="50"/>
      <c r="AA10" s="8"/>
      <c r="AB10" s="76"/>
      <c r="AG10" s="32"/>
    </row>
    <row r="11" spans="1:33" s="4" customFormat="1" ht="15" customHeight="1">
      <c r="A11" s="38"/>
      <c r="B11" s="34"/>
      <c r="C11" s="179" t="s">
        <v>768</v>
      </c>
      <c r="D11" s="100" t="s">
        <v>204</v>
      </c>
      <c r="E11" s="40" t="s">
        <v>377</v>
      </c>
      <c r="F11" s="41">
        <v>2250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769</v>
      </c>
      <c r="D12" s="100" t="s">
        <v>206</v>
      </c>
      <c r="E12" s="40" t="s">
        <v>377</v>
      </c>
      <c r="F12" s="41">
        <v>2150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770</v>
      </c>
      <c r="D13" s="100" t="s">
        <v>802</v>
      </c>
      <c r="E13" s="40" t="s">
        <v>377</v>
      </c>
      <c r="F13" s="41">
        <v>2400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771</v>
      </c>
      <c r="D14" s="100" t="s">
        <v>803</v>
      </c>
      <c r="E14" s="40" t="s">
        <v>377</v>
      </c>
      <c r="F14" s="41">
        <v>2850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772</v>
      </c>
      <c r="D15" s="100" t="s">
        <v>211</v>
      </c>
      <c r="E15" s="40" t="s">
        <v>377</v>
      </c>
      <c r="F15" s="41">
        <v>1300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296</v>
      </c>
      <c r="C16" s="179" t="s">
        <v>773</v>
      </c>
      <c r="D16" s="100" t="s">
        <v>207</v>
      </c>
      <c r="E16" s="40" t="s">
        <v>377</v>
      </c>
      <c r="F16" s="41">
        <v>1950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t="s">
        <v>380</v>
      </c>
      <c r="C17" s="179" t="s">
        <v>774</v>
      </c>
      <c r="D17" s="100" t="s">
        <v>213</v>
      </c>
      <c r="E17" s="40" t="s">
        <v>377</v>
      </c>
      <c r="F17" s="42">
        <v>950</v>
      </c>
      <c r="G17" s="7"/>
      <c r="H17" s="179"/>
      <c r="I17" s="39"/>
      <c r="J17" s="40"/>
      <c r="K17" s="50"/>
      <c r="L17" s="8"/>
      <c r="M17" s="179"/>
      <c r="N17" s="39"/>
      <c r="O17" s="40"/>
      <c r="P17" s="50"/>
      <c r="Q17" s="8"/>
      <c r="R17" s="179"/>
      <c r="S17" s="39"/>
      <c r="T17" s="40"/>
      <c r="U17" s="50"/>
      <c r="V17" s="8"/>
      <c r="W17" s="179"/>
      <c r="X17" s="39"/>
      <c r="Y17" s="40"/>
      <c r="Z17" s="50"/>
      <c r="AA17" s="8"/>
      <c r="AB17" s="76" t="s">
        <v>936</v>
      </c>
    </row>
    <row r="18" spans="1:28" s="4" customFormat="1" ht="15" customHeight="1">
      <c r="A18" s="38"/>
      <c r="B18" s="34"/>
      <c r="C18" s="179" t="s">
        <v>775</v>
      </c>
      <c r="D18" s="100" t="s">
        <v>214</v>
      </c>
      <c r="E18" s="40" t="s">
        <v>377</v>
      </c>
      <c r="F18" s="42">
        <v>1950</v>
      </c>
      <c r="G18" s="7"/>
      <c r="H18" s="179"/>
      <c r="I18" s="39"/>
      <c r="J18" s="40"/>
      <c r="K18" s="50"/>
      <c r="L18" s="8"/>
      <c r="M18" s="179"/>
      <c r="N18" s="39"/>
      <c r="O18" s="40"/>
      <c r="P18" s="50"/>
      <c r="Q18" s="8"/>
      <c r="R18" s="179"/>
      <c r="S18" s="39"/>
      <c r="T18" s="40"/>
      <c r="U18" s="50"/>
      <c r="V18" s="8"/>
      <c r="W18" s="179"/>
      <c r="X18" s="39"/>
      <c r="Y18" s="40"/>
      <c r="Z18" s="50"/>
      <c r="AA18" s="8"/>
      <c r="AB18" s="76" t="s">
        <v>945</v>
      </c>
    </row>
    <row r="19" spans="1:28" s="4" customFormat="1" ht="15" customHeight="1">
      <c r="A19" s="38"/>
      <c r="B19" s="84" t="s">
        <v>292</v>
      </c>
      <c r="C19" s="180" t="s">
        <v>776</v>
      </c>
      <c r="D19" s="101" t="s">
        <v>215</v>
      </c>
      <c r="E19" s="86" t="s">
        <v>377</v>
      </c>
      <c r="F19" s="87">
        <v>2450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777</v>
      </c>
      <c r="D20" s="100" t="s">
        <v>212</v>
      </c>
      <c r="E20" s="40" t="s">
        <v>377</v>
      </c>
      <c r="F20" s="68">
        <v>1150</v>
      </c>
      <c r="G20" s="7"/>
      <c r="H20" s="180"/>
      <c r="I20" s="85"/>
      <c r="J20" s="86"/>
      <c r="K20" s="90"/>
      <c r="L20" s="89"/>
      <c r="M20" s="180"/>
      <c r="N20" s="85"/>
      <c r="O20" s="86"/>
      <c r="P20" s="90"/>
      <c r="Q20" s="89"/>
      <c r="R20" s="180"/>
      <c r="S20" s="85"/>
      <c r="T20" s="86"/>
      <c r="U20" s="90"/>
      <c r="V20" s="89"/>
      <c r="W20" s="180"/>
      <c r="X20" s="85"/>
      <c r="Y20" s="86"/>
      <c r="Z20" s="90"/>
      <c r="AA20" s="89"/>
      <c r="AB20" s="76" t="s">
        <v>1023</v>
      </c>
    </row>
    <row r="21" spans="1:28" s="4" customFormat="1" ht="15" customHeight="1">
      <c r="A21" s="38"/>
      <c r="B21" s="34"/>
      <c r="C21" s="179" t="s">
        <v>778</v>
      </c>
      <c r="D21" s="100" t="s">
        <v>208</v>
      </c>
      <c r="E21" s="40" t="s">
        <v>377</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779</v>
      </c>
      <c r="D22" s="100" t="s">
        <v>210</v>
      </c>
      <c r="E22" s="40" t="s">
        <v>377</v>
      </c>
      <c r="F22" s="68">
        <v>1200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780</v>
      </c>
      <c r="D23" s="100" t="s">
        <v>217</v>
      </c>
      <c r="E23" s="40" t="s">
        <v>377</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781</v>
      </c>
      <c r="D24" s="100" t="s">
        <v>216</v>
      </c>
      <c r="E24" s="40" t="s">
        <v>377</v>
      </c>
      <c r="F24" s="68">
        <v>1150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t="s">
        <v>782</v>
      </c>
      <c r="D25" s="102" t="s">
        <v>209</v>
      </c>
      <c r="E25" s="184" t="s">
        <v>377</v>
      </c>
      <c r="F25" s="92">
        <v>1500</v>
      </c>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84" t="s">
        <v>297</v>
      </c>
      <c r="C26" s="179" t="s">
        <v>783</v>
      </c>
      <c r="D26" s="100" t="s">
        <v>223</v>
      </c>
      <c r="E26" s="40" t="s">
        <v>377</v>
      </c>
      <c r="F26" s="68">
        <v>1800</v>
      </c>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784</v>
      </c>
      <c r="D27" s="100" t="s">
        <v>220</v>
      </c>
      <c r="E27" s="40" t="s">
        <v>377</v>
      </c>
      <c r="F27" s="68">
        <v>2200</v>
      </c>
      <c r="G27" s="7"/>
      <c r="H27" s="179"/>
      <c r="I27" s="39"/>
      <c r="J27" s="40"/>
      <c r="K27" s="52"/>
      <c r="L27" s="8"/>
      <c r="M27" s="179"/>
      <c r="N27" s="39"/>
      <c r="O27" s="40"/>
      <c r="P27" s="52"/>
      <c r="Q27" s="8"/>
      <c r="R27" s="179"/>
      <c r="S27" s="39"/>
      <c r="T27" s="40"/>
      <c r="U27" s="50"/>
      <c r="V27" s="8"/>
      <c r="W27" s="179"/>
      <c r="X27" s="39"/>
      <c r="Y27" s="40"/>
      <c r="Z27" s="50"/>
      <c r="AA27" s="8"/>
      <c r="AB27" s="76" t="s">
        <v>956</v>
      </c>
    </row>
    <row r="28" spans="1:28" s="4" customFormat="1" ht="15" customHeight="1">
      <c r="A28" s="38"/>
      <c r="B28" s="34"/>
      <c r="C28" s="179" t="s">
        <v>785</v>
      </c>
      <c r="D28" s="100" t="s">
        <v>221</v>
      </c>
      <c r="E28" s="40" t="s">
        <v>377</v>
      </c>
      <c r="F28" s="68">
        <v>1700</v>
      </c>
      <c r="G28" s="7"/>
      <c r="H28" s="179"/>
      <c r="I28" s="39"/>
      <c r="J28" s="40"/>
      <c r="K28" s="50"/>
      <c r="L28" s="8"/>
      <c r="M28" s="179"/>
      <c r="N28" s="39"/>
      <c r="O28" s="40"/>
      <c r="P28" s="52"/>
      <c r="Q28" s="8"/>
      <c r="R28" s="179"/>
      <c r="S28" s="39"/>
      <c r="T28" s="40"/>
      <c r="U28" s="50"/>
      <c r="V28" s="8"/>
      <c r="W28" s="179"/>
      <c r="X28" s="39"/>
      <c r="Y28" s="40"/>
      <c r="Z28" s="50"/>
      <c r="AA28" s="8"/>
      <c r="AB28" s="76" t="s">
        <v>955</v>
      </c>
    </row>
    <row r="29" spans="1:28" s="4" customFormat="1" ht="15" customHeight="1">
      <c r="A29" s="38"/>
      <c r="B29" s="34"/>
      <c r="C29" s="179" t="s">
        <v>786</v>
      </c>
      <c r="D29" s="100" t="s">
        <v>222</v>
      </c>
      <c r="E29" s="40" t="s">
        <v>377</v>
      </c>
      <c r="F29" s="68">
        <v>1650</v>
      </c>
      <c r="G29" s="7"/>
      <c r="H29" s="179"/>
      <c r="I29" s="39"/>
      <c r="J29" s="40"/>
      <c r="K29" s="50"/>
      <c r="L29" s="8"/>
      <c r="M29" s="179"/>
      <c r="N29" s="39"/>
      <c r="O29" s="40"/>
      <c r="P29" s="50"/>
      <c r="Q29" s="8"/>
      <c r="R29" s="179"/>
      <c r="S29" s="39"/>
      <c r="T29" s="40"/>
      <c r="U29" s="50"/>
      <c r="V29" s="8"/>
      <c r="W29" s="179"/>
      <c r="X29" s="39"/>
      <c r="Y29" s="40"/>
      <c r="Z29" s="50"/>
      <c r="AA29" s="8"/>
      <c r="AB29" s="76" t="s">
        <v>564</v>
      </c>
    </row>
    <row r="30" spans="1:28" s="4" customFormat="1" ht="15" customHeight="1">
      <c r="A30" s="38"/>
      <c r="B30" s="34"/>
      <c r="C30" s="179" t="s">
        <v>787</v>
      </c>
      <c r="D30" s="100" t="s">
        <v>218</v>
      </c>
      <c r="E30" s="40" t="s">
        <v>377</v>
      </c>
      <c r="F30" s="68">
        <v>1900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788</v>
      </c>
      <c r="D31" s="100" t="s">
        <v>294</v>
      </c>
      <c r="E31" s="40" t="s">
        <v>377</v>
      </c>
      <c r="F31" s="68">
        <v>900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789</v>
      </c>
      <c r="D32" s="177" t="s">
        <v>804</v>
      </c>
      <c r="E32" s="40" t="s">
        <v>377</v>
      </c>
      <c r="F32" s="68">
        <v>2200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790</v>
      </c>
      <c r="D33" s="100" t="s">
        <v>805</v>
      </c>
      <c r="E33" s="40" t="s">
        <v>377</v>
      </c>
      <c r="F33" s="68">
        <v>1300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791</v>
      </c>
      <c r="D34" s="100" t="s">
        <v>219</v>
      </c>
      <c r="E34" s="40" t="s">
        <v>377</v>
      </c>
      <c r="F34" s="68">
        <v>1250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29　店</v>
      </c>
      <c r="E43" s="185"/>
      <c r="F43" s="47">
        <f>SUM(F6:F42)</f>
        <v>51800</v>
      </c>
      <c r="G43" s="54">
        <f>SUM(G6:G42)</f>
        <v>0</v>
      </c>
      <c r="H43" s="46"/>
      <c r="I43" s="29" t="str">
        <f>CONCATENATE(FIXED(COUNTA(I6:I42),0,0),"　店")</f>
        <v>4　店</v>
      </c>
      <c r="J43" s="185"/>
      <c r="K43" s="51">
        <f>SUM(K6:K42)</f>
        <v>2900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05"/>
      <c r="B1" s="205"/>
      <c r="C1" s="205"/>
      <c r="D1" s="205"/>
      <c r="E1" s="205"/>
      <c r="F1" s="206"/>
    </row>
    <row r="2" spans="1:6" ht="24">
      <c r="A2" s="267" t="s">
        <v>864</v>
      </c>
      <c r="B2" s="267"/>
      <c r="C2" s="267"/>
      <c r="D2" s="267"/>
      <c r="E2" s="267"/>
      <c r="F2" s="267"/>
    </row>
    <row r="3" spans="1:6" ht="18.75">
      <c r="A3" s="217"/>
      <c r="B3" s="217"/>
      <c r="C3" s="217"/>
      <c r="D3" s="217"/>
      <c r="E3" s="217"/>
      <c r="F3" s="207"/>
    </row>
    <row r="4" spans="1:6" ht="13.5" customHeight="1">
      <c r="A4" s="197" t="s">
        <v>930</v>
      </c>
      <c r="B4" s="198"/>
      <c r="C4" s="217"/>
      <c r="D4" s="217"/>
      <c r="E4" s="217"/>
      <c r="F4" s="207"/>
    </row>
    <row r="5" spans="1:6" ht="13.5" customHeight="1">
      <c r="A5" s="197"/>
      <c r="B5" s="198"/>
      <c r="C5" s="217"/>
      <c r="D5" s="217"/>
      <c r="E5" s="217"/>
      <c r="F5" s="207"/>
    </row>
    <row r="6" spans="1:6" ht="18.75">
      <c r="A6" s="197" t="s">
        <v>918</v>
      </c>
      <c r="B6" s="198"/>
      <c r="C6" s="217"/>
      <c r="D6" s="217"/>
      <c r="E6" s="217"/>
      <c r="F6" s="207"/>
    </row>
    <row r="7" spans="1:6" ht="6" customHeight="1">
      <c r="A7" s="198"/>
      <c r="B7" s="198"/>
      <c r="C7" s="217"/>
      <c r="D7" s="217"/>
      <c r="E7" s="217"/>
      <c r="F7" s="207"/>
    </row>
    <row r="8" spans="1:6" ht="13.5">
      <c r="A8" s="213" t="s">
        <v>903</v>
      </c>
      <c r="B8" s="210"/>
      <c r="C8" s="208"/>
      <c r="D8" s="208"/>
      <c r="E8" s="208"/>
      <c r="F8" s="209"/>
    </row>
    <row r="9" spans="1:6" ht="6" customHeight="1">
      <c r="A9" s="213"/>
      <c r="B9" s="210"/>
      <c r="C9" s="208"/>
      <c r="D9" s="208"/>
      <c r="E9" s="208"/>
      <c r="F9" s="211"/>
    </row>
    <row r="10" spans="1:6" ht="13.5">
      <c r="A10" s="213" t="s">
        <v>902</v>
      </c>
      <c r="B10" s="210"/>
      <c r="C10" s="208"/>
      <c r="D10" s="208"/>
      <c r="E10" s="208"/>
      <c r="F10" s="209"/>
    </row>
    <row r="11" spans="1:6" ht="6" customHeight="1">
      <c r="A11" s="210"/>
      <c r="B11" s="210"/>
      <c r="C11" s="208"/>
      <c r="D11" s="208"/>
      <c r="E11" s="208"/>
      <c r="F11" s="209"/>
    </row>
    <row r="12" spans="1:6" ht="13.5" customHeight="1">
      <c r="A12" s="199" t="s">
        <v>904</v>
      </c>
      <c r="B12" s="198"/>
      <c r="C12" s="217"/>
      <c r="D12" s="217"/>
      <c r="E12" s="217"/>
      <c r="F12" s="207"/>
    </row>
    <row r="13" spans="1:6" ht="6" customHeight="1">
      <c r="A13" s="199"/>
      <c r="B13" s="198"/>
      <c r="C13" s="217"/>
      <c r="D13" s="217"/>
      <c r="E13" s="217"/>
      <c r="F13" s="207"/>
    </row>
    <row r="14" spans="1:6" ht="13.5" customHeight="1">
      <c r="A14" s="199" t="s">
        <v>908</v>
      </c>
      <c r="B14" s="198"/>
      <c r="C14" s="217"/>
      <c r="D14" s="217"/>
      <c r="E14" s="217"/>
      <c r="F14" s="207"/>
    </row>
    <row r="15" spans="1:6" ht="6" customHeight="1">
      <c r="A15" s="199"/>
      <c r="B15" s="198"/>
      <c r="C15" s="217"/>
      <c r="D15" s="217"/>
      <c r="E15" s="217"/>
      <c r="F15" s="207"/>
    </row>
    <row r="16" spans="1:6" ht="13.5" customHeight="1">
      <c r="A16" s="199" t="s">
        <v>909</v>
      </c>
      <c r="B16" s="198"/>
      <c r="C16" s="217"/>
      <c r="D16" s="217"/>
      <c r="E16" s="217"/>
      <c r="F16" s="207"/>
    </row>
    <row r="17" spans="1:5" ht="13.5">
      <c r="A17" s="201"/>
      <c r="B17" s="201"/>
      <c r="C17" s="209"/>
      <c r="D17" s="209"/>
      <c r="E17" s="209"/>
    </row>
    <row r="18" spans="1:6" ht="13.5">
      <c r="A18" s="223"/>
      <c r="B18" s="271" t="s">
        <v>916</v>
      </c>
      <c r="C18" s="272"/>
      <c r="D18" s="213"/>
      <c r="E18" s="213"/>
      <c r="F18" s="209"/>
    </row>
    <row r="19" spans="1:6" ht="6" customHeight="1">
      <c r="A19" s="224"/>
      <c r="B19" s="224"/>
      <c r="C19" s="225"/>
      <c r="D19" s="213"/>
      <c r="E19" s="213"/>
      <c r="F19" s="209"/>
    </row>
    <row r="20" spans="1:6" ht="6" customHeight="1">
      <c r="A20" s="224"/>
      <c r="B20" s="246"/>
      <c r="C20" s="247"/>
      <c r="D20" s="248"/>
      <c r="E20" s="212"/>
      <c r="F20" s="209"/>
    </row>
    <row r="21" spans="1:6" ht="13.5">
      <c r="A21" s="215"/>
      <c r="B21" s="249" t="s">
        <v>917</v>
      </c>
      <c r="C21" s="250"/>
      <c r="D21" s="251"/>
      <c r="E21" s="250"/>
      <c r="F21" s="209"/>
    </row>
    <row r="22" spans="1:6" ht="6" customHeight="1">
      <c r="A22" s="215"/>
      <c r="B22" s="252"/>
      <c r="C22" s="253"/>
      <c r="D22" s="254"/>
      <c r="E22" s="223"/>
      <c r="F22" s="209"/>
    </row>
    <row r="23" spans="1:6" ht="13.5">
      <c r="A23" s="215"/>
      <c r="B23" s="215"/>
      <c r="C23" s="215"/>
      <c r="D23" s="215"/>
      <c r="E23" s="215"/>
      <c r="F23" s="209"/>
    </row>
    <row r="24" spans="1:6" ht="13.5">
      <c r="A24" s="215"/>
      <c r="B24" s="215" t="s">
        <v>931</v>
      </c>
      <c r="C24" s="215"/>
      <c r="D24" s="215"/>
      <c r="E24" s="215"/>
      <c r="F24" s="209"/>
    </row>
    <row r="25" spans="1:6" ht="6" customHeight="1">
      <c r="A25" s="215"/>
      <c r="B25" s="215"/>
      <c r="C25" s="215"/>
      <c r="D25" s="215"/>
      <c r="E25" s="215"/>
      <c r="F25" s="209"/>
    </row>
    <row r="26" spans="1:6" ht="13.5">
      <c r="A26" s="215"/>
      <c r="B26" s="215" t="s">
        <v>932</v>
      </c>
      <c r="C26" s="215"/>
      <c r="D26" s="215"/>
      <c r="E26" s="215"/>
      <c r="F26" s="209"/>
    </row>
    <row r="27" spans="1:6" ht="6" customHeight="1">
      <c r="A27" s="215"/>
      <c r="B27" s="215"/>
      <c r="C27" s="215"/>
      <c r="D27" s="215"/>
      <c r="E27" s="215"/>
      <c r="F27" s="209"/>
    </row>
    <row r="28" spans="1:6" ht="13.5">
      <c r="A28" s="215"/>
      <c r="B28" s="215" t="s">
        <v>933</v>
      </c>
      <c r="C28" s="215"/>
      <c r="D28" s="215"/>
      <c r="E28" s="215"/>
      <c r="F28" s="209"/>
    </row>
    <row r="29" spans="1:6" ht="13.5">
      <c r="A29" s="215"/>
      <c r="B29" s="215"/>
      <c r="C29" s="215"/>
      <c r="D29" s="215"/>
      <c r="E29" s="215"/>
      <c r="F29" s="209"/>
    </row>
    <row r="30" spans="1:6" ht="13.5" customHeight="1">
      <c r="A30" s="217"/>
      <c r="B30" s="217"/>
      <c r="C30" s="217"/>
      <c r="D30" s="217"/>
      <c r="E30" s="217"/>
      <c r="F30" s="207"/>
    </row>
    <row r="31" spans="1:6" ht="13.5" customHeight="1">
      <c r="A31" s="197" t="s">
        <v>929</v>
      </c>
      <c r="B31" s="198"/>
      <c r="C31" s="198"/>
      <c r="D31" s="198"/>
      <c r="E31" s="198"/>
      <c r="F31" s="207"/>
    </row>
    <row r="32" spans="1:6" ht="13.5" customHeight="1">
      <c r="A32" s="198"/>
      <c r="B32" s="198"/>
      <c r="C32" s="198"/>
      <c r="D32" s="198"/>
      <c r="E32" s="198"/>
      <c r="F32" s="207"/>
    </row>
    <row r="33" spans="1:6" ht="13.5" customHeight="1">
      <c r="A33" s="199" t="s">
        <v>910</v>
      </c>
      <c r="B33" s="198"/>
      <c r="C33" s="198"/>
      <c r="D33" s="198"/>
      <c r="E33" s="198"/>
      <c r="F33" s="207"/>
    </row>
    <row r="34" spans="1:6" ht="6" customHeight="1">
      <c r="A34" s="199"/>
      <c r="B34" s="198"/>
      <c r="C34" s="198"/>
      <c r="D34" s="198"/>
      <c r="E34" s="198"/>
      <c r="F34" s="207"/>
    </row>
    <row r="35" spans="1:6" ht="13.5" customHeight="1">
      <c r="A35" s="199" t="s">
        <v>912</v>
      </c>
      <c r="B35" s="198"/>
      <c r="C35" s="198"/>
      <c r="D35" s="198"/>
      <c r="E35" s="198"/>
      <c r="F35" s="207"/>
    </row>
    <row r="36" spans="1:6" ht="6" customHeight="1">
      <c r="A36" s="199"/>
      <c r="B36" s="198"/>
      <c r="C36" s="198"/>
      <c r="D36" s="198"/>
      <c r="E36" s="198"/>
      <c r="F36" s="207"/>
    </row>
    <row r="37" spans="1:6" ht="13.5" customHeight="1">
      <c r="A37" s="199" t="s">
        <v>911</v>
      </c>
      <c r="B37" s="198"/>
      <c r="C37" s="198"/>
      <c r="D37" s="198"/>
      <c r="E37" s="198"/>
      <c r="F37" s="207"/>
    </row>
    <row r="38" spans="1:6" ht="6" customHeight="1">
      <c r="A38" s="199"/>
      <c r="B38" s="198"/>
      <c r="C38" s="198"/>
      <c r="D38" s="198"/>
      <c r="E38" s="198"/>
      <c r="F38" s="207"/>
    </row>
    <row r="39" spans="1:6" ht="14.25">
      <c r="A39" s="199" t="s">
        <v>905</v>
      </c>
      <c r="B39" s="198"/>
      <c r="C39" s="198"/>
      <c r="D39" s="198"/>
      <c r="E39" s="198"/>
      <c r="F39" s="207"/>
    </row>
    <row r="40" spans="1:6" ht="6" customHeight="1">
      <c r="A40" s="199"/>
      <c r="B40" s="198"/>
      <c r="C40" s="198"/>
      <c r="D40" s="198"/>
      <c r="E40" s="198"/>
      <c r="F40" s="207"/>
    </row>
    <row r="41" spans="1:6" ht="13.5" customHeight="1">
      <c r="A41" s="199" t="s">
        <v>906</v>
      </c>
      <c r="B41" s="198"/>
      <c r="C41" s="198"/>
      <c r="D41" s="198"/>
      <c r="E41" s="198"/>
      <c r="F41" s="207"/>
    </row>
    <row r="42" spans="1:6" ht="6" customHeight="1">
      <c r="A42" s="199"/>
      <c r="B42" s="198"/>
      <c r="C42" s="198"/>
      <c r="D42" s="198"/>
      <c r="E42" s="198"/>
      <c r="F42" s="207"/>
    </row>
    <row r="43" spans="1:6" ht="13.5" customHeight="1">
      <c r="A43" s="199" t="s">
        <v>907</v>
      </c>
      <c r="B43" s="198"/>
      <c r="C43" s="198"/>
      <c r="D43" s="198"/>
      <c r="E43" s="198"/>
      <c r="F43" s="207"/>
    </row>
    <row r="44" spans="1:6" ht="13.5" customHeight="1">
      <c r="A44" s="197"/>
      <c r="B44" s="197"/>
      <c r="C44" s="197"/>
      <c r="D44" s="197"/>
      <c r="E44" s="197"/>
      <c r="F44" s="207"/>
    </row>
    <row r="45" spans="1:6" ht="13.5" customHeight="1">
      <c r="A45" s="197"/>
      <c r="B45" s="197"/>
      <c r="C45" s="197"/>
      <c r="D45" s="197"/>
      <c r="E45" s="197"/>
      <c r="F45" s="207"/>
    </row>
    <row r="46" spans="1:6" ht="13.5" customHeight="1">
      <c r="A46" s="197" t="s">
        <v>928</v>
      </c>
      <c r="B46" s="198"/>
      <c r="C46" s="198"/>
      <c r="D46" s="198"/>
      <c r="E46" s="198"/>
      <c r="F46" s="207"/>
    </row>
    <row r="47" spans="1:6" ht="13.5" customHeight="1">
      <c r="A47" s="198"/>
      <c r="B47" s="198"/>
      <c r="C47" s="198"/>
      <c r="D47" s="198"/>
      <c r="E47" s="198"/>
      <c r="F47" s="207"/>
    </row>
    <row r="48" spans="1:6" ht="13.5" customHeight="1">
      <c r="A48" s="199" t="s">
        <v>920</v>
      </c>
      <c r="B48" s="198"/>
      <c r="C48" s="198"/>
      <c r="D48" s="198"/>
      <c r="E48" s="198"/>
      <c r="F48" s="207"/>
    </row>
    <row r="49" spans="1:6" ht="6" customHeight="1">
      <c r="A49" s="199"/>
      <c r="B49" s="197"/>
      <c r="C49" s="197"/>
      <c r="D49" s="197"/>
      <c r="E49" s="197"/>
      <c r="F49" s="207"/>
    </row>
    <row r="50" spans="1:6" ht="13.5" customHeight="1">
      <c r="A50" s="199" t="s">
        <v>921</v>
      </c>
      <c r="B50" s="197"/>
      <c r="C50" s="197"/>
      <c r="D50" s="197"/>
      <c r="E50" s="197"/>
      <c r="F50" s="207"/>
    </row>
    <row r="51" spans="1:6" ht="13.5" customHeight="1">
      <c r="A51" s="217"/>
      <c r="B51" s="217"/>
      <c r="C51" s="217"/>
      <c r="D51" s="217"/>
      <c r="E51" s="217"/>
      <c r="F51" s="207"/>
    </row>
    <row r="52" spans="1:6" ht="13.5">
      <c r="A52" s="210" t="s">
        <v>865</v>
      </c>
      <c r="B52" s="210"/>
      <c r="C52" s="208"/>
      <c r="D52" s="208"/>
      <c r="E52" s="208"/>
      <c r="F52" s="209"/>
    </row>
    <row r="53" spans="1:6" ht="13.5">
      <c r="A53" s="210"/>
      <c r="B53" s="210"/>
      <c r="C53" s="208"/>
      <c r="D53" s="208"/>
      <c r="E53" s="208"/>
      <c r="F53" s="209"/>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10"/>
      <c r="B1" s="210"/>
      <c r="C1" s="208"/>
      <c r="D1" s="208"/>
      <c r="E1" s="208"/>
      <c r="F1" s="209"/>
    </row>
    <row r="2" spans="1:6" ht="13.5">
      <c r="A2" s="210" t="s">
        <v>927</v>
      </c>
      <c r="B2" s="210"/>
      <c r="C2" s="208"/>
      <c r="D2" s="208"/>
      <c r="E2" s="208"/>
      <c r="F2" s="209"/>
    </row>
    <row r="3" spans="1:6" ht="6" customHeight="1">
      <c r="A3" s="210"/>
      <c r="B3" s="210"/>
      <c r="C3" s="208"/>
      <c r="D3" s="208"/>
      <c r="E3" s="208"/>
      <c r="F3" s="209"/>
    </row>
    <row r="4" spans="1:6" ht="13.5">
      <c r="A4" s="213" t="s">
        <v>919</v>
      </c>
      <c r="B4" s="210"/>
      <c r="C4" s="208"/>
      <c r="D4" s="208"/>
      <c r="E4" s="208"/>
      <c r="F4" s="209"/>
    </row>
    <row r="5" spans="1:6" ht="6" customHeight="1">
      <c r="A5" s="213"/>
      <c r="B5" s="210"/>
      <c r="C5" s="208"/>
      <c r="D5" s="208"/>
      <c r="E5" s="208"/>
      <c r="F5" s="209"/>
    </row>
    <row r="6" spans="1:6" ht="13.5">
      <c r="A6" s="213" t="s">
        <v>866</v>
      </c>
      <c r="B6" s="210"/>
      <c r="C6" s="208"/>
      <c r="D6" s="208"/>
      <c r="E6" s="208"/>
      <c r="F6" s="209"/>
    </row>
    <row r="7" spans="1:6" ht="13.5">
      <c r="A7" s="210"/>
      <c r="B7" s="210"/>
      <c r="C7" s="208"/>
      <c r="D7" s="208"/>
      <c r="E7" s="208"/>
      <c r="F7" s="209"/>
    </row>
    <row r="8" spans="1:6" ht="13.5">
      <c r="A8" s="213"/>
      <c r="B8" s="213" t="s">
        <v>867</v>
      </c>
      <c r="C8" s="212"/>
      <c r="D8" s="212"/>
      <c r="E8" s="212"/>
      <c r="F8" s="209"/>
    </row>
    <row r="9" spans="1:6" s="222" customFormat="1" ht="6" customHeight="1">
      <c r="A9" s="212"/>
      <c r="B9" s="212"/>
      <c r="C9" s="212"/>
      <c r="D9" s="212"/>
      <c r="E9" s="212"/>
      <c r="F9" s="221"/>
    </row>
    <row r="10" spans="1:6" ht="19.5" customHeight="1">
      <c r="A10" s="212"/>
      <c r="B10" s="273" t="s">
        <v>913</v>
      </c>
      <c r="C10" s="274"/>
      <c r="D10" s="275"/>
      <c r="E10" s="259"/>
      <c r="F10" s="209"/>
    </row>
    <row r="11" spans="1:6" ht="19.5" customHeight="1">
      <c r="A11" s="212"/>
      <c r="B11" s="276" t="s">
        <v>976</v>
      </c>
      <c r="C11" s="277"/>
      <c r="D11" s="278"/>
      <c r="E11" s="259"/>
      <c r="F11" s="209"/>
    </row>
    <row r="12" spans="1:6" ht="13.5">
      <c r="A12" s="212"/>
      <c r="B12" s="212"/>
      <c r="C12" s="212"/>
      <c r="D12" s="212"/>
      <c r="E12" s="212"/>
      <c r="F12" s="209"/>
    </row>
    <row r="13" spans="1:6" ht="13.5">
      <c r="A13" s="212"/>
      <c r="B13" s="212"/>
      <c r="C13" s="212"/>
      <c r="D13" s="212"/>
      <c r="E13" s="212"/>
      <c r="F13" s="209"/>
    </row>
    <row r="14" spans="1:6" ht="13.5">
      <c r="A14" s="213"/>
      <c r="B14" s="213" t="s">
        <v>868</v>
      </c>
      <c r="C14" s="213"/>
      <c r="D14" s="213"/>
      <c r="E14" s="213"/>
      <c r="F14" s="209"/>
    </row>
    <row r="15" spans="1:6" s="222" customFormat="1" ht="6" customHeight="1">
      <c r="A15" s="212"/>
      <c r="B15" s="212"/>
      <c r="C15" s="212"/>
      <c r="D15" s="212"/>
      <c r="E15" s="212"/>
      <c r="F15" s="221"/>
    </row>
    <row r="16" spans="1:6" ht="19.5" customHeight="1">
      <c r="A16" s="212"/>
      <c r="B16" s="273" t="s">
        <v>914</v>
      </c>
      <c r="C16" s="274"/>
      <c r="D16" s="275"/>
      <c r="E16" s="259"/>
      <c r="F16" s="209"/>
    </row>
    <row r="17" spans="1:6" ht="19.5" customHeight="1">
      <c r="A17" s="212"/>
      <c r="B17" s="276" t="s">
        <v>915</v>
      </c>
      <c r="C17" s="277"/>
      <c r="D17" s="278"/>
      <c r="E17" s="259"/>
      <c r="F17" s="209"/>
    </row>
    <row r="18" spans="1:6" ht="13.5">
      <c r="A18" s="209"/>
      <c r="B18" s="209"/>
      <c r="C18" s="209"/>
      <c r="D18" s="209"/>
      <c r="E18" s="209"/>
      <c r="F18" s="209"/>
    </row>
    <row r="19" spans="1:6" ht="13.5">
      <c r="A19" s="209"/>
      <c r="B19" s="209"/>
      <c r="C19" s="209"/>
      <c r="D19" s="209"/>
      <c r="E19" s="209"/>
      <c r="F19" s="209"/>
    </row>
    <row r="20" spans="1:5" ht="13.5">
      <c r="A20" s="210" t="s">
        <v>926</v>
      </c>
      <c r="B20" s="210"/>
      <c r="C20" s="209"/>
      <c r="D20" s="209"/>
      <c r="E20" s="209"/>
    </row>
    <row r="21" spans="1:5" ht="13.5">
      <c r="A21" s="210"/>
      <c r="B21" s="210"/>
      <c r="C21" s="209"/>
      <c r="D21" s="209"/>
      <c r="E21" s="209"/>
    </row>
    <row r="22" spans="1:5" ht="13.5">
      <c r="A22" s="209"/>
      <c r="B22" s="209"/>
      <c r="C22" s="209"/>
      <c r="D22" s="209"/>
      <c r="E22" s="209"/>
    </row>
    <row r="23" spans="1:5" ht="13.5">
      <c r="A23" s="210" t="s">
        <v>925</v>
      </c>
      <c r="B23" s="210"/>
      <c r="C23" s="209"/>
      <c r="D23" s="209"/>
      <c r="E23" s="209"/>
    </row>
    <row r="24" spans="1:5" ht="6" customHeight="1">
      <c r="A24" s="210"/>
      <c r="B24" s="210"/>
      <c r="C24" s="209"/>
      <c r="D24" s="209"/>
      <c r="E24" s="209"/>
    </row>
    <row r="25" spans="1:5" ht="13.5">
      <c r="A25" s="205" t="s">
        <v>869</v>
      </c>
      <c r="B25" s="205"/>
      <c r="C25" s="209"/>
      <c r="D25" s="209"/>
      <c r="E25" s="209"/>
    </row>
    <row r="26" spans="1:5" ht="6" customHeight="1">
      <c r="A26" s="205"/>
      <c r="B26" s="205"/>
      <c r="C26" s="209"/>
      <c r="D26" s="209"/>
      <c r="E26" s="209"/>
    </row>
    <row r="27" spans="1:5" ht="13.5" customHeight="1">
      <c r="A27" s="205"/>
      <c r="B27" s="205"/>
      <c r="C27" s="209"/>
      <c r="D27" s="209"/>
      <c r="E27" s="209"/>
    </row>
    <row r="28" spans="1:5" ht="13.5">
      <c r="A28" s="205" t="s">
        <v>870</v>
      </c>
      <c r="B28" s="205"/>
      <c r="C28" s="209"/>
      <c r="D28" s="209"/>
      <c r="E28" s="209"/>
    </row>
    <row r="29" spans="1:5" ht="6" customHeight="1">
      <c r="A29" s="205"/>
      <c r="B29" s="205"/>
      <c r="C29" s="209"/>
      <c r="D29" s="209"/>
      <c r="E29" s="209"/>
    </row>
    <row r="30" spans="1:5" ht="13.5">
      <c r="A30" s="214" t="s">
        <v>871</v>
      </c>
      <c r="B30" s="214"/>
      <c r="C30" s="214"/>
      <c r="D30" s="214"/>
      <c r="E30" s="214"/>
    </row>
    <row r="31" spans="1:5" ht="6" customHeight="1">
      <c r="A31" s="214"/>
      <c r="B31" s="214"/>
      <c r="C31" s="214"/>
      <c r="D31" s="214"/>
      <c r="E31" s="214"/>
    </row>
    <row r="32" spans="1:5" ht="13.5">
      <c r="A32" s="214" t="s">
        <v>872</v>
      </c>
      <c r="B32" s="214"/>
      <c r="C32" s="214"/>
      <c r="D32" s="214"/>
      <c r="E32" s="214"/>
    </row>
    <row r="33" spans="1:5" ht="6" customHeight="1">
      <c r="A33" s="214"/>
      <c r="B33" s="214"/>
      <c r="C33" s="214"/>
      <c r="D33" s="214"/>
      <c r="E33" s="214"/>
    </row>
    <row r="34" spans="1:5" ht="13.5">
      <c r="A34" s="214" t="s">
        <v>873</v>
      </c>
      <c r="B34" s="214"/>
      <c r="C34" s="214"/>
      <c r="D34" s="214"/>
      <c r="E34" s="214"/>
    </row>
    <row r="35" spans="1:5" ht="6" customHeight="1">
      <c r="A35" s="214"/>
      <c r="B35" s="214"/>
      <c r="C35" s="214"/>
      <c r="D35" s="214"/>
      <c r="E35" s="214"/>
    </row>
    <row r="36" spans="1:5" ht="13.5">
      <c r="A36" s="214" t="s">
        <v>874</v>
      </c>
      <c r="B36" s="214"/>
      <c r="C36" s="214"/>
      <c r="D36" s="214"/>
      <c r="E36" s="214"/>
    </row>
    <row r="37" spans="1:5" ht="6" customHeight="1">
      <c r="A37" s="214"/>
      <c r="B37" s="214"/>
      <c r="C37" s="214"/>
      <c r="D37" s="214"/>
      <c r="E37" s="214"/>
    </row>
    <row r="38" spans="1:5" ht="13.5">
      <c r="A38" s="214" t="s">
        <v>875</v>
      </c>
      <c r="B38" s="214"/>
      <c r="C38" s="214"/>
      <c r="D38" s="214"/>
      <c r="E38" s="214"/>
    </row>
    <row r="39" spans="1:5" ht="6" customHeight="1">
      <c r="A39" s="214"/>
      <c r="B39" s="214"/>
      <c r="C39" s="214"/>
      <c r="D39" s="214"/>
      <c r="E39" s="214"/>
    </row>
    <row r="40" spans="1:5" ht="13.5">
      <c r="A40" s="214" t="s">
        <v>876</v>
      </c>
      <c r="B40" s="214"/>
      <c r="C40" s="214"/>
      <c r="D40" s="214"/>
      <c r="E40" s="214"/>
    </row>
    <row r="41" spans="1:5" ht="6" customHeight="1">
      <c r="A41" s="214"/>
      <c r="B41" s="214"/>
      <c r="C41" s="214"/>
      <c r="D41" s="214"/>
      <c r="E41" s="214"/>
    </row>
    <row r="42" spans="1:5" ht="13.5">
      <c r="A42" s="214" t="s">
        <v>877</v>
      </c>
      <c r="B42" s="214"/>
      <c r="C42" s="214"/>
      <c r="D42" s="214"/>
      <c r="E42" s="214"/>
    </row>
    <row r="43" spans="1:5" ht="13.5" customHeight="1">
      <c r="A43" s="205"/>
      <c r="B43" s="205"/>
      <c r="C43" s="209"/>
      <c r="D43" s="209"/>
      <c r="E43" s="209"/>
    </row>
    <row r="44" spans="1:5" ht="13.5">
      <c r="A44" s="201" t="s">
        <v>863</v>
      </c>
      <c r="B44" s="201"/>
      <c r="C44" s="209"/>
      <c r="D44" s="209"/>
      <c r="E44" s="209"/>
    </row>
    <row r="45" spans="1:6" ht="13.5">
      <c r="A45" s="205" t="s">
        <v>924</v>
      </c>
      <c r="B45" s="205"/>
      <c r="C45" s="215"/>
      <c r="D45" s="215"/>
      <c r="E45" s="215"/>
      <c r="F45" s="209"/>
    </row>
    <row r="46" spans="1:6" ht="13.5">
      <c r="A46" s="214"/>
      <c r="B46" s="214"/>
      <c r="C46" s="215"/>
      <c r="D46" s="215"/>
      <c r="E46" s="215"/>
      <c r="F46" s="209"/>
    </row>
    <row r="47" spans="1:6" ht="13.5">
      <c r="A47" s="214" t="s">
        <v>884</v>
      </c>
      <c r="B47" s="214"/>
      <c r="C47" s="215"/>
      <c r="D47" s="215"/>
      <c r="E47" s="215"/>
      <c r="F47" s="209"/>
    </row>
    <row r="48" spans="1:6" ht="6" customHeight="1">
      <c r="A48" s="205"/>
      <c r="B48" s="214"/>
      <c r="C48" s="215"/>
      <c r="D48" s="215"/>
      <c r="E48" s="215"/>
      <c r="F48" s="209"/>
    </row>
    <row r="49" spans="1:6" ht="13.5">
      <c r="A49" s="214" t="s">
        <v>922</v>
      </c>
      <c r="B49" s="214"/>
      <c r="C49" s="215"/>
      <c r="D49" s="215"/>
      <c r="E49" s="215"/>
      <c r="F49" s="209"/>
    </row>
    <row r="50" spans="1:6" ht="13.5">
      <c r="A50" s="205"/>
      <c r="B50" s="214"/>
      <c r="C50" s="215"/>
      <c r="D50" s="215"/>
      <c r="E50" s="215"/>
      <c r="F50" s="209"/>
    </row>
    <row r="51" spans="1:6" ht="13.5">
      <c r="A51" s="213" t="s">
        <v>849</v>
      </c>
      <c r="B51" s="213"/>
      <c r="C51" s="213"/>
      <c r="D51" s="213"/>
      <c r="E51" s="213"/>
      <c r="F51" s="209"/>
    </row>
    <row r="52" spans="1:5" ht="13.5">
      <c r="A52" s="201" t="s">
        <v>923</v>
      </c>
      <c r="B52" s="201"/>
      <c r="C52" s="209"/>
      <c r="D52" s="209"/>
      <c r="E52" s="209"/>
    </row>
    <row r="53" spans="1:5" ht="13.5">
      <c r="A53" s="201"/>
      <c r="B53" s="201"/>
      <c r="C53" s="209"/>
      <c r="D53" s="209"/>
      <c r="E53" s="209"/>
    </row>
    <row r="54" spans="1:5" ht="13.5">
      <c r="A54" s="214"/>
      <c r="B54" s="214"/>
      <c r="C54" s="214"/>
      <c r="D54" s="214"/>
      <c r="E54" s="214"/>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A26" sqref="A26:A27"/>
    </sheetView>
  </sheetViews>
  <sheetFormatPr defaultColWidth="9.00390625" defaultRowHeight="13.5"/>
  <cols>
    <col min="1" max="1" width="10.625" style="159" customWidth="1"/>
    <col min="2" max="2" width="3.625" style="159" customWidth="1"/>
    <col min="3" max="4" width="8.625" style="159" customWidth="1"/>
    <col min="5" max="5" width="3.625" style="159" customWidth="1"/>
    <col min="6" max="7" width="8.625" style="159" customWidth="1"/>
    <col min="8" max="8" width="3.625" style="159" customWidth="1"/>
    <col min="9" max="10" width="8.625" style="159" customWidth="1"/>
    <col min="11" max="11" width="3.625" style="159" customWidth="1"/>
    <col min="12" max="13" width="8.625" style="159" customWidth="1"/>
    <col min="14" max="14" width="3.625" style="159" customWidth="1"/>
    <col min="15" max="16" width="8.625" style="159" customWidth="1"/>
    <col min="17" max="17" width="3.625" style="159" customWidth="1"/>
    <col min="18" max="20" width="8.625" style="159" customWidth="1"/>
    <col min="21" max="21" width="8.625" style="161" customWidth="1"/>
    <col min="22" max="16384" width="9.00390625" style="161" customWidth="1"/>
  </cols>
  <sheetData>
    <row r="1" spans="1:29" s="2" customFormat="1" ht="33" customHeight="1">
      <c r="A1" s="103" t="s">
        <v>977</v>
      </c>
      <c r="B1" s="287"/>
      <c r="C1" s="288"/>
      <c r="D1" s="288"/>
      <c r="E1" s="289"/>
      <c r="F1" s="104" t="s">
        <v>0</v>
      </c>
      <c r="G1" s="292"/>
      <c r="H1" s="293"/>
      <c r="I1" s="293"/>
      <c r="J1" s="293"/>
      <c r="K1" s="293"/>
      <c r="L1" s="293"/>
      <c r="M1" s="293"/>
      <c r="N1" s="293"/>
      <c r="O1" s="294"/>
      <c r="P1" s="105" t="s">
        <v>1</v>
      </c>
      <c r="Q1" s="296"/>
      <c r="R1" s="296"/>
      <c r="S1" s="297"/>
      <c r="T1" s="106"/>
      <c r="U1" s="107"/>
      <c r="V1" s="3"/>
      <c r="W1" s="3"/>
      <c r="X1" s="3"/>
      <c r="Y1" s="3"/>
      <c r="Z1" s="108"/>
      <c r="AA1" s="108"/>
      <c r="AB1" s="108"/>
      <c r="AC1" s="108"/>
    </row>
    <row r="2" spans="1:29" s="2" customFormat="1" ht="33" customHeight="1">
      <c r="A2" s="109"/>
      <c r="B2" s="290"/>
      <c r="C2" s="290"/>
      <c r="D2" s="290"/>
      <c r="E2" s="291"/>
      <c r="F2" s="110" t="s">
        <v>337</v>
      </c>
      <c r="G2" s="292"/>
      <c r="H2" s="293"/>
      <c r="I2" s="293"/>
      <c r="J2" s="293"/>
      <c r="K2" s="293"/>
      <c r="L2" s="293"/>
      <c r="M2" s="293"/>
      <c r="N2" s="293"/>
      <c r="O2" s="294"/>
      <c r="P2" s="105" t="s">
        <v>321</v>
      </c>
      <c r="Q2" s="298">
        <f>SUM(S28)</f>
        <v>0</v>
      </c>
      <c r="R2" s="299"/>
      <c r="S2" s="300"/>
      <c r="T2" s="111"/>
      <c r="U2" s="112"/>
      <c r="V2" s="3"/>
      <c r="W2" s="3"/>
      <c r="X2" s="3"/>
      <c r="Y2" s="3"/>
      <c r="Z2" s="108"/>
      <c r="AA2" s="108"/>
      <c r="AB2" s="108"/>
      <c r="AC2" s="108"/>
    </row>
    <row r="3" spans="1:29" s="2" customFormat="1" ht="12" customHeight="1">
      <c r="A3" s="166"/>
      <c r="B3" s="167"/>
      <c r="C3" s="167"/>
      <c r="D3" s="167"/>
      <c r="E3" s="167"/>
      <c r="F3" s="168"/>
      <c r="G3" s="169"/>
      <c r="H3" s="170"/>
      <c r="I3" s="170"/>
      <c r="J3" s="170"/>
      <c r="K3" s="170"/>
      <c r="L3" s="170"/>
      <c r="M3" s="170"/>
      <c r="N3" s="170"/>
      <c r="O3" s="170"/>
      <c r="P3" s="171"/>
      <c r="Q3" s="172"/>
      <c r="R3" s="173"/>
      <c r="S3" s="173"/>
      <c r="T3" s="174"/>
      <c r="U3" s="175"/>
      <c r="V3" s="3"/>
      <c r="W3" s="3"/>
      <c r="X3" s="3"/>
      <c r="Y3" s="3"/>
      <c r="Z3" s="108"/>
      <c r="AA3" s="108"/>
      <c r="AB3" s="108"/>
      <c r="AC3" s="108"/>
    </row>
    <row r="4" spans="1:27" s="115" customFormat="1" ht="27.75" customHeight="1">
      <c r="A4" s="301" t="s">
        <v>345</v>
      </c>
      <c r="B4" s="301"/>
      <c r="C4" s="301"/>
      <c r="D4" s="301"/>
      <c r="E4" s="301"/>
      <c r="F4" s="301"/>
      <c r="G4" s="301"/>
      <c r="H4" s="301"/>
      <c r="I4" s="301"/>
      <c r="J4" s="301"/>
      <c r="K4" s="301"/>
      <c r="L4" s="301"/>
      <c r="M4" s="301"/>
      <c r="N4" s="301"/>
      <c r="O4" s="301"/>
      <c r="P4" s="301"/>
      <c r="Q4" s="301"/>
      <c r="R4" s="301"/>
      <c r="S4" s="301"/>
      <c r="T4" s="279" t="s">
        <v>1036</v>
      </c>
      <c r="U4" s="279"/>
      <c r="V4" s="176"/>
      <c r="W4" s="114"/>
      <c r="X4" s="114"/>
      <c r="Y4" s="114"/>
      <c r="Z4" s="114"/>
      <c r="AA4" s="114"/>
    </row>
    <row r="5" spans="1:27" s="115" customFormat="1" ht="21.75" customHeight="1">
      <c r="A5" s="116" t="s">
        <v>271</v>
      </c>
      <c r="B5" s="286" t="s">
        <v>272</v>
      </c>
      <c r="C5" s="286"/>
      <c r="D5" s="286"/>
      <c r="E5" s="286" t="s">
        <v>273</v>
      </c>
      <c r="F5" s="295"/>
      <c r="G5" s="295"/>
      <c r="H5" s="286" t="s">
        <v>274</v>
      </c>
      <c r="I5" s="295"/>
      <c r="J5" s="295"/>
      <c r="K5" s="286" t="s">
        <v>275</v>
      </c>
      <c r="L5" s="295"/>
      <c r="M5" s="295"/>
      <c r="N5" s="286"/>
      <c r="O5" s="295"/>
      <c r="P5" s="295"/>
      <c r="Q5" s="286" t="s">
        <v>288</v>
      </c>
      <c r="R5" s="286"/>
      <c r="S5" s="286"/>
      <c r="T5" s="283" t="s">
        <v>289</v>
      </c>
      <c r="U5" s="284"/>
      <c r="V5" s="114"/>
      <c r="W5" s="114"/>
      <c r="X5" s="114"/>
      <c r="Y5" s="114"/>
      <c r="Z5" s="114"/>
      <c r="AA5" s="114"/>
    </row>
    <row r="6" spans="1:27" s="115" customFormat="1" ht="21.75" customHeight="1">
      <c r="A6" s="162" t="s">
        <v>276</v>
      </c>
      <c r="B6" s="117">
        <f>VALUE(TRIM(LEFT('中区・東区'!D22,2)))</f>
        <v>11</v>
      </c>
      <c r="C6" s="118">
        <f>'中区・東区'!F22</f>
        <v>23400</v>
      </c>
      <c r="D6" s="119">
        <f>'中区・東区'!G22</f>
        <v>0</v>
      </c>
      <c r="E6" s="120">
        <f>VALUE(TRIM(LEFT('中区・東区'!I22,2)))</f>
        <v>5</v>
      </c>
      <c r="F6" s="118">
        <f>'中区・東区'!K22</f>
        <v>5150</v>
      </c>
      <c r="G6" s="119">
        <f>'中区・東区'!L22</f>
        <v>0</v>
      </c>
      <c r="H6" s="120">
        <f>VALUE(TRIM(LEFT('中区・東区'!N22,2)))</f>
        <v>4</v>
      </c>
      <c r="I6" s="118">
        <f>'中区・東区'!P22</f>
        <v>2350</v>
      </c>
      <c r="J6" s="119">
        <f>'中区・東区'!Q22</f>
        <v>0</v>
      </c>
      <c r="K6" s="120">
        <f>VALUE(TRIM(LEFT('中区・東区'!S22,2)))</f>
        <v>3</v>
      </c>
      <c r="L6" s="118">
        <f>'中区・東区'!U22</f>
        <v>1650</v>
      </c>
      <c r="M6" s="119">
        <f>'中区・東区'!V22</f>
        <v>0</v>
      </c>
      <c r="N6" s="120">
        <f>VALUE(TRIM(LEFT('中区・東区'!X22,2)))</f>
        <v>0</v>
      </c>
      <c r="O6" s="118">
        <f>'中区・東区'!Z22</f>
        <v>0</v>
      </c>
      <c r="P6" s="119">
        <f>'中区・東区'!AA22</f>
        <v>0</v>
      </c>
      <c r="Q6" s="120">
        <f>SUM(B6+E6+H6+K6)</f>
        <v>23</v>
      </c>
      <c r="R6" s="118">
        <f>SUM(C6+O6+F6+I6+L6)</f>
        <v>32550</v>
      </c>
      <c r="S6" s="119">
        <f>SUM(D6,P6,G6,J6,M6)</f>
        <v>0</v>
      </c>
      <c r="T6" s="121"/>
      <c r="U6" s="122"/>
      <c r="V6" s="114"/>
      <c r="W6" s="114"/>
      <c r="X6" s="114"/>
      <c r="Y6" s="114"/>
      <c r="Z6" s="114"/>
      <c r="AA6" s="114"/>
    </row>
    <row r="7" spans="1:27" s="115" customFormat="1" ht="21.75" customHeight="1">
      <c r="A7" s="163" t="s">
        <v>277</v>
      </c>
      <c r="B7" s="123">
        <f>VALUE(TRIM(LEFT('中区・東区'!D43,2)))</f>
        <v>11</v>
      </c>
      <c r="C7" s="124">
        <f>'中区・東区'!F43</f>
        <v>19800</v>
      </c>
      <c r="D7" s="125">
        <f>'中区・東区'!G43</f>
        <v>0</v>
      </c>
      <c r="E7" s="126">
        <f>VALUE(TRIM(LEFT('中区・東区'!I43,2)))</f>
        <v>3</v>
      </c>
      <c r="F7" s="124">
        <f>'中区・東区'!K43</f>
        <v>2550</v>
      </c>
      <c r="G7" s="125">
        <f>'中区・東区'!L43</f>
        <v>0</v>
      </c>
      <c r="H7" s="126">
        <f>VALUE(TRIM(LEFT('中区・東区'!N43,2)))</f>
        <v>1</v>
      </c>
      <c r="I7" s="124">
        <f>'中区・東区'!P43</f>
        <v>500</v>
      </c>
      <c r="J7" s="125">
        <f>'中区・東区'!Q43</f>
        <v>0</v>
      </c>
      <c r="K7" s="126">
        <f>VALUE(TRIM(LEFT('中区・東区'!S43,2)))</f>
        <v>3</v>
      </c>
      <c r="L7" s="124">
        <f>'中区・東区'!U43</f>
        <v>1400</v>
      </c>
      <c r="M7" s="125">
        <f>'中区・東区'!V43</f>
        <v>0</v>
      </c>
      <c r="N7" s="126">
        <f>VALUE(TRIM(LEFT('中区・東区'!X43,2)))</f>
        <v>0</v>
      </c>
      <c r="O7" s="124">
        <f>'中区・東区'!Z43</f>
        <v>0</v>
      </c>
      <c r="P7" s="125">
        <f>'中区・東区'!AA43</f>
        <v>0</v>
      </c>
      <c r="Q7" s="126">
        <f aca="true" t="shared" si="0" ref="Q7:Q21">SUM(B7+E7+H7+K7)</f>
        <v>18</v>
      </c>
      <c r="R7" s="124">
        <f aca="true" t="shared" si="1" ref="R7:R21">SUM(C7+O7+F7+I7+L7)</f>
        <v>24250</v>
      </c>
      <c r="S7" s="125">
        <f aca="true" t="shared" si="2" ref="S7:S21">SUM(D7,P7,G7,J7,M7)</f>
        <v>0</v>
      </c>
      <c r="T7" s="121"/>
      <c r="U7" s="122"/>
      <c r="V7" s="114"/>
      <c r="W7" s="114"/>
      <c r="X7" s="114"/>
      <c r="Y7" s="114"/>
      <c r="Z7" s="114"/>
      <c r="AA7" s="114"/>
    </row>
    <row r="8" spans="1:27" s="115" customFormat="1" ht="21.75" customHeight="1">
      <c r="A8" s="163" t="s">
        <v>278</v>
      </c>
      <c r="B8" s="123">
        <f>VALUE(TRIM(LEFT('中村区'!D43,2)))</f>
        <v>15</v>
      </c>
      <c r="C8" s="124">
        <f>'中村区'!F43</f>
        <v>33000</v>
      </c>
      <c r="D8" s="125">
        <f>'中村区'!G43</f>
        <v>0</v>
      </c>
      <c r="E8" s="126">
        <f>VALUE(TRIM(LEFT('中村区'!I43,2)))</f>
        <v>4</v>
      </c>
      <c r="F8" s="124">
        <f>'中村区'!K43</f>
        <v>3300</v>
      </c>
      <c r="G8" s="125">
        <f>'中村区'!L43</f>
        <v>0</v>
      </c>
      <c r="H8" s="126">
        <f>VALUE(TRIM(LEFT('中村区'!N43,2)))</f>
        <v>3</v>
      </c>
      <c r="I8" s="124">
        <f>'中村区'!P43</f>
        <v>1500</v>
      </c>
      <c r="J8" s="125">
        <f>'中村区'!Q43</f>
        <v>0</v>
      </c>
      <c r="K8" s="126">
        <f>VALUE(TRIM(LEFT('中村区'!S43,2)))</f>
        <v>5</v>
      </c>
      <c r="L8" s="124">
        <f>'中村区'!U43</f>
        <v>3100</v>
      </c>
      <c r="M8" s="125">
        <f>'中村区'!V43</f>
        <v>0</v>
      </c>
      <c r="N8" s="126">
        <f>VALUE(TRIM(LEFT('中村区'!X43,2)))</f>
        <v>0</v>
      </c>
      <c r="O8" s="124">
        <f>'中村区'!Z43</f>
        <v>0</v>
      </c>
      <c r="P8" s="125">
        <f>'中村区'!AA43</f>
        <v>0</v>
      </c>
      <c r="Q8" s="126">
        <f t="shared" si="0"/>
        <v>27</v>
      </c>
      <c r="R8" s="124">
        <f t="shared" si="1"/>
        <v>40900</v>
      </c>
      <c r="S8" s="125">
        <f t="shared" si="2"/>
        <v>0</v>
      </c>
      <c r="T8" s="121"/>
      <c r="U8" s="122"/>
      <c r="V8" s="114"/>
      <c r="W8" s="114"/>
      <c r="X8" s="114"/>
      <c r="Y8" s="114"/>
      <c r="Z8" s="114"/>
      <c r="AA8" s="114"/>
    </row>
    <row r="9" spans="1:27" s="115" customFormat="1" ht="21.75" customHeight="1">
      <c r="A9" s="163" t="s">
        <v>339</v>
      </c>
      <c r="B9" s="123">
        <f>VALUE(TRIM(LEFT('西区'!D43,2)))</f>
        <v>21</v>
      </c>
      <c r="C9" s="124">
        <f>'西区'!F43</f>
        <v>35250</v>
      </c>
      <c r="D9" s="125">
        <f>'西区'!G43</f>
        <v>0</v>
      </c>
      <c r="E9" s="126">
        <f>VALUE(TRIM(LEFT('西区'!I43,2)))</f>
        <v>4</v>
      </c>
      <c r="F9" s="124">
        <f>'西区'!K43</f>
        <v>4050</v>
      </c>
      <c r="G9" s="125">
        <f>'西区'!L43</f>
        <v>0</v>
      </c>
      <c r="H9" s="126">
        <f>VALUE(TRIM(LEFT('西区'!N43,2)))</f>
        <v>0</v>
      </c>
      <c r="I9" s="124">
        <f>'西区'!P43</f>
        <v>0</v>
      </c>
      <c r="J9" s="125">
        <f>'西区'!Q43</f>
        <v>0</v>
      </c>
      <c r="K9" s="126">
        <f>VALUE(TRIM(LEFT('西区'!S43,2)))</f>
        <v>5</v>
      </c>
      <c r="L9" s="124">
        <f>'西区'!U43</f>
        <v>2800</v>
      </c>
      <c r="M9" s="125">
        <f>'西区'!V43</f>
        <v>0</v>
      </c>
      <c r="N9" s="126">
        <f>VALUE(TRIM(LEFT('西区'!X43,2)))</f>
        <v>0</v>
      </c>
      <c r="O9" s="124">
        <f>'西区'!Z43</f>
        <v>0</v>
      </c>
      <c r="P9" s="125">
        <f>'西区'!AA43</f>
        <v>0</v>
      </c>
      <c r="Q9" s="126">
        <f t="shared" si="0"/>
        <v>30</v>
      </c>
      <c r="R9" s="124">
        <f t="shared" si="1"/>
        <v>42100</v>
      </c>
      <c r="S9" s="125">
        <f t="shared" si="2"/>
        <v>0</v>
      </c>
      <c r="T9" s="121"/>
      <c r="U9" s="122"/>
      <c r="V9" s="114"/>
      <c r="W9" s="114"/>
      <c r="X9" s="114"/>
      <c r="Y9" s="114"/>
      <c r="Z9" s="114"/>
      <c r="AA9" s="114"/>
    </row>
    <row r="10" spans="1:27" s="115" customFormat="1" ht="21.75" customHeight="1">
      <c r="A10" s="164" t="s">
        <v>340</v>
      </c>
      <c r="B10" s="123">
        <f>VALUE(TRIM(LEFT('北区'!D43,2)))</f>
        <v>19</v>
      </c>
      <c r="C10" s="124">
        <f>'北区'!F43</f>
        <v>37750</v>
      </c>
      <c r="D10" s="125">
        <f>'北区'!G43</f>
        <v>0</v>
      </c>
      <c r="E10" s="126">
        <f>VALUE(TRIM(LEFT('北区'!I43,2)))</f>
        <v>4</v>
      </c>
      <c r="F10" s="124">
        <f>'北区'!K43</f>
        <v>5450</v>
      </c>
      <c r="G10" s="125">
        <f>'北区'!L43</f>
        <v>0</v>
      </c>
      <c r="H10" s="126">
        <f>VALUE(TRIM(LEFT('北区'!N43,2)))</f>
        <v>0</v>
      </c>
      <c r="I10" s="124">
        <f>'北区'!P43</f>
        <v>0</v>
      </c>
      <c r="J10" s="125">
        <f>'北区'!Q43</f>
        <v>0</v>
      </c>
      <c r="K10" s="126">
        <f>VALUE(TRIM(LEFT('北区'!S43,2)))</f>
        <v>4</v>
      </c>
      <c r="L10" s="124">
        <f>'北区'!U43</f>
        <v>2850</v>
      </c>
      <c r="M10" s="125">
        <f>'北区'!V43</f>
        <v>0</v>
      </c>
      <c r="N10" s="126">
        <f>VALUE(TRIM(LEFT('北区'!X43,2)))</f>
        <v>0</v>
      </c>
      <c r="O10" s="124">
        <f>'北区'!Z43</f>
        <v>0</v>
      </c>
      <c r="P10" s="125">
        <f>'北区'!AA43</f>
        <v>0</v>
      </c>
      <c r="Q10" s="126">
        <f t="shared" si="0"/>
        <v>27</v>
      </c>
      <c r="R10" s="124">
        <f t="shared" si="1"/>
        <v>46050</v>
      </c>
      <c r="S10" s="125">
        <f t="shared" si="2"/>
        <v>0</v>
      </c>
      <c r="T10" s="121"/>
      <c r="U10" s="122"/>
      <c r="V10" s="114"/>
      <c r="W10" s="114"/>
      <c r="X10" s="114"/>
      <c r="Y10" s="114"/>
      <c r="Z10" s="114"/>
      <c r="AA10" s="114"/>
    </row>
    <row r="11" spans="1:27" s="115" customFormat="1" ht="21.75" customHeight="1">
      <c r="A11" s="163" t="s">
        <v>279</v>
      </c>
      <c r="B11" s="123">
        <f>VALUE(TRIM(LEFT('千種区'!D43,2)))</f>
        <v>16</v>
      </c>
      <c r="C11" s="124">
        <f>'千種区'!F43</f>
        <v>36450</v>
      </c>
      <c r="D11" s="125">
        <f>'千種区'!G43</f>
        <v>0</v>
      </c>
      <c r="E11" s="126">
        <f>VALUE(TRIM(LEFT('千種区'!I43,2)))</f>
        <v>4</v>
      </c>
      <c r="F11" s="124">
        <f>'千種区'!K43</f>
        <v>9200</v>
      </c>
      <c r="G11" s="125">
        <f>'千種区'!L43</f>
        <v>0</v>
      </c>
      <c r="H11" s="126">
        <f>VALUE(TRIM(LEFT('千種区'!N43,2)))</f>
        <v>1</v>
      </c>
      <c r="I11" s="124">
        <f>'千種区'!P43</f>
        <v>700</v>
      </c>
      <c r="J11" s="125">
        <f>'千種区'!Q43</f>
        <v>0</v>
      </c>
      <c r="K11" s="126">
        <f>VALUE(TRIM(LEFT('千種区'!S43,2)))</f>
        <v>5</v>
      </c>
      <c r="L11" s="124">
        <f>'千種区'!U43</f>
        <v>2300</v>
      </c>
      <c r="M11" s="125">
        <f>'千種区'!V43</f>
        <v>0</v>
      </c>
      <c r="N11" s="126">
        <f>VALUE(TRIM(LEFT('千種区'!X43,2)))</f>
        <v>0</v>
      </c>
      <c r="O11" s="124">
        <f>'千種区'!Z43</f>
        <v>0</v>
      </c>
      <c r="P11" s="125">
        <f>'千種区'!AA43</f>
        <v>0</v>
      </c>
      <c r="Q11" s="126">
        <f t="shared" si="0"/>
        <v>26</v>
      </c>
      <c r="R11" s="124">
        <f t="shared" si="1"/>
        <v>48650</v>
      </c>
      <c r="S11" s="125">
        <f t="shared" si="2"/>
        <v>0</v>
      </c>
      <c r="T11" s="121"/>
      <c r="U11" s="122"/>
      <c r="V11" s="114"/>
      <c r="W11" s="114"/>
      <c r="X11" s="114"/>
      <c r="Y11" s="114"/>
      <c r="Z11" s="114"/>
      <c r="AA11" s="114"/>
    </row>
    <row r="12" spans="1:27" s="115" customFormat="1" ht="21.75" customHeight="1">
      <c r="A12" s="163" t="s">
        <v>280</v>
      </c>
      <c r="B12" s="123">
        <f>VALUE(TRIM(LEFT('名東区'!D43,2)))</f>
        <v>20</v>
      </c>
      <c r="C12" s="124">
        <f>'名東区'!F43</f>
        <v>37850</v>
      </c>
      <c r="D12" s="125">
        <f>'名東区'!G43</f>
        <v>0</v>
      </c>
      <c r="E12" s="126">
        <f>VALUE(TRIM(LEFT('名東区'!I43,2)))</f>
        <v>4</v>
      </c>
      <c r="F12" s="124">
        <f>'名東区'!K43</f>
        <v>8200</v>
      </c>
      <c r="G12" s="125">
        <f>'名東区'!L43</f>
        <v>0</v>
      </c>
      <c r="H12" s="126">
        <f>VALUE(TRIM(LEFT('名東区'!N43,2)))</f>
        <v>6</v>
      </c>
      <c r="I12" s="124">
        <f>'名東区'!P43</f>
        <v>2650</v>
      </c>
      <c r="J12" s="125">
        <f>'名東区'!Q43</f>
        <v>0</v>
      </c>
      <c r="K12" s="126">
        <f>VALUE(TRIM(LEFT('名東区'!S43,2)))</f>
        <v>4</v>
      </c>
      <c r="L12" s="124">
        <f>'名東区'!U43</f>
        <v>2550</v>
      </c>
      <c r="M12" s="125">
        <f>'名東区'!V43</f>
        <v>0</v>
      </c>
      <c r="N12" s="126">
        <f>VALUE(TRIM(LEFT('名東区'!X43,2)))</f>
        <v>0</v>
      </c>
      <c r="O12" s="124">
        <f>'名東区'!Z43</f>
        <v>0</v>
      </c>
      <c r="P12" s="125">
        <f>'名東区'!AA43</f>
        <v>0</v>
      </c>
      <c r="Q12" s="126">
        <f t="shared" si="0"/>
        <v>34</v>
      </c>
      <c r="R12" s="124">
        <f t="shared" si="1"/>
        <v>51250</v>
      </c>
      <c r="S12" s="125">
        <f t="shared" si="2"/>
        <v>0</v>
      </c>
      <c r="T12" s="121"/>
      <c r="U12" s="122"/>
      <c r="V12" s="114"/>
      <c r="W12" s="114"/>
      <c r="X12" s="114"/>
      <c r="Y12" s="114"/>
      <c r="Z12" s="114"/>
      <c r="AA12" s="114"/>
    </row>
    <row r="13" spans="1:27" s="115" customFormat="1" ht="21.75" customHeight="1">
      <c r="A13" s="163" t="s">
        <v>281</v>
      </c>
      <c r="B13" s="123">
        <f>VALUE(TRIM(LEFT('守山区'!D43,2)))</f>
        <v>15</v>
      </c>
      <c r="C13" s="124">
        <f>'守山区'!F43</f>
        <v>39100</v>
      </c>
      <c r="D13" s="125">
        <f>'守山区'!G43</f>
        <v>0</v>
      </c>
      <c r="E13" s="126">
        <f>VALUE(TRIM(LEFT('守山区'!I43,2)))</f>
        <v>5</v>
      </c>
      <c r="F13" s="124">
        <f>'守山区'!K43</f>
        <v>3450</v>
      </c>
      <c r="G13" s="125">
        <f>'守山区'!L43</f>
        <v>0</v>
      </c>
      <c r="H13" s="126">
        <f>VALUE(TRIM(LEFT('守山区'!N43,2)))</f>
        <v>0</v>
      </c>
      <c r="I13" s="124">
        <f>'守山区'!P43</f>
        <v>0</v>
      </c>
      <c r="J13" s="125">
        <f>'守山区'!Q43</f>
        <v>0</v>
      </c>
      <c r="K13" s="126">
        <f>VALUE(TRIM(LEFT('守山区'!S43,2)))</f>
        <v>4</v>
      </c>
      <c r="L13" s="124">
        <f>'守山区'!U43</f>
        <v>1950</v>
      </c>
      <c r="M13" s="125">
        <f>'守山区'!V43</f>
        <v>0</v>
      </c>
      <c r="N13" s="126">
        <f>VALUE(TRIM(LEFT('守山区'!X43,2)))</f>
        <v>0</v>
      </c>
      <c r="O13" s="124">
        <f>'守山区'!Z43</f>
        <v>0</v>
      </c>
      <c r="P13" s="125">
        <f>'守山区'!AA43</f>
        <v>0</v>
      </c>
      <c r="Q13" s="126">
        <f t="shared" si="0"/>
        <v>24</v>
      </c>
      <c r="R13" s="124">
        <f t="shared" si="1"/>
        <v>44500</v>
      </c>
      <c r="S13" s="125">
        <f t="shared" si="2"/>
        <v>0</v>
      </c>
      <c r="T13" s="121"/>
      <c r="U13" s="122"/>
      <c r="V13" s="114"/>
      <c r="W13" s="114"/>
      <c r="X13" s="114"/>
      <c r="Y13" s="114"/>
      <c r="Z13" s="114"/>
      <c r="AA13" s="114"/>
    </row>
    <row r="14" spans="1:27" s="115" customFormat="1" ht="21.75" customHeight="1">
      <c r="A14" s="163" t="s">
        <v>282</v>
      </c>
      <c r="B14" s="123">
        <f>VALUE(TRIM(LEFT('昭和区'!D43,2)))</f>
        <v>13</v>
      </c>
      <c r="C14" s="124">
        <f>'昭和区'!F43</f>
        <v>26000</v>
      </c>
      <c r="D14" s="125">
        <f>'昭和区'!G43</f>
        <v>0</v>
      </c>
      <c r="E14" s="126">
        <f>VALUE(TRIM(LEFT('昭和区'!I43,2)))</f>
        <v>5</v>
      </c>
      <c r="F14" s="124">
        <f>'昭和区'!K43</f>
        <v>3600</v>
      </c>
      <c r="G14" s="125">
        <f>'昭和区'!L43</f>
        <v>0</v>
      </c>
      <c r="H14" s="126">
        <f>VALUE(TRIM(LEFT('昭和区'!N43,2)))</f>
        <v>2</v>
      </c>
      <c r="I14" s="124">
        <f>'昭和区'!P43</f>
        <v>400</v>
      </c>
      <c r="J14" s="125">
        <f>'昭和区'!Q43</f>
        <v>0</v>
      </c>
      <c r="K14" s="126">
        <f>VALUE(TRIM(LEFT('昭和区'!S43,2)))</f>
        <v>4</v>
      </c>
      <c r="L14" s="124">
        <f>'昭和区'!U43</f>
        <v>1500</v>
      </c>
      <c r="M14" s="125">
        <f>'昭和区'!V43</f>
        <v>0</v>
      </c>
      <c r="N14" s="126">
        <f>VALUE(TRIM(LEFT('昭和区'!X43,2)))</f>
        <v>0</v>
      </c>
      <c r="O14" s="124">
        <f>'昭和区'!Z43</f>
        <v>0</v>
      </c>
      <c r="P14" s="125">
        <f>'昭和区'!AA43</f>
        <v>0</v>
      </c>
      <c r="Q14" s="126">
        <f t="shared" si="0"/>
        <v>24</v>
      </c>
      <c r="R14" s="124">
        <f t="shared" si="1"/>
        <v>31500</v>
      </c>
      <c r="S14" s="125">
        <f t="shared" si="2"/>
        <v>0</v>
      </c>
      <c r="T14" s="121"/>
      <c r="U14" s="122"/>
      <c r="V14" s="114"/>
      <c r="W14" s="114"/>
      <c r="X14" s="114"/>
      <c r="Y14" s="114"/>
      <c r="Z14" s="114"/>
      <c r="AA14" s="114"/>
    </row>
    <row r="15" spans="1:27" s="115" customFormat="1" ht="21.75" customHeight="1">
      <c r="A15" s="163" t="s">
        <v>592</v>
      </c>
      <c r="B15" s="123">
        <f>VALUE(TRIM(LEFT('天白区'!D43,2)))</f>
        <v>15</v>
      </c>
      <c r="C15" s="124">
        <f>'天白区'!F43</f>
        <v>37600</v>
      </c>
      <c r="D15" s="125">
        <f>'天白区'!G43</f>
        <v>0</v>
      </c>
      <c r="E15" s="126">
        <f>VALUE(TRIM(LEFT('天白区'!I43,2)))</f>
        <v>5</v>
      </c>
      <c r="F15" s="124">
        <f>'天白区'!K43</f>
        <v>4750</v>
      </c>
      <c r="G15" s="125">
        <f>'天白区'!L43</f>
        <v>0</v>
      </c>
      <c r="H15" s="126">
        <f>VALUE(TRIM(LEFT('天白区'!N43,2)))</f>
        <v>1</v>
      </c>
      <c r="I15" s="124">
        <f>'天白区'!P43</f>
        <v>50</v>
      </c>
      <c r="J15" s="125">
        <f>'天白区'!Q43</f>
        <v>0</v>
      </c>
      <c r="K15" s="126">
        <f>VALUE(TRIM(LEFT('天白区'!S43,2)))</f>
        <v>5</v>
      </c>
      <c r="L15" s="124">
        <f>'天白区'!U43</f>
        <v>2550</v>
      </c>
      <c r="M15" s="125">
        <f>'天白区'!V43</f>
        <v>0</v>
      </c>
      <c r="N15" s="126">
        <f>VALUE(TRIM(LEFT('天白区'!X43,2)))</f>
        <v>0</v>
      </c>
      <c r="O15" s="124">
        <f>'天白区'!Z43</f>
        <v>0</v>
      </c>
      <c r="P15" s="125">
        <f>'天白区'!AA43</f>
        <v>0</v>
      </c>
      <c r="Q15" s="126">
        <f t="shared" si="0"/>
        <v>26</v>
      </c>
      <c r="R15" s="124">
        <f t="shared" si="1"/>
        <v>44950</v>
      </c>
      <c r="S15" s="125">
        <f t="shared" si="2"/>
        <v>0</v>
      </c>
      <c r="T15" s="121"/>
      <c r="U15" s="122"/>
      <c r="V15" s="114"/>
      <c r="W15" s="114"/>
      <c r="X15" s="114"/>
      <c r="Y15" s="114"/>
      <c r="Z15" s="114"/>
      <c r="AA15" s="114"/>
    </row>
    <row r="16" spans="1:27" s="115" customFormat="1" ht="21.75" customHeight="1">
      <c r="A16" s="163" t="s">
        <v>620</v>
      </c>
      <c r="B16" s="123">
        <f>VALUE(TRIM(LEFT('瑞穂区'!D43,2)))</f>
        <v>13</v>
      </c>
      <c r="C16" s="124">
        <f>'瑞穂区'!F43</f>
        <v>23650</v>
      </c>
      <c r="D16" s="125">
        <f>'瑞穂区'!G43</f>
        <v>0</v>
      </c>
      <c r="E16" s="126">
        <f>VALUE(TRIM(LEFT('瑞穂区'!I43,2)))</f>
        <v>3</v>
      </c>
      <c r="F16" s="124">
        <f>'瑞穂区'!K43</f>
        <v>4750</v>
      </c>
      <c r="G16" s="125">
        <f>'瑞穂区'!L43</f>
        <v>0</v>
      </c>
      <c r="H16" s="126">
        <f>VALUE(TRIM(LEFT('瑞穂区'!N43,2)))</f>
        <v>2</v>
      </c>
      <c r="I16" s="124">
        <f>'瑞穂区'!P43</f>
        <v>900</v>
      </c>
      <c r="J16" s="125">
        <f>'瑞穂区'!Q43</f>
        <v>0</v>
      </c>
      <c r="K16" s="126">
        <f>VALUE(TRIM(LEFT('瑞穂区'!S43,2)))</f>
        <v>2</v>
      </c>
      <c r="L16" s="124">
        <f>'瑞穂区'!U43</f>
        <v>850</v>
      </c>
      <c r="M16" s="125">
        <f>'瑞穂区'!V43</f>
        <v>0</v>
      </c>
      <c r="N16" s="126">
        <f>VALUE(TRIM(LEFT('瑞穂区'!X43,2)))</f>
        <v>0</v>
      </c>
      <c r="O16" s="124">
        <f>'瑞穂区'!Z43</f>
        <v>0</v>
      </c>
      <c r="P16" s="125">
        <f>'瑞穂区'!AA43</f>
        <v>0</v>
      </c>
      <c r="Q16" s="126">
        <f t="shared" si="0"/>
        <v>20</v>
      </c>
      <c r="R16" s="124">
        <f t="shared" si="1"/>
        <v>30150</v>
      </c>
      <c r="S16" s="125">
        <f t="shared" si="2"/>
        <v>0</v>
      </c>
      <c r="T16" s="121"/>
      <c r="U16" s="122"/>
      <c r="V16" s="114"/>
      <c r="W16" s="114"/>
      <c r="X16" s="114"/>
      <c r="Y16" s="114"/>
      <c r="Z16" s="114"/>
      <c r="AA16" s="114"/>
    </row>
    <row r="17" spans="1:27" s="115" customFormat="1" ht="21.75" customHeight="1">
      <c r="A17" s="163" t="s">
        <v>283</v>
      </c>
      <c r="B17" s="123">
        <f>VALUE(TRIM(LEFT('南区'!D43,2)))</f>
        <v>18</v>
      </c>
      <c r="C17" s="124">
        <f>'南区'!F43</f>
        <v>35050</v>
      </c>
      <c r="D17" s="125">
        <f>'南区'!G43</f>
        <v>0</v>
      </c>
      <c r="E17" s="126">
        <f>VALUE(TRIM(LEFT('南区'!I43,2)))</f>
        <v>4</v>
      </c>
      <c r="F17" s="124">
        <f>'南区'!K43</f>
        <v>3250</v>
      </c>
      <c r="G17" s="125">
        <f>'南区'!L43</f>
        <v>0</v>
      </c>
      <c r="H17" s="126">
        <f>VALUE(TRIM(LEFT('南区'!N43,2)))</f>
        <v>2</v>
      </c>
      <c r="I17" s="124">
        <f>'南区'!P43</f>
        <v>450</v>
      </c>
      <c r="J17" s="125">
        <f>'南区'!Q43</f>
        <v>0</v>
      </c>
      <c r="K17" s="126">
        <f>VALUE(TRIM(LEFT('南区'!S43,2)))</f>
        <v>6</v>
      </c>
      <c r="L17" s="124">
        <f>'南区'!U43</f>
        <v>3750</v>
      </c>
      <c r="M17" s="125">
        <f>'南区'!V43</f>
        <v>0</v>
      </c>
      <c r="N17" s="126">
        <f>VALUE(TRIM(LEFT('南区'!X43,2)))</f>
        <v>0</v>
      </c>
      <c r="O17" s="124">
        <f>'南区'!Z43</f>
        <v>0</v>
      </c>
      <c r="P17" s="125">
        <f>'南区'!AA43</f>
        <v>0</v>
      </c>
      <c r="Q17" s="126">
        <f t="shared" si="0"/>
        <v>30</v>
      </c>
      <c r="R17" s="124">
        <f t="shared" si="1"/>
        <v>42500</v>
      </c>
      <c r="S17" s="125">
        <f t="shared" si="2"/>
        <v>0</v>
      </c>
      <c r="T17" s="121"/>
      <c r="U17" s="122"/>
      <c r="V17" s="114"/>
      <c r="W17" s="114"/>
      <c r="X17" s="114"/>
      <c r="Y17" s="114"/>
      <c r="Z17" s="114"/>
      <c r="AA17" s="114"/>
    </row>
    <row r="18" spans="1:27" s="115" customFormat="1" ht="21.75" customHeight="1">
      <c r="A18" s="163" t="s">
        <v>284</v>
      </c>
      <c r="B18" s="123">
        <f>VALUE(TRIM(LEFT('緑区'!D43,2)))</f>
        <v>23</v>
      </c>
      <c r="C18" s="124">
        <f>'緑区'!F43</f>
        <v>53600</v>
      </c>
      <c r="D18" s="125">
        <f>'緑区'!G43</f>
        <v>0</v>
      </c>
      <c r="E18" s="126">
        <f>VALUE(TRIM(LEFT('緑区'!I43,2)))</f>
        <v>6</v>
      </c>
      <c r="F18" s="124">
        <f>'緑区'!K43</f>
        <v>7700</v>
      </c>
      <c r="G18" s="125">
        <f>'緑区'!L43</f>
        <v>0</v>
      </c>
      <c r="H18" s="126">
        <f>VALUE(TRIM(LEFT('緑区'!N43,2)))</f>
        <v>4</v>
      </c>
      <c r="I18" s="124">
        <f>'緑区'!P43</f>
        <v>1800</v>
      </c>
      <c r="J18" s="125">
        <f>'緑区'!Q43</f>
        <v>0</v>
      </c>
      <c r="K18" s="126">
        <f>VALUE(TRIM(LEFT('緑区'!S43,2)))</f>
        <v>3</v>
      </c>
      <c r="L18" s="124">
        <f>'緑区'!U43</f>
        <v>1900</v>
      </c>
      <c r="M18" s="125">
        <f>'緑区'!V43</f>
        <v>0</v>
      </c>
      <c r="N18" s="126">
        <f>VALUE(TRIM(LEFT('緑区'!X43,2)))</f>
        <v>0</v>
      </c>
      <c r="O18" s="124">
        <f>'緑区'!Z43</f>
        <v>0</v>
      </c>
      <c r="P18" s="125">
        <f>'緑区'!AA43</f>
        <v>0</v>
      </c>
      <c r="Q18" s="126">
        <f t="shared" si="0"/>
        <v>36</v>
      </c>
      <c r="R18" s="124">
        <f t="shared" si="1"/>
        <v>65000</v>
      </c>
      <c r="S18" s="125">
        <f t="shared" si="2"/>
        <v>0</v>
      </c>
      <c r="T18" s="127"/>
      <c r="U18" s="122"/>
      <c r="V18" s="114"/>
      <c r="W18" s="114"/>
      <c r="X18" s="114"/>
      <c r="Y18" s="114"/>
      <c r="Z18" s="114"/>
      <c r="AA18" s="114"/>
    </row>
    <row r="19" spans="1:27" s="115" customFormat="1" ht="21.75" customHeight="1">
      <c r="A19" s="163" t="s">
        <v>285</v>
      </c>
      <c r="B19" s="123">
        <f>VALUE(TRIM(LEFT('熱田区・港区'!D18,2)))</f>
        <v>7</v>
      </c>
      <c r="C19" s="124">
        <f>'熱田区・港区'!F18</f>
        <v>13500</v>
      </c>
      <c r="D19" s="125">
        <f>'熱田区・港区'!G18</f>
        <v>0</v>
      </c>
      <c r="E19" s="126">
        <f>VALUE(TRIM(LEFT('熱田区・港区'!I18,2)))</f>
        <v>2</v>
      </c>
      <c r="F19" s="124">
        <f>'熱田区・港区'!K18</f>
        <v>2550</v>
      </c>
      <c r="G19" s="125">
        <f>'熱田区・港区'!L18</f>
        <v>0</v>
      </c>
      <c r="H19" s="126">
        <f>VALUE(TRIM(LEFT('熱田区・港区'!N18,2)))</f>
        <v>0</v>
      </c>
      <c r="I19" s="124">
        <f>'熱田区・港区'!P18</f>
        <v>0</v>
      </c>
      <c r="J19" s="125">
        <f>'熱田区・港区'!Q18</f>
        <v>0</v>
      </c>
      <c r="K19" s="126">
        <f>VALUE(TRIM(LEFT('熱田区・港区'!S18,2)))</f>
        <v>3</v>
      </c>
      <c r="L19" s="124">
        <f>'熱田区・港区'!U18</f>
        <v>2350</v>
      </c>
      <c r="M19" s="125">
        <f>'熱田区・港区'!V18</f>
        <v>0</v>
      </c>
      <c r="N19" s="126">
        <f>VALUE(TRIM(LEFT('熱田区・港区'!X18,2)))</f>
        <v>0</v>
      </c>
      <c r="O19" s="124">
        <f>'熱田区・港区'!Z18</f>
        <v>0</v>
      </c>
      <c r="P19" s="125">
        <f>'熱田区・港区'!AA18</f>
        <v>0</v>
      </c>
      <c r="Q19" s="126">
        <f t="shared" si="0"/>
        <v>12</v>
      </c>
      <c r="R19" s="124">
        <f t="shared" si="1"/>
        <v>18400</v>
      </c>
      <c r="S19" s="125">
        <f t="shared" si="2"/>
        <v>0</v>
      </c>
      <c r="T19" s="128"/>
      <c r="U19" s="122"/>
      <c r="V19" s="114"/>
      <c r="W19" s="114"/>
      <c r="X19" s="114"/>
      <c r="Y19" s="114"/>
      <c r="Z19" s="114"/>
      <c r="AA19" s="114"/>
    </row>
    <row r="20" spans="1:27" s="115" customFormat="1" ht="21.75" customHeight="1">
      <c r="A20" s="163" t="s">
        <v>286</v>
      </c>
      <c r="B20" s="123">
        <f>VALUE(TRIM(LEFT('熱田区・港区'!D43,2)))</f>
        <v>15</v>
      </c>
      <c r="C20" s="124">
        <f>'熱田区・港区'!F43</f>
        <v>29800</v>
      </c>
      <c r="D20" s="125">
        <f>'熱田区・港区'!G43</f>
        <v>0</v>
      </c>
      <c r="E20" s="126">
        <f>VALUE(TRIM(LEFT('熱田区・港区'!I43,2)))</f>
        <v>2</v>
      </c>
      <c r="F20" s="124">
        <f>'熱田区・港区'!K43</f>
        <v>1400</v>
      </c>
      <c r="G20" s="125">
        <f>'熱田区・港区'!L43</f>
        <v>0</v>
      </c>
      <c r="H20" s="126">
        <f>VALUE(TRIM(LEFT('熱田区・港区'!N43,2)))</f>
        <v>1</v>
      </c>
      <c r="I20" s="124">
        <f>'熱田区・港区'!P43</f>
        <v>400</v>
      </c>
      <c r="J20" s="125">
        <f>'熱田区・港区'!Q43</f>
        <v>0</v>
      </c>
      <c r="K20" s="126">
        <f>VALUE(TRIM(LEFT('熱田区・港区'!S43,2)))</f>
        <v>4</v>
      </c>
      <c r="L20" s="124">
        <f>'熱田区・港区'!U43</f>
        <v>1800</v>
      </c>
      <c r="M20" s="125">
        <f>'熱田区・港区'!V43</f>
        <v>0</v>
      </c>
      <c r="N20" s="126">
        <f>VALUE(TRIM(LEFT('熱田区・港区'!X43,2)))</f>
        <v>0</v>
      </c>
      <c r="O20" s="124">
        <f>'熱田区・港区'!Z43</f>
        <v>0</v>
      </c>
      <c r="P20" s="125">
        <f>'熱田区・港区'!AA43</f>
        <v>0</v>
      </c>
      <c r="Q20" s="126">
        <f t="shared" si="0"/>
        <v>22</v>
      </c>
      <c r="R20" s="124">
        <f t="shared" si="1"/>
        <v>33400</v>
      </c>
      <c r="S20" s="125">
        <f t="shared" si="2"/>
        <v>0</v>
      </c>
      <c r="T20" s="128"/>
      <c r="U20" s="122"/>
      <c r="V20" s="114"/>
      <c r="W20" s="114"/>
      <c r="X20" s="114"/>
      <c r="Y20" s="114"/>
      <c r="Z20" s="114"/>
      <c r="AA20" s="114"/>
    </row>
    <row r="21" spans="1:27" s="115" customFormat="1" ht="21.75" customHeight="1">
      <c r="A21" s="165" t="s">
        <v>287</v>
      </c>
      <c r="B21" s="129">
        <f>VALUE(TRIM(LEFT('中川区'!D43,2)))</f>
        <v>29</v>
      </c>
      <c r="C21" s="130">
        <f>'中川区'!F43</f>
        <v>51800</v>
      </c>
      <c r="D21" s="131">
        <f>'中川区'!G43</f>
        <v>0</v>
      </c>
      <c r="E21" s="132">
        <f>VALUE(TRIM(LEFT('中川区'!I43,2)))</f>
        <v>4</v>
      </c>
      <c r="F21" s="130">
        <f>'中川区'!K43</f>
        <v>2900</v>
      </c>
      <c r="G21" s="131">
        <f>'中川区'!L43</f>
        <v>0</v>
      </c>
      <c r="H21" s="132">
        <f>VALUE(TRIM(LEFT('中川区'!N43,2)))</f>
        <v>0</v>
      </c>
      <c r="I21" s="130">
        <f>'中川区'!P43</f>
        <v>0</v>
      </c>
      <c r="J21" s="131">
        <f>'中川区'!Q43</f>
        <v>0</v>
      </c>
      <c r="K21" s="132">
        <f>VALUE(TRIM(LEFT('中川区'!S43,2)))</f>
        <v>5</v>
      </c>
      <c r="L21" s="130">
        <f>'中川区'!U43</f>
        <v>3800</v>
      </c>
      <c r="M21" s="131">
        <f>'中川区'!V43</f>
        <v>0</v>
      </c>
      <c r="N21" s="132">
        <f>VALUE(TRIM(LEFT('中川区'!X43,2)))</f>
        <v>0</v>
      </c>
      <c r="O21" s="130">
        <f>'中川区'!Z43</f>
        <v>0</v>
      </c>
      <c r="P21" s="131">
        <f>'中川区'!AA43</f>
        <v>0</v>
      </c>
      <c r="Q21" s="132">
        <f t="shared" si="0"/>
        <v>38</v>
      </c>
      <c r="R21" s="130">
        <f t="shared" si="1"/>
        <v>58500</v>
      </c>
      <c r="S21" s="131">
        <f t="shared" si="2"/>
        <v>0</v>
      </c>
      <c r="T21" s="121"/>
      <c r="U21" s="122"/>
      <c r="V21" s="114"/>
      <c r="W21" s="114"/>
      <c r="X21" s="114"/>
      <c r="Y21" s="114"/>
      <c r="Z21" s="114"/>
      <c r="AA21" s="114"/>
    </row>
    <row r="22" spans="1:27" s="115" customFormat="1" ht="21.75" customHeight="1">
      <c r="A22" s="116" t="s">
        <v>341</v>
      </c>
      <c r="B22" s="133">
        <f>SUM(B6:B21)</f>
        <v>261</v>
      </c>
      <c r="C22" s="134">
        <f aca="true" t="shared" si="3" ref="C22:S22">SUM(C6:C21)</f>
        <v>533600</v>
      </c>
      <c r="D22" s="135">
        <f t="shared" si="3"/>
        <v>0</v>
      </c>
      <c r="E22" s="136">
        <f t="shared" si="3"/>
        <v>64</v>
      </c>
      <c r="F22" s="134">
        <f t="shared" si="3"/>
        <v>72250</v>
      </c>
      <c r="G22" s="135">
        <f t="shared" si="3"/>
        <v>0</v>
      </c>
      <c r="H22" s="136">
        <f t="shared" si="3"/>
        <v>27</v>
      </c>
      <c r="I22" s="134">
        <f t="shared" si="3"/>
        <v>11700</v>
      </c>
      <c r="J22" s="135">
        <f t="shared" si="3"/>
        <v>0</v>
      </c>
      <c r="K22" s="136">
        <f t="shared" si="3"/>
        <v>65</v>
      </c>
      <c r="L22" s="134">
        <f t="shared" si="3"/>
        <v>37100</v>
      </c>
      <c r="M22" s="135">
        <f t="shared" si="3"/>
        <v>0</v>
      </c>
      <c r="N22" s="133">
        <f t="shared" si="3"/>
        <v>0</v>
      </c>
      <c r="O22" s="134">
        <f>SUM(O6:O21)</f>
        <v>0</v>
      </c>
      <c r="P22" s="135">
        <f t="shared" si="3"/>
        <v>0</v>
      </c>
      <c r="Q22" s="133">
        <f t="shared" si="3"/>
        <v>417</v>
      </c>
      <c r="R22" s="134">
        <f>SUM(R6:R21)</f>
        <v>654650</v>
      </c>
      <c r="S22" s="135">
        <f t="shared" si="3"/>
        <v>0</v>
      </c>
      <c r="T22" s="283"/>
      <c r="U22" s="284"/>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60" t="s">
        <v>346</v>
      </c>
      <c r="B24" s="280" t="s">
        <v>272</v>
      </c>
      <c r="C24" s="281"/>
      <c r="D24" s="282"/>
      <c r="E24" s="281" t="s">
        <v>273</v>
      </c>
      <c r="F24" s="281"/>
      <c r="G24" s="282"/>
      <c r="H24" s="280" t="s">
        <v>274</v>
      </c>
      <c r="I24" s="281"/>
      <c r="J24" s="282"/>
      <c r="K24" s="280" t="s">
        <v>275</v>
      </c>
      <c r="L24" s="281"/>
      <c r="M24" s="282"/>
      <c r="N24" s="280"/>
      <c r="O24" s="281"/>
      <c r="P24" s="282"/>
      <c r="Q24" s="280" t="s">
        <v>288</v>
      </c>
      <c r="R24" s="281"/>
      <c r="S24" s="282"/>
      <c r="T24" s="283" t="s">
        <v>289</v>
      </c>
      <c r="U24" s="284"/>
    </row>
    <row r="25" spans="1:21" s="115" customFormat="1" ht="21.75" customHeight="1">
      <c r="A25" s="137" t="s">
        <v>338</v>
      </c>
      <c r="B25" s="138">
        <f aca="true" t="shared" si="4" ref="B25:J25">B22</f>
        <v>261</v>
      </c>
      <c r="C25" s="139">
        <f t="shared" si="4"/>
        <v>533600</v>
      </c>
      <c r="D25" s="140">
        <f t="shared" si="4"/>
        <v>0</v>
      </c>
      <c r="E25" s="141">
        <f t="shared" si="4"/>
        <v>64</v>
      </c>
      <c r="F25" s="142">
        <f t="shared" si="4"/>
        <v>72250</v>
      </c>
      <c r="G25" s="143">
        <f t="shared" si="4"/>
        <v>0</v>
      </c>
      <c r="H25" s="144">
        <f t="shared" si="4"/>
        <v>27</v>
      </c>
      <c r="I25" s="142">
        <f t="shared" si="4"/>
        <v>11700</v>
      </c>
      <c r="J25" s="143">
        <f t="shared" si="4"/>
        <v>0</v>
      </c>
      <c r="K25" s="144">
        <f>SUM(K22)</f>
        <v>65</v>
      </c>
      <c r="L25" s="142">
        <f>SUM(L22)</f>
        <v>37100</v>
      </c>
      <c r="M25" s="143">
        <f>SUM(M22)</f>
        <v>0</v>
      </c>
      <c r="N25" s="144">
        <f>N22</f>
        <v>0</v>
      </c>
      <c r="O25" s="142">
        <f>O22</f>
        <v>0</v>
      </c>
      <c r="P25" s="143">
        <f>P22</f>
        <v>0</v>
      </c>
      <c r="Q25" s="144">
        <f>SUM(Q22)</f>
        <v>417</v>
      </c>
      <c r="R25" s="142">
        <f>SUM(R22)</f>
        <v>654650</v>
      </c>
      <c r="S25" s="143">
        <f>SUM(S22)</f>
        <v>0</v>
      </c>
      <c r="T25" s="128"/>
      <c r="U25" s="145"/>
    </row>
    <row r="26" spans="1:21" s="115" customFormat="1" ht="21.75" customHeight="1">
      <c r="A26" s="263" t="s">
        <v>342</v>
      </c>
      <c r="B26" s="146">
        <v>264</v>
      </c>
      <c r="C26" s="147">
        <v>650150</v>
      </c>
      <c r="D26" s="148">
        <v>0</v>
      </c>
      <c r="E26" s="149">
        <v>74</v>
      </c>
      <c r="F26" s="147">
        <v>77150</v>
      </c>
      <c r="G26" s="148">
        <v>0</v>
      </c>
      <c r="H26" s="150">
        <v>22</v>
      </c>
      <c r="I26" s="147">
        <v>15550</v>
      </c>
      <c r="J26" s="148">
        <v>0</v>
      </c>
      <c r="K26" s="150">
        <v>54</v>
      </c>
      <c r="L26" s="147">
        <v>28000</v>
      </c>
      <c r="M26" s="148">
        <v>0</v>
      </c>
      <c r="N26" s="150">
        <v>0</v>
      </c>
      <c r="O26" s="147">
        <v>0</v>
      </c>
      <c r="P26" s="148">
        <v>0</v>
      </c>
      <c r="Q26" s="150">
        <v>414</v>
      </c>
      <c r="R26" s="147">
        <v>770850</v>
      </c>
      <c r="S26" s="148">
        <v>0</v>
      </c>
      <c r="T26" s="128"/>
      <c r="U26" s="145"/>
    </row>
    <row r="27" spans="1:21" s="115" customFormat="1" ht="21.75" customHeight="1">
      <c r="A27" s="195" t="s">
        <v>343</v>
      </c>
      <c r="B27" s="146">
        <v>193</v>
      </c>
      <c r="C27" s="147">
        <v>501900</v>
      </c>
      <c r="D27" s="148">
        <v>0</v>
      </c>
      <c r="E27" s="149">
        <v>41</v>
      </c>
      <c r="F27" s="147">
        <v>47000</v>
      </c>
      <c r="G27" s="148">
        <v>0</v>
      </c>
      <c r="H27" s="150">
        <v>8</v>
      </c>
      <c r="I27" s="147">
        <v>6750</v>
      </c>
      <c r="J27" s="148">
        <v>0</v>
      </c>
      <c r="K27" s="150">
        <v>51</v>
      </c>
      <c r="L27" s="147">
        <v>25700</v>
      </c>
      <c r="M27" s="148">
        <v>0</v>
      </c>
      <c r="N27" s="150">
        <v>0</v>
      </c>
      <c r="O27" s="147">
        <v>0</v>
      </c>
      <c r="P27" s="148">
        <v>0</v>
      </c>
      <c r="Q27" s="150">
        <v>293</v>
      </c>
      <c r="R27" s="151">
        <v>581350</v>
      </c>
      <c r="S27" s="152">
        <v>0</v>
      </c>
      <c r="T27" s="121"/>
      <c r="U27" s="145"/>
    </row>
    <row r="28" spans="1:21" s="115" customFormat="1" ht="21.75" customHeight="1">
      <c r="A28" s="153" t="s">
        <v>341</v>
      </c>
      <c r="B28" s="154">
        <f>SUM(B25:B27)</f>
        <v>718</v>
      </c>
      <c r="C28" s="155">
        <f>SUM(C25:C27)</f>
        <v>1685650</v>
      </c>
      <c r="D28" s="156">
        <f aca="true" t="shared" si="5" ref="D28:O28">SUM(D25:D27)</f>
        <v>0</v>
      </c>
      <c r="E28" s="157">
        <f t="shared" si="5"/>
        <v>179</v>
      </c>
      <c r="F28" s="155">
        <f t="shared" si="5"/>
        <v>196400</v>
      </c>
      <c r="G28" s="156">
        <f t="shared" si="5"/>
        <v>0</v>
      </c>
      <c r="H28" s="158">
        <f t="shared" si="5"/>
        <v>57</v>
      </c>
      <c r="I28" s="155">
        <f t="shared" si="5"/>
        <v>34000</v>
      </c>
      <c r="J28" s="156">
        <f t="shared" si="5"/>
        <v>0</v>
      </c>
      <c r="K28" s="158">
        <f>SUM(K25:K27)</f>
        <v>170</v>
      </c>
      <c r="L28" s="155">
        <f>SUM(L25:L27)</f>
        <v>90800</v>
      </c>
      <c r="M28" s="156">
        <f>SUM(M25:M27)</f>
        <v>0</v>
      </c>
      <c r="N28" s="158">
        <f t="shared" si="5"/>
        <v>0</v>
      </c>
      <c r="O28" s="155">
        <f t="shared" si="5"/>
        <v>0</v>
      </c>
      <c r="P28" s="156">
        <f>SUM(P25:P27)</f>
        <v>0</v>
      </c>
      <c r="Q28" s="158">
        <f>SUM(Q25:Q27)</f>
        <v>1124</v>
      </c>
      <c r="R28" s="155">
        <f>SUM(R25:R27)</f>
        <v>2006850</v>
      </c>
      <c r="S28" s="156">
        <f>SUM(S25:S27)</f>
        <v>0</v>
      </c>
      <c r="T28" s="283"/>
      <c r="U28" s="285"/>
    </row>
    <row r="29" ht="19.5" customHeight="1">
      <c r="U29" s="160" t="s">
        <v>344</v>
      </c>
    </row>
    <row r="30" ht="15" customHeight="1"/>
    <row r="31" ht="15" customHeight="1"/>
    <row r="32" ht="15" customHeight="1"/>
    <row r="33" ht="15" customHeight="1"/>
    <row r="34" ht="15" customHeight="1"/>
  </sheetData>
  <sheetProtection password="CC5F" sheet="1" objects="1" scenarios="1" formatCells="0"/>
  <mergeCells count="23">
    <mergeCell ref="Q1:S1"/>
    <mergeCell ref="G2:O2"/>
    <mergeCell ref="Q2:S2"/>
    <mergeCell ref="B5:D5"/>
    <mergeCell ref="E5:G5"/>
    <mergeCell ref="H5:J5"/>
    <mergeCell ref="A4:S4"/>
    <mergeCell ref="K5:M5"/>
    <mergeCell ref="B24:D24"/>
    <mergeCell ref="K24:M24"/>
    <mergeCell ref="N24:P24"/>
    <mergeCell ref="E24:G24"/>
    <mergeCell ref="H24:J24"/>
    <mergeCell ref="B1:E2"/>
    <mergeCell ref="G1:O1"/>
    <mergeCell ref="N5:P5"/>
    <mergeCell ref="T4:U4"/>
    <mergeCell ref="Q24:S24"/>
    <mergeCell ref="T24:U24"/>
    <mergeCell ref="T28:U28"/>
    <mergeCell ref="Q5:S5"/>
    <mergeCell ref="T5:U5"/>
    <mergeCell ref="T22:U22"/>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10" location="北区!A1" tooltip="西区ページへジャンプ" display="北区"/>
    <hyperlink ref="A21" location="中川区!A1" tooltip="中川区ページへジャンプ" display="中川区"/>
    <hyperlink ref="A8" location="中村区!A1" tooltip="中村区ページへジャンプ" display="中村区"/>
    <hyperlink ref="A17" location="南区!A1" tooltip="南区ページへジャンプ" display="南区"/>
    <hyperlink ref="A18" location="緑区!A1" tooltip="緑区ページへジャンプ" display="緑区"/>
    <hyperlink ref="A9" location="西区!A1" tooltip="北区ページへジャンプ" display="西区"/>
    <hyperlink ref="A6" location="中区・東区!A1" tooltip="中区ページへジャンプ" display="中区"/>
    <hyperlink ref="A7" location="中区・東区!A1" tooltip="東区ページへジャンプ" display="東区"/>
    <hyperlink ref="A11" location="千種区!A1" tooltip="千種区ページへジャンプ" display="千種区"/>
    <hyperlink ref="A12" location="名東区!A1" tooltip="名東区ページへジャンプ" display="名東区"/>
    <hyperlink ref="A13" location="守山区!A1" tooltip="守山区ページへジャンプ" display="守山区"/>
    <hyperlink ref="A14" location="昭和区!A1" tooltip="昭和区ページへジャンプ" display="昭和区"/>
    <hyperlink ref="A15" location="天白区!A1" tooltip="瑞穂区ページへジャンプ" display="天白区"/>
    <hyperlink ref="A16" location="瑞穂区!A1" tooltip="天白区ページへジャンプ" display="瑞穂区"/>
    <hyperlink ref="A19" location="熱田区・港区!A1" tooltip="熱田区ページへジャンプ" display="熱田区"/>
    <hyperlink ref="A20" location="熱田区・港区!A1" tooltip="港区ページへジャンプ" display="港区"/>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U23" sqref="U23"/>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SUM(I4,I24)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322</v>
      </c>
      <c r="C4" s="305"/>
      <c r="D4" s="305"/>
      <c r="E4" s="305"/>
      <c r="F4" s="19"/>
      <c r="G4" s="20" t="s">
        <v>3</v>
      </c>
      <c r="H4" s="21"/>
      <c r="I4" s="318">
        <f>SUM(G22,L22,Q22,V22,AA22)</f>
        <v>0</v>
      </c>
      <c r="J4" s="318"/>
      <c r="K4" s="22" t="s">
        <v>323</v>
      </c>
      <c r="L4" s="316">
        <f>SUM(F22,K22,P22,U22,Z22)</f>
        <v>32550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332</v>
      </c>
      <c r="M5" s="29"/>
      <c r="N5" s="304" t="s">
        <v>274</v>
      </c>
      <c r="O5" s="304"/>
      <c r="P5" s="304"/>
      <c r="Q5" s="30" t="s">
        <v>331</v>
      </c>
      <c r="R5" s="29"/>
      <c r="S5" s="304" t="s">
        <v>275</v>
      </c>
      <c r="T5" s="304"/>
      <c r="U5" s="304"/>
      <c r="V5" s="30" t="s">
        <v>332</v>
      </c>
      <c r="W5" s="29"/>
      <c r="X5" s="304"/>
      <c r="Y5" s="304"/>
      <c r="Z5" s="304"/>
      <c r="AA5" s="30"/>
      <c r="AB5" s="31" t="s">
        <v>289</v>
      </c>
    </row>
    <row r="6" spans="1:32" s="4" customFormat="1" ht="15" customHeight="1">
      <c r="A6" s="33"/>
      <c r="B6" s="34" t="s">
        <v>290</v>
      </c>
      <c r="C6" s="178">
        <v>230165113101</v>
      </c>
      <c r="D6" s="35" t="s">
        <v>960</v>
      </c>
      <c r="E6" s="36" t="s">
        <v>315</v>
      </c>
      <c r="F6" s="37">
        <v>1700</v>
      </c>
      <c r="G6" s="5"/>
      <c r="H6" s="181" t="s">
        <v>806</v>
      </c>
      <c r="I6" s="35" t="s">
        <v>807</v>
      </c>
      <c r="J6" s="36"/>
      <c r="K6" s="48">
        <v>600</v>
      </c>
      <c r="L6" s="6"/>
      <c r="M6" s="181" t="s">
        <v>810</v>
      </c>
      <c r="N6" s="35" t="s">
        <v>811</v>
      </c>
      <c r="O6" s="36"/>
      <c r="P6" s="48">
        <v>450</v>
      </c>
      <c r="Q6" s="6"/>
      <c r="R6" s="181" t="s">
        <v>815</v>
      </c>
      <c r="S6" s="35" t="s">
        <v>263</v>
      </c>
      <c r="T6" s="36"/>
      <c r="U6" s="48">
        <v>1100</v>
      </c>
      <c r="V6" s="6"/>
      <c r="W6" s="181"/>
      <c r="X6" s="35"/>
      <c r="Y6" s="36"/>
      <c r="Z6" s="48"/>
      <c r="AA6" s="6"/>
      <c r="AB6" s="74" t="s">
        <v>325</v>
      </c>
      <c r="AF6" s="32"/>
    </row>
    <row r="7" spans="1:32" s="4" customFormat="1" ht="15" customHeight="1">
      <c r="A7" s="38"/>
      <c r="B7" s="34"/>
      <c r="C7" s="179">
        <v>230165113102</v>
      </c>
      <c r="D7" s="39" t="s">
        <v>14</v>
      </c>
      <c r="E7" s="40" t="s">
        <v>978</v>
      </c>
      <c r="F7" s="41">
        <v>1650</v>
      </c>
      <c r="G7" s="7"/>
      <c r="H7" s="179" t="s">
        <v>808</v>
      </c>
      <c r="I7" s="39" t="s">
        <v>15</v>
      </c>
      <c r="J7" s="40"/>
      <c r="K7" s="49">
        <v>1550</v>
      </c>
      <c r="L7" s="8"/>
      <c r="M7" s="179" t="s">
        <v>812</v>
      </c>
      <c r="N7" s="39" t="s">
        <v>261</v>
      </c>
      <c r="O7" s="40"/>
      <c r="P7" s="52">
        <v>950</v>
      </c>
      <c r="Q7" s="8"/>
      <c r="R7" s="179" t="s">
        <v>816</v>
      </c>
      <c r="S7" s="177" t="s">
        <v>264</v>
      </c>
      <c r="T7" s="40"/>
      <c r="U7" s="50">
        <v>250</v>
      </c>
      <c r="V7" s="8"/>
      <c r="W7" s="179"/>
      <c r="X7" s="39"/>
      <c r="Y7" s="40"/>
      <c r="Z7" s="50"/>
      <c r="AA7" s="8"/>
      <c r="AB7" s="75" t="s">
        <v>990</v>
      </c>
      <c r="AF7" s="32"/>
    </row>
    <row r="8" spans="1:32" s="4" customFormat="1" ht="15" customHeight="1">
      <c r="A8" s="38"/>
      <c r="B8" s="34"/>
      <c r="C8" s="179">
        <v>230165113103</v>
      </c>
      <c r="D8" s="39" t="s">
        <v>15</v>
      </c>
      <c r="E8" s="40" t="s">
        <v>315</v>
      </c>
      <c r="F8" s="41">
        <v>2200</v>
      </c>
      <c r="G8" s="7"/>
      <c r="H8" s="179" t="s">
        <v>809</v>
      </c>
      <c r="I8" s="39" t="s">
        <v>260</v>
      </c>
      <c r="J8" s="40"/>
      <c r="K8" s="50">
        <v>1000</v>
      </c>
      <c r="L8" s="8"/>
      <c r="M8" s="179" t="s">
        <v>813</v>
      </c>
      <c r="N8" s="39" t="s">
        <v>262</v>
      </c>
      <c r="O8" s="40"/>
      <c r="P8" s="50">
        <v>550</v>
      </c>
      <c r="Q8" s="8"/>
      <c r="R8" s="179" t="s">
        <v>817</v>
      </c>
      <c r="S8" s="39" t="s">
        <v>265</v>
      </c>
      <c r="T8" s="40"/>
      <c r="U8" s="49">
        <v>300</v>
      </c>
      <c r="V8" s="8"/>
      <c r="W8" s="179"/>
      <c r="X8" s="39"/>
      <c r="Y8" s="40"/>
      <c r="Z8" s="49"/>
      <c r="AA8" s="8"/>
      <c r="AB8" s="75" t="s">
        <v>327</v>
      </c>
      <c r="AF8" s="32"/>
    </row>
    <row r="9" spans="1:32" s="4" customFormat="1" ht="15" customHeight="1">
      <c r="A9" s="38"/>
      <c r="B9" s="34" t="s">
        <v>291</v>
      </c>
      <c r="C9" s="179">
        <v>230165113104</v>
      </c>
      <c r="D9" s="39" t="s">
        <v>962</v>
      </c>
      <c r="E9" s="40" t="s">
        <v>315</v>
      </c>
      <c r="F9" s="41">
        <v>3900</v>
      </c>
      <c r="G9" s="7"/>
      <c r="H9" s="179">
        <v>230165213205</v>
      </c>
      <c r="I9" s="39" t="s">
        <v>307</v>
      </c>
      <c r="J9" s="40"/>
      <c r="K9" s="50">
        <v>650</v>
      </c>
      <c r="L9" s="8"/>
      <c r="M9" s="179" t="s">
        <v>814</v>
      </c>
      <c r="N9" s="177" t="s">
        <v>1029</v>
      </c>
      <c r="O9" s="40"/>
      <c r="P9" s="50">
        <v>400</v>
      </c>
      <c r="Q9" s="8"/>
      <c r="R9" s="179"/>
      <c r="S9" s="39"/>
      <c r="T9" s="40"/>
      <c r="U9" s="49"/>
      <c r="V9" s="8"/>
      <c r="W9" s="179"/>
      <c r="X9" s="39"/>
      <c r="Y9" s="40"/>
      <c r="Z9" s="49"/>
      <c r="AA9" s="8"/>
      <c r="AB9" s="76" t="s">
        <v>328</v>
      </c>
      <c r="AF9" s="32"/>
    </row>
    <row r="10" spans="1:32" s="4" customFormat="1" ht="15" customHeight="1">
      <c r="A10" s="38"/>
      <c r="B10" s="34" t="s">
        <v>292</v>
      </c>
      <c r="C10" s="179">
        <v>230165113105</v>
      </c>
      <c r="D10" s="39" t="s">
        <v>16</v>
      </c>
      <c r="E10" s="40" t="s">
        <v>315</v>
      </c>
      <c r="F10" s="41">
        <v>3550</v>
      </c>
      <c r="G10" s="7"/>
      <c r="H10" s="179">
        <v>230165213204</v>
      </c>
      <c r="I10" s="39" t="s">
        <v>267</v>
      </c>
      <c r="J10" s="40"/>
      <c r="K10" s="50">
        <v>1350</v>
      </c>
      <c r="L10" s="8"/>
      <c r="M10" s="179"/>
      <c r="N10" s="39"/>
      <c r="O10" s="40"/>
      <c r="P10" s="50"/>
      <c r="Q10" s="8"/>
      <c r="R10" s="179"/>
      <c r="S10" s="39"/>
      <c r="T10" s="40"/>
      <c r="U10" s="50"/>
      <c r="V10" s="8"/>
      <c r="W10" s="179"/>
      <c r="X10" s="39"/>
      <c r="Y10" s="40"/>
      <c r="Z10" s="50"/>
      <c r="AA10" s="8"/>
      <c r="AB10" s="76" t="s">
        <v>329</v>
      </c>
      <c r="AF10" s="32"/>
    </row>
    <row r="11" spans="1:32" s="4" customFormat="1" ht="15" customHeight="1">
      <c r="A11" s="38"/>
      <c r="B11" s="34"/>
      <c r="C11" s="179">
        <v>230165113106</v>
      </c>
      <c r="D11" s="39" t="s">
        <v>17</v>
      </c>
      <c r="E11" s="40" t="s">
        <v>315</v>
      </c>
      <c r="F11" s="41">
        <v>1450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v>230165113107</v>
      </c>
      <c r="D12" s="39" t="s">
        <v>18</v>
      </c>
      <c r="E12" s="40" t="s">
        <v>377</v>
      </c>
      <c r="F12" s="41">
        <v>2100</v>
      </c>
      <c r="G12" s="7"/>
      <c r="H12" s="179"/>
      <c r="I12" s="39"/>
      <c r="J12" s="40"/>
      <c r="K12" s="50"/>
      <c r="L12" s="8"/>
      <c r="M12" s="179"/>
      <c r="N12" s="39"/>
      <c r="O12" s="40"/>
      <c r="P12" s="50"/>
      <c r="Q12" s="8"/>
      <c r="R12" s="179"/>
      <c r="S12" s="39"/>
      <c r="T12" s="40"/>
      <c r="U12" s="50"/>
      <c r="V12" s="8"/>
      <c r="W12" s="179"/>
      <c r="X12" s="39"/>
      <c r="Y12" s="40"/>
      <c r="Z12" s="50"/>
      <c r="AA12" s="8"/>
      <c r="AB12" s="76" t="s">
        <v>943</v>
      </c>
      <c r="AF12" s="32"/>
    </row>
    <row r="13" spans="1:28" s="4" customFormat="1" ht="15" customHeight="1">
      <c r="A13" s="38"/>
      <c r="B13" s="34"/>
      <c r="C13" s="179">
        <v>230165113109</v>
      </c>
      <c r="D13" s="39" t="s">
        <v>961</v>
      </c>
      <c r="E13" s="40" t="s">
        <v>315</v>
      </c>
      <c r="F13" s="41">
        <v>2150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v>230165113110</v>
      </c>
      <c r="D14" s="39" t="s">
        <v>19</v>
      </c>
      <c r="E14" s="40" t="s">
        <v>315</v>
      </c>
      <c r="F14" s="41">
        <v>1750</v>
      </c>
      <c r="G14" s="7"/>
      <c r="H14" s="179"/>
      <c r="I14" s="39"/>
      <c r="J14" s="40"/>
      <c r="K14" s="50"/>
      <c r="L14" s="8"/>
      <c r="M14" s="179"/>
      <c r="N14" s="39"/>
      <c r="O14" s="40"/>
      <c r="P14" s="50"/>
      <c r="Q14" s="8"/>
      <c r="R14" s="179"/>
      <c r="S14" s="39"/>
      <c r="T14" s="40"/>
      <c r="U14" s="50"/>
      <c r="V14" s="8"/>
      <c r="W14" s="179"/>
      <c r="X14" s="39"/>
      <c r="Y14" s="40"/>
      <c r="Z14" s="50"/>
      <c r="AA14" s="8"/>
      <c r="AB14" s="76" t="s">
        <v>981</v>
      </c>
    </row>
    <row r="15" spans="1:28" s="4" customFormat="1" ht="15" customHeight="1">
      <c r="A15" s="38"/>
      <c r="B15" s="34" t="s">
        <v>419</v>
      </c>
      <c r="C15" s="179">
        <v>230165113111</v>
      </c>
      <c r="D15" s="39" t="s">
        <v>20</v>
      </c>
      <c r="E15" s="40" t="s">
        <v>315</v>
      </c>
      <c r="F15" s="41">
        <v>1650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971</v>
      </c>
      <c r="C16" s="179">
        <v>230165113112</v>
      </c>
      <c r="D16" s="39" t="s">
        <v>21</v>
      </c>
      <c r="E16" s="40" t="s">
        <v>377</v>
      </c>
      <c r="F16" s="41">
        <v>1300</v>
      </c>
      <c r="G16" s="9"/>
      <c r="H16" s="179"/>
      <c r="I16" s="39"/>
      <c r="J16" s="40"/>
      <c r="K16" s="50"/>
      <c r="L16" s="8"/>
      <c r="M16" s="179"/>
      <c r="N16" s="39"/>
      <c r="O16" s="40"/>
      <c r="P16" s="50"/>
      <c r="Q16" s="8"/>
      <c r="R16" s="179"/>
      <c r="S16" s="39"/>
      <c r="T16" s="40"/>
      <c r="U16" s="50"/>
      <c r="V16" s="8"/>
      <c r="W16" s="179"/>
      <c r="X16" s="39"/>
      <c r="Y16" s="40"/>
      <c r="Z16" s="50"/>
      <c r="AA16" s="8"/>
      <c r="AB16" s="76" t="s">
        <v>310</v>
      </c>
    </row>
    <row r="17" spans="1:28" s="4" customFormat="1" ht="15" customHeight="1">
      <c r="A17" s="38"/>
      <c r="B17" s="34"/>
      <c r="C17" s="179"/>
      <c r="D17" s="39"/>
      <c r="E17" s="40"/>
      <c r="F17" s="41"/>
      <c r="G17" s="7"/>
      <c r="H17" s="179"/>
      <c r="I17" s="39"/>
      <c r="J17" s="40"/>
      <c r="K17" s="50"/>
      <c r="L17" s="8"/>
      <c r="M17" s="179"/>
      <c r="N17" s="39"/>
      <c r="O17" s="40"/>
      <c r="P17" s="50"/>
      <c r="Q17" s="8"/>
      <c r="R17" s="179"/>
      <c r="S17" s="39"/>
      <c r="T17" s="40"/>
      <c r="U17" s="50"/>
      <c r="V17" s="8"/>
      <c r="W17" s="179"/>
      <c r="X17" s="39"/>
      <c r="Y17" s="40"/>
      <c r="Z17" s="50"/>
      <c r="AA17" s="8"/>
      <c r="AB17" s="76" t="s">
        <v>330</v>
      </c>
    </row>
    <row r="18" spans="1:28" s="4" customFormat="1" ht="15" customHeight="1">
      <c r="A18" s="38"/>
      <c r="B18" s="34"/>
      <c r="C18" s="179"/>
      <c r="D18" s="39"/>
      <c r="E18" s="40"/>
      <c r="F18" s="42"/>
      <c r="G18" s="7"/>
      <c r="H18" s="179"/>
      <c r="I18" s="39"/>
      <c r="J18" s="40"/>
      <c r="K18" s="50"/>
      <c r="L18" s="8"/>
      <c r="M18" s="179"/>
      <c r="N18" s="39"/>
      <c r="O18" s="40"/>
      <c r="P18" s="50"/>
      <c r="Q18" s="8"/>
      <c r="R18" s="179"/>
      <c r="S18" s="39"/>
      <c r="T18" s="40"/>
      <c r="U18" s="50"/>
      <c r="V18" s="8"/>
      <c r="W18" s="179"/>
      <c r="X18" s="39"/>
      <c r="Y18" s="40"/>
      <c r="Z18" s="50"/>
      <c r="AA18" s="8"/>
      <c r="AB18" s="75"/>
    </row>
    <row r="19" spans="1:28" s="4" customFormat="1" ht="15" customHeight="1">
      <c r="A19" s="38"/>
      <c r="B19" s="34"/>
      <c r="C19" s="179"/>
      <c r="D19" s="39"/>
      <c r="E19" s="40"/>
      <c r="F19" s="42"/>
      <c r="G19" s="7"/>
      <c r="H19" s="179"/>
      <c r="I19" s="39"/>
      <c r="J19" s="40"/>
      <c r="K19" s="50"/>
      <c r="L19" s="8"/>
      <c r="M19" s="179"/>
      <c r="N19" s="39"/>
      <c r="O19" s="40"/>
      <c r="P19" s="50"/>
      <c r="Q19" s="8"/>
      <c r="R19" s="179"/>
      <c r="S19" s="39"/>
      <c r="T19" s="40"/>
      <c r="U19" s="50"/>
      <c r="V19" s="8"/>
      <c r="W19" s="179"/>
      <c r="X19" s="39"/>
      <c r="Y19" s="40"/>
      <c r="Z19" s="50"/>
      <c r="AA19" s="8"/>
      <c r="AB19" s="75" t="s">
        <v>944</v>
      </c>
    </row>
    <row r="20" spans="1:28" s="4" customFormat="1" ht="15" customHeight="1">
      <c r="A20" s="38"/>
      <c r="B20" s="34"/>
      <c r="C20" s="179"/>
      <c r="D20" s="39"/>
      <c r="E20" s="40"/>
      <c r="F20" s="42"/>
      <c r="G20" s="7"/>
      <c r="H20" s="179"/>
      <c r="I20" s="39"/>
      <c r="J20" s="40"/>
      <c r="K20" s="50"/>
      <c r="L20" s="8"/>
      <c r="M20" s="179"/>
      <c r="N20" s="39"/>
      <c r="O20" s="40"/>
      <c r="P20" s="50"/>
      <c r="Q20" s="8"/>
      <c r="R20" s="179"/>
      <c r="S20" s="39"/>
      <c r="T20" s="40"/>
      <c r="U20" s="50"/>
      <c r="V20" s="8"/>
      <c r="W20" s="179"/>
      <c r="X20" s="39"/>
      <c r="Y20" s="40"/>
      <c r="Z20" s="50"/>
      <c r="AA20" s="8"/>
      <c r="AB20" s="76"/>
    </row>
    <row r="21" spans="1:28" s="4" customFormat="1" ht="15" customHeight="1">
      <c r="A21" s="43"/>
      <c r="B21" s="34"/>
      <c r="C21" s="179"/>
      <c r="D21" s="39"/>
      <c r="E21" s="40"/>
      <c r="F21" s="42"/>
      <c r="G21" s="7"/>
      <c r="H21" s="179"/>
      <c r="I21" s="39"/>
      <c r="J21" s="40"/>
      <c r="K21" s="50"/>
      <c r="L21" s="8"/>
      <c r="M21" s="179"/>
      <c r="N21" s="39"/>
      <c r="O21" s="40"/>
      <c r="P21" s="50"/>
      <c r="Q21" s="8"/>
      <c r="R21" s="179"/>
      <c r="S21" s="39"/>
      <c r="T21" s="40"/>
      <c r="U21" s="50"/>
      <c r="V21" s="8"/>
      <c r="W21" s="179"/>
      <c r="X21" s="39"/>
      <c r="Y21" s="40"/>
      <c r="Z21" s="50"/>
      <c r="AA21" s="8"/>
      <c r="AB21" s="76" t="s">
        <v>934</v>
      </c>
    </row>
    <row r="22" spans="1:28" s="4" customFormat="1" ht="15" customHeight="1">
      <c r="A22" s="44"/>
      <c r="B22" s="45"/>
      <c r="C22" s="193"/>
      <c r="D22" s="29" t="str">
        <f>CONCATENATE(FIXED(COUNTA(D6:D21),0,0),"　店")</f>
        <v>11　店</v>
      </c>
      <c r="E22" s="185"/>
      <c r="F22" s="47">
        <f>SUM(F6:F21)</f>
        <v>23400</v>
      </c>
      <c r="G22" s="54">
        <f>SUM(G6:G21)</f>
        <v>0</v>
      </c>
      <c r="H22" s="193"/>
      <c r="I22" s="29" t="str">
        <f>CONCATENATE(FIXED(COUNTA(I6:I21),0,0),"　店")</f>
        <v>5　店</v>
      </c>
      <c r="J22" s="185"/>
      <c r="K22" s="51">
        <f>SUM(K6:K21)</f>
        <v>5150</v>
      </c>
      <c r="L22" s="53">
        <f>SUM(L6:L21)</f>
        <v>0</v>
      </c>
      <c r="M22" s="193"/>
      <c r="N22" s="29" t="str">
        <f>CONCATENATE(FIXED(COUNTA(N6:N21),0,0),"　店")</f>
        <v>4　店</v>
      </c>
      <c r="O22" s="185"/>
      <c r="P22" s="51">
        <f>SUM(P6:P21)</f>
        <v>2350</v>
      </c>
      <c r="Q22" s="53">
        <f>SUM(Q6:Q21)</f>
        <v>0</v>
      </c>
      <c r="R22" s="193"/>
      <c r="S22" s="29" t="str">
        <f>CONCATENATE(FIXED(COUNTA(S6:S21),0,0),"　店")</f>
        <v>3　店</v>
      </c>
      <c r="T22" s="185"/>
      <c r="U22" s="51">
        <f>SUM(U6:U21)</f>
        <v>1650</v>
      </c>
      <c r="V22" s="53">
        <f>SUM(V6:V21)</f>
        <v>0</v>
      </c>
      <c r="W22" s="193"/>
      <c r="X22" s="29" t="str">
        <f>CONCATENATE(FIXED(COUNTA(X6:X21),0,0),"　店")</f>
        <v>0　店</v>
      </c>
      <c r="Y22" s="185"/>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05" t="s">
        <v>324</v>
      </c>
      <c r="C24" s="305"/>
      <c r="D24" s="305"/>
      <c r="E24" s="305"/>
      <c r="F24" s="19"/>
      <c r="G24" s="20" t="s">
        <v>3</v>
      </c>
      <c r="H24" s="21"/>
      <c r="I24" s="318">
        <f>SUM(G43,L43,Q43,V43,AA43)</f>
        <v>0</v>
      </c>
      <c r="J24" s="318"/>
      <c r="K24" s="22" t="s">
        <v>323</v>
      </c>
      <c r="L24" s="316">
        <f>SUM(F43,K43,P43,U43,Z43)</f>
        <v>24250</v>
      </c>
      <c r="M24" s="316"/>
      <c r="N24" s="316"/>
      <c r="O24" s="65"/>
    </row>
    <row r="25" spans="1:28" s="32" customFormat="1" ht="16.5" customHeight="1">
      <c r="A25" s="27" t="s">
        <v>333</v>
      </c>
      <c r="B25" s="302" t="s">
        <v>318</v>
      </c>
      <c r="C25" s="303"/>
      <c r="D25" s="303"/>
      <c r="E25" s="303"/>
      <c r="F25" s="303"/>
      <c r="G25" s="28" t="s">
        <v>332</v>
      </c>
      <c r="H25" s="29"/>
      <c r="I25" s="304" t="s">
        <v>273</v>
      </c>
      <c r="J25" s="304"/>
      <c r="K25" s="304"/>
      <c r="L25" s="30" t="s">
        <v>332</v>
      </c>
      <c r="M25" s="29"/>
      <c r="N25" s="304" t="s">
        <v>274</v>
      </c>
      <c r="O25" s="304"/>
      <c r="P25" s="304"/>
      <c r="Q25" s="30" t="s">
        <v>331</v>
      </c>
      <c r="R25" s="29"/>
      <c r="S25" s="304" t="s">
        <v>275</v>
      </c>
      <c r="T25" s="304"/>
      <c r="U25" s="304"/>
      <c r="V25" s="30" t="s">
        <v>332</v>
      </c>
      <c r="W25" s="29"/>
      <c r="X25" s="304"/>
      <c r="Y25" s="304"/>
      <c r="Z25" s="304"/>
      <c r="AA25" s="30"/>
      <c r="AB25" s="31" t="s">
        <v>289</v>
      </c>
    </row>
    <row r="26" spans="1:28" s="4" customFormat="1" ht="15" customHeight="1">
      <c r="A26" s="33"/>
      <c r="B26" s="66" t="s">
        <v>290</v>
      </c>
      <c r="C26" s="181" t="s">
        <v>818</v>
      </c>
      <c r="D26" s="35" t="s">
        <v>4</v>
      </c>
      <c r="E26" s="36" t="s">
        <v>377</v>
      </c>
      <c r="F26" s="67">
        <v>2100</v>
      </c>
      <c r="G26" s="5"/>
      <c r="H26" s="181" t="s">
        <v>829</v>
      </c>
      <c r="I26" s="35" t="s">
        <v>7</v>
      </c>
      <c r="J26" s="36"/>
      <c r="K26" s="48">
        <v>500</v>
      </c>
      <c r="L26" s="6"/>
      <c r="M26" s="194" t="s">
        <v>832</v>
      </c>
      <c r="N26" s="71" t="s">
        <v>833</v>
      </c>
      <c r="O26" s="192"/>
      <c r="P26" s="72">
        <v>500</v>
      </c>
      <c r="Q26" s="6"/>
      <c r="R26" s="181" t="s">
        <v>834</v>
      </c>
      <c r="S26" s="35" t="s">
        <v>309</v>
      </c>
      <c r="T26" s="36"/>
      <c r="U26" s="73">
        <v>550</v>
      </c>
      <c r="V26" s="6"/>
      <c r="W26" s="181"/>
      <c r="X26" s="35"/>
      <c r="Y26" s="36"/>
      <c r="Z26" s="73"/>
      <c r="AA26" s="6"/>
      <c r="AB26" s="76" t="s">
        <v>295</v>
      </c>
    </row>
    <row r="27" spans="1:28" s="4" customFormat="1" ht="15" customHeight="1">
      <c r="A27" s="38"/>
      <c r="B27" s="34" t="s">
        <v>291</v>
      </c>
      <c r="C27" s="179" t="s">
        <v>819</v>
      </c>
      <c r="D27" s="39" t="s">
        <v>5</v>
      </c>
      <c r="E27" s="40" t="s">
        <v>975</v>
      </c>
      <c r="F27" s="68">
        <v>1350</v>
      </c>
      <c r="G27" s="7"/>
      <c r="H27" s="179" t="s">
        <v>830</v>
      </c>
      <c r="I27" s="39" t="s">
        <v>309</v>
      </c>
      <c r="J27" s="40"/>
      <c r="K27" s="52">
        <v>1100</v>
      </c>
      <c r="L27" s="8"/>
      <c r="M27" s="179"/>
      <c r="N27" s="39"/>
      <c r="O27" s="40"/>
      <c r="P27" s="52"/>
      <c r="Q27" s="8"/>
      <c r="R27" s="179" t="s">
        <v>835</v>
      </c>
      <c r="S27" s="39" t="s">
        <v>268</v>
      </c>
      <c r="T27" s="40"/>
      <c r="U27" s="50">
        <v>650</v>
      </c>
      <c r="V27" s="8"/>
      <c r="W27" s="179"/>
      <c r="X27" s="39"/>
      <c r="Y27" s="40"/>
      <c r="Z27" s="50"/>
      <c r="AA27" s="8"/>
      <c r="AB27" s="76" t="s">
        <v>982</v>
      </c>
    </row>
    <row r="28" spans="1:28" s="4" customFormat="1" ht="15" customHeight="1">
      <c r="A28" s="38"/>
      <c r="B28" s="34" t="s">
        <v>292</v>
      </c>
      <c r="C28" s="179" t="s">
        <v>820</v>
      </c>
      <c r="D28" s="39" t="s">
        <v>6</v>
      </c>
      <c r="E28" s="40" t="s">
        <v>315</v>
      </c>
      <c r="F28" s="68">
        <v>1750</v>
      </c>
      <c r="G28" s="7"/>
      <c r="H28" s="179" t="s">
        <v>831</v>
      </c>
      <c r="I28" s="39" t="s">
        <v>266</v>
      </c>
      <c r="J28" s="40"/>
      <c r="K28" s="50">
        <v>950</v>
      </c>
      <c r="L28" s="8"/>
      <c r="M28" s="179"/>
      <c r="N28" s="39"/>
      <c r="O28" s="40"/>
      <c r="P28" s="52"/>
      <c r="Q28" s="8"/>
      <c r="R28" s="179" t="s">
        <v>836</v>
      </c>
      <c r="S28" s="39" t="s">
        <v>269</v>
      </c>
      <c r="T28" s="40"/>
      <c r="U28" s="50">
        <v>200</v>
      </c>
      <c r="V28" s="8"/>
      <c r="W28" s="179"/>
      <c r="X28" s="39"/>
      <c r="Y28" s="40"/>
      <c r="Z28" s="50"/>
      <c r="AA28" s="8"/>
      <c r="AB28" s="76" t="s">
        <v>326</v>
      </c>
    </row>
    <row r="29" spans="1:28" s="4" customFormat="1" ht="15" customHeight="1">
      <c r="A29" s="38"/>
      <c r="B29" s="34" t="s">
        <v>297</v>
      </c>
      <c r="C29" s="179" t="s">
        <v>821</v>
      </c>
      <c r="D29" s="39" t="s">
        <v>7</v>
      </c>
      <c r="E29" s="40" t="s">
        <v>315</v>
      </c>
      <c r="F29" s="68">
        <v>1100</v>
      </c>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t="s">
        <v>822</v>
      </c>
      <c r="D30" s="39" t="s">
        <v>9</v>
      </c>
      <c r="E30" s="40" t="s">
        <v>377</v>
      </c>
      <c r="F30" s="68">
        <v>2150</v>
      </c>
      <c r="G30" s="7"/>
      <c r="H30" s="179"/>
      <c r="I30" s="39"/>
      <c r="J30" s="40"/>
      <c r="K30" s="50"/>
      <c r="L30" s="8"/>
      <c r="M30" s="179"/>
      <c r="N30" s="39"/>
      <c r="O30" s="40"/>
      <c r="P30" s="50"/>
      <c r="Q30" s="8"/>
      <c r="R30" s="179"/>
      <c r="S30" s="39"/>
      <c r="T30" s="40"/>
      <c r="U30" s="50"/>
      <c r="V30" s="8"/>
      <c r="W30" s="179"/>
      <c r="X30" s="39"/>
      <c r="Y30" s="40"/>
      <c r="Z30" s="50"/>
      <c r="AA30" s="8"/>
      <c r="AB30" s="75" t="s">
        <v>983</v>
      </c>
    </row>
    <row r="31" spans="1:28" s="4" customFormat="1" ht="15" customHeight="1">
      <c r="A31" s="38"/>
      <c r="B31" s="34" t="s">
        <v>304</v>
      </c>
      <c r="C31" s="179" t="s">
        <v>823</v>
      </c>
      <c r="D31" s="39" t="s">
        <v>10</v>
      </c>
      <c r="E31" s="40" t="s">
        <v>315</v>
      </c>
      <c r="F31" s="68">
        <v>2000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824</v>
      </c>
      <c r="D32" s="39" t="s">
        <v>11</v>
      </c>
      <c r="E32" s="40" t="s">
        <v>315</v>
      </c>
      <c r="F32" s="68">
        <v>2150</v>
      </c>
      <c r="G32" s="7"/>
      <c r="H32" s="179"/>
      <c r="I32" s="39"/>
      <c r="J32" s="40"/>
      <c r="K32" s="50"/>
      <c r="L32" s="8"/>
      <c r="M32" s="179"/>
      <c r="N32" s="39"/>
      <c r="O32" s="40"/>
      <c r="P32" s="50"/>
      <c r="Q32" s="8"/>
      <c r="R32" s="179"/>
      <c r="S32" s="39"/>
      <c r="T32" s="40"/>
      <c r="U32" s="50"/>
      <c r="V32" s="8"/>
      <c r="W32" s="179"/>
      <c r="X32" s="39"/>
      <c r="Y32" s="40"/>
      <c r="Z32" s="50"/>
      <c r="AA32" s="8"/>
      <c r="AB32" s="76" t="s">
        <v>311</v>
      </c>
    </row>
    <row r="33" spans="1:28" s="4" customFormat="1" ht="15" customHeight="1">
      <c r="A33" s="38"/>
      <c r="B33" s="34"/>
      <c r="C33" s="179" t="s">
        <v>825</v>
      </c>
      <c r="D33" s="39" t="s">
        <v>12</v>
      </c>
      <c r="E33" s="40" t="s">
        <v>377</v>
      </c>
      <c r="F33" s="68">
        <v>1250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t="s">
        <v>305</v>
      </c>
      <c r="C34" s="179" t="s">
        <v>826</v>
      </c>
      <c r="D34" s="39" t="s">
        <v>13</v>
      </c>
      <c r="E34" s="40" t="s">
        <v>315</v>
      </c>
      <c r="F34" s="68">
        <v>1800</v>
      </c>
      <c r="G34" s="7"/>
      <c r="H34" s="179"/>
      <c r="I34" s="39"/>
      <c r="J34" s="40"/>
      <c r="K34" s="50"/>
      <c r="L34" s="8"/>
      <c r="M34" s="179"/>
      <c r="N34" s="39"/>
      <c r="O34" s="40"/>
      <c r="P34" s="50"/>
      <c r="Q34" s="8"/>
      <c r="R34" s="179"/>
      <c r="S34" s="39"/>
      <c r="T34" s="40"/>
      <c r="U34" s="50"/>
      <c r="V34" s="8"/>
      <c r="W34" s="179"/>
      <c r="X34" s="39"/>
      <c r="Y34" s="40"/>
      <c r="Z34" s="50"/>
      <c r="AA34" s="8"/>
      <c r="AB34" s="75" t="s">
        <v>985</v>
      </c>
    </row>
    <row r="35" spans="1:28" s="4" customFormat="1" ht="15" customHeight="1">
      <c r="A35" s="38"/>
      <c r="B35" s="34"/>
      <c r="C35" s="179" t="s">
        <v>827</v>
      </c>
      <c r="D35" s="39" t="s">
        <v>837</v>
      </c>
      <c r="E35" s="40" t="s">
        <v>972</v>
      </c>
      <c r="F35" s="68">
        <v>2100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828</v>
      </c>
      <c r="D36" s="39" t="s">
        <v>8</v>
      </c>
      <c r="E36" s="40" t="s">
        <v>377</v>
      </c>
      <c r="F36" s="68">
        <v>2050</v>
      </c>
      <c r="G36" s="7"/>
      <c r="H36" s="179"/>
      <c r="I36" s="39"/>
      <c r="J36" s="40"/>
      <c r="K36" s="50"/>
      <c r="L36" s="8"/>
      <c r="M36" s="179"/>
      <c r="N36" s="39"/>
      <c r="O36" s="40"/>
      <c r="P36" s="50"/>
      <c r="Q36" s="8"/>
      <c r="R36" s="179"/>
      <c r="S36" s="39"/>
      <c r="T36" s="40"/>
      <c r="U36" s="50"/>
      <c r="V36" s="8"/>
      <c r="W36" s="179"/>
      <c r="X36" s="39"/>
      <c r="Y36" s="40"/>
      <c r="Z36" s="50"/>
      <c r="AA36" s="8"/>
      <c r="AB36" s="75" t="s">
        <v>987</v>
      </c>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t="s">
        <v>989</v>
      </c>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t="s">
        <v>312</v>
      </c>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CONCATENATE(FIXED(COUNTA(D26:D42),0,0),"　店")</f>
        <v>11　店</v>
      </c>
      <c r="E43" s="185"/>
      <c r="F43" s="47">
        <f>SUM(F26:F42)</f>
        <v>19800</v>
      </c>
      <c r="G43" s="54">
        <f>SUM(G26:G42)</f>
        <v>0</v>
      </c>
      <c r="H43" s="193"/>
      <c r="I43" s="29" t="str">
        <f>CONCATENATE(FIXED(COUNTA(I26:I42),0,0),"　店")</f>
        <v>3　店</v>
      </c>
      <c r="J43" s="185"/>
      <c r="K43" s="51">
        <f>SUM(K26:K42)</f>
        <v>2550</v>
      </c>
      <c r="L43" s="53">
        <f>SUM(L26:L42)</f>
        <v>0</v>
      </c>
      <c r="M43" s="193"/>
      <c r="N43" s="29" t="str">
        <f>CONCATENATE(FIXED(COUNTA(N26:N42),0,0),"　店")</f>
        <v>1　店</v>
      </c>
      <c r="O43" s="185"/>
      <c r="P43" s="51">
        <f>SUM(P26:P42)</f>
        <v>500</v>
      </c>
      <c r="Q43" s="53">
        <f>SUM(Q26:Q42)</f>
        <v>0</v>
      </c>
      <c r="R43" s="193"/>
      <c r="S43" s="29" t="str">
        <f>CONCATENATE(FIXED(COUNTA(S26:S42),0,0),"　店")</f>
        <v>3　店</v>
      </c>
      <c r="T43" s="185"/>
      <c r="U43" s="51">
        <f>SUM(U26:U42)</f>
        <v>1400</v>
      </c>
      <c r="V43" s="53">
        <f>SUM(V26:V42)</f>
        <v>0</v>
      </c>
      <c r="W43" s="193"/>
      <c r="X43" s="29" t="str">
        <f>CONCATENATE(FIXED(COUNTA(X26:X42),0,0),"　店")</f>
        <v>0　店</v>
      </c>
      <c r="Y43" s="185"/>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319</v>
      </c>
    </row>
    <row r="46" spans="1:28" ht="1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24">
    <mergeCell ref="J2:U2"/>
    <mergeCell ref="I24:J24"/>
    <mergeCell ref="I4:J4"/>
    <mergeCell ref="N5:P5"/>
    <mergeCell ref="X25:Z25"/>
    <mergeCell ref="S5:U5"/>
    <mergeCell ref="X5:Z5"/>
    <mergeCell ref="L24:N24"/>
    <mergeCell ref="B25:F25"/>
    <mergeCell ref="B24:E24"/>
    <mergeCell ref="I25:K25"/>
    <mergeCell ref="N25:P25"/>
    <mergeCell ref="S25:U25"/>
    <mergeCell ref="A46:AB46"/>
    <mergeCell ref="B5:F5"/>
    <mergeCell ref="I5:K5"/>
    <mergeCell ref="B4:E4"/>
    <mergeCell ref="B1:G2"/>
    <mergeCell ref="H1:I1"/>
    <mergeCell ref="W1:AA1"/>
    <mergeCell ref="H2:I2"/>
    <mergeCell ref="W2:AA2"/>
    <mergeCell ref="L4:N4"/>
    <mergeCell ref="J1:U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6:G42 L26:L42 Q26:Q42 V26:V42 AA26:AA42 AA6:AA21 V6:V21 Q6:Q21 L6:L21 G6:G21">
      <formula1>F26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335</v>
      </c>
      <c r="C4" s="305"/>
      <c r="D4" s="305"/>
      <c r="E4" s="305"/>
      <c r="F4" s="19"/>
      <c r="G4" s="20" t="s">
        <v>3</v>
      </c>
      <c r="H4" s="21"/>
      <c r="I4" s="318">
        <f>SUM(G43,L43,Q43,V43,AA43)</f>
        <v>0</v>
      </c>
      <c r="J4" s="318"/>
      <c r="K4" s="22" t="s">
        <v>323</v>
      </c>
      <c r="L4" s="316">
        <f>SUM(F43,K43,P43,U43,Z43)</f>
        <v>40900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347</v>
      </c>
      <c r="D6" s="183" t="s">
        <v>22</v>
      </c>
      <c r="E6" s="36" t="s">
        <v>377</v>
      </c>
      <c r="F6" s="37">
        <v>2000</v>
      </c>
      <c r="G6" s="5"/>
      <c r="H6" s="181" t="s">
        <v>362</v>
      </c>
      <c r="I6" s="35" t="s">
        <v>24</v>
      </c>
      <c r="J6" s="36"/>
      <c r="K6" s="48">
        <v>800</v>
      </c>
      <c r="L6" s="6"/>
      <c r="M6" s="181" t="s">
        <v>366</v>
      </c>
      <c r="N6" s="35" t="s">
        <v>24</v>
      </c>
      <c r="O6" s="36"/>
      <c r="P6" s="48">
        <v>1000</v>
      </c>
      <c r="Q6" s="6"/>
      <c r="R6" s="181" t="s">
        <v>369</v>
      </c>
      <c r="S6" s="196" t="s">
        <v>257</v>
      </c>
      <c r="T6" s="36"/>
      <c r="U6" s="48">
        <v>650</v>
      </c>
      <c r="V6" s="6"/>
      <c r="W6" s="181"/>
      <c r="X6" s="35"/>
      <c r="Y6" s="36"/>
      <c r="Z6" s="48"/>
      <c r="AA6" s="6"/>
      <c r="AB6" s="74" t="s">
        <v>378</v>
      </c>
      <c r="AG6" s="32"/>
    </row>
    <row r="7" spans="1:33" s="4" customFormat="1" ht="15" customHeight="1">
      <c r="A7" s="38"/>
      <c r="B7" s="34"/>
      <c r="C7" s="179" t="s">
        <v>348</v>
      </c>
      <c r="D7" s="100" t="s">
        <v>23</v>
      </c>
      <c r="E7" s="40" t="s">
        <v>377</v>
      </c>
      <c r="F7" s="41">
        <v>2700</v>
      </c>
      <c r="G7" s="7"/>
      <c r="H7" s="179" t="s">
        <v>363</v>
      </c>
      <c r="I7" s="39" t="s">
        <v>255</v>
      </c>
      <c r="J7" s="40"/>
      <c r="K7" s="49">
        <v>900</v>
      </c>
      <c r="L7" s="8"/>
      <c r="M7" s="179" t="s">
        <v>367</v>
      </c>
      <c r="N7" s="39" t="s">
        <v>256</v>
      </c>
      <c r="O7" s="40"/>
      <c r="P7" s="52">
        <v>250</v>
      </c>
      <c r="Q7" s="8"/>
      <c r="R7" s="179" t="s">
        <v>370</v>
      </c>
      <c r="S7" s="39" t="s">
        <v>950</v>
      </c>
      <c r="T7" s="40"/>
      <c r="U7" s="50">
        <v>1250</v>
      </c>
      <c r="V7" s="8"/>
      <c r="W7" s="179"/>
      <c r="X7" s="39"/>
      <c r="Y7" s="40"/>
      <c r="Z7" s="50"/>
      <c r="AA7" s="8"/>
      <c r="AB7" s="75" t="s">
        <v>1024</v>
      </c>
      <c r="AG7" s="32"/>
    </row>
    <row r="8" spans="1:33" s="4" customFormat="1" ht="15" customHeight="1">
      <c r="A8" s="38"/>
      <c r="B8" s="34"/>
      <c r="C8" s="179" t="s">
        <v>349</v>
      </c>
      <c r="D8" s="100" t="s">
        <v>24</v>
      </c>
      <c r="E8" s="40" t="s">
        <v>317</v>
      </c>
      <c r="F8" s="41">
        <v>2750</v>
      </c>
      <c r="G8" s="7"/>
      <c r="H8" s="179" t="s">
        <v>364</v>
      </c>
      <c r="I8" s="39" t="s">
        <v>258</v>
      </c>
      <c r="J8" s="40"/>
      <c r="K8" s="50">
        <v>600</v>
      </c>
      <c r="L8" s="8"/>
      <c r="M8" s="179" t="s">
        <v>368</v>
      </c>
      <c r="N8" s="39" t="s">
        <v>33</v>
      </c>
      <c r="O8" s="40"/>
      <c r="P8" s="50">
        <v>250</v>
      </c>
      <c r="Q8" s="8"/>
      <c r="R8" s="179" t="s">
        <v>371</v>
      </c>
      <c r="S8" s="39" t="s">
        <v>258</v>
      </c>
      <c r="T8" s="40"/>
      <c r="U8" s="49">
        <v>400</v>
      </c>
      <c r="V8" s="8"/>
      <c r="W8" s="179"/>
      <c r="X8" s="39"/>
      <c r="Y8" s="40"/>
      <c r="Z8" s="49"/>
      <c r="AA8" s="8"/>
      <c r="AB8" s="75" t="s">
        <v>973</v>
      </c>
      <c r="AG8" s="32"/>
    </row>
    <row r="9" spans="1:33" s="4" customFormat="1" ht="15" customHeight="1">
      <c r="A9" s="38"/>
      <c r="B9" s="34" t="s">
        <v>296</v>
      </c>
      <c r="C9" s="179" t="s">
        <v>350</v>
      </c>
      <c r="D9" s="100" t="s">
        <v>375</v>
      </c>
      <c r="E9" s="40" t="s">
        <v>315</v>
      </c>
      <c r="F9" s="41">
        <v>4000</v>
      </c>
      <c r="G9" s="7"/>
      <c r="H9" s="179" t="s">
        <v>365</v>
      </c>
      <c r="I9" s="39" t="s">
        <v>237</v>
      </c>
      <c r="J9" s="40"/>
      <c r="K9" s="50">
        <v>1000</v>
      </c>
      <c r="L9" s="8"/>
      <c r="M9" s="179"/>
      <c r="N9" s="39"/>
      <c r="O9" s="40"/>
      <c r="P9" s="50"/>
      <c r="Q9" s="8"/>
      <c r="R9" s="179" t="s">
        <v>372</v>
      </c>
      <c r="S9" s="39" t="s">
        <v>259</v>
      </c>
      <c r="T9" s="40"/>
      <c r="U9" s="49">
        <v>550</v>
      </c>
      <c r="V9" s="8"/>
      <c r="W9" s="179"/>
      <c r="X9" s="39"/>
      <c r="Y9" s="40"/>
      <c r="Z9" s="49"/>
      <c r="AA9" s="8"/>
      <c r="AB9" s="76" t="s">
        <v>379</v>
      </c>
      <c r="AG9" s="32"/>
    </row>
    <row r="10" spans="1:33" s="4" customFormat="1" ht="15" customHeight="1">
      <c r="A10" s="38"/>
      <c r="B10" s="34"/>
      <c r="C10" s="179" t="s">
        <v>351</v>
      </c>
      <c r="D10" s="100" t="s">
        <v>25</v>
      </c>
      <c r="E10" s="40" t="s">
        <v>377</v>
      </c>
      <c r="F10" s="41">
        <v>2450</v>
      </c>
      <c r="G10" s="7"/>
      <c r="H10" s="179"/>
      <c r="I10" s="39"/>
      <c r="J10" s="40"/>
      <c r="K10" s="50"/>
      <c r="L10" s="8"/>
      <c r="M10" s="179"/>
      <c r="N10" s="39"/>
      <c r="O10" s="40"/>
      <c r="P10" s="50"/>
      <c r="Q10" s="8"/>
      <c r="R10" s="179" t="s">
        <v>373</v>
      </c>
      <c r="S10" s="39" t="s">
        <v>374</v>
      </c>
      <c r="T10" s="40"/>
      <c r="U10" s="50">
        <v>250</v>
      </c>
      <c r="V10" s="8"/>
      <c r="W10" s="179"/>
      <c r="X10" s="39"/>
      <c r="Y10" s="40"/>
      <c r="Z10" s="50"/>
      <c r="AA10" s="8"/>
      <c r="AB10" s="76"/>
      <c r="AG10" s="32"/>
    </row>
    <row r="11" spans="1:33" s="4" customFormat="1" ht="15" customHeight="1">
      <c r="A11" s="38"/>
      <c r="B11" s="34"/>
      <c r="C11" s="179" t="s">
        <v>352</v>
      </c>
      <c r="D11" s="100" t="s">
        <v>28</v>
      </c>
      <c r="E11" s="40" t="s">
        <v>377</v>
      </c>
      <c r="F11" s="41">
        <v>1600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353</v>
      </c>
      <c r="D12" s="100" t="s">
        <v>29</v>
      </c>
      <c r="E12" s="40" t="s">
        <v>377</v>
      </c>
      <c r="F12" s="41">
        <v>1850</v>
      </c>
      <c r="G12" s="7"/>
      <c r="H12" s="179"/>
      <c r="I12" s="39"/>
      <c r="J12" s="40"/>
      <c r="K12" s="50"/>
      <c r="L12" s="8"/>
      <c r="M12" s="179"/>
      <c r="N12" s="39"/>
      <c r="O12" s="40"/>
      <c r="P12" s="50"/>
      <c r="Q12" s="8"/>
      <c r="R12" s="179"/>
      <c r="S12" s="39"/>
      <c r="T12" s="40"/>
      <c r="U12" s="50"/>
      <c r="V12" s="8"/>
      <c r="W12" s="179"/>
      <c r="X12" s="39"/>
      <c r="Y12" s="40"/>
      <c r="Z12" s="50"/>
      <c r="AA12" s="8"/>
      <c r="AB12" s="76" t="s">
        <v>951</v>
      </c>
    </row>
    <row r="13" spans="1:28" s="4" customFormat="1" ht="15" customHeight="1">
      <c r="A13" s="38"/>
      <c r="B13" s="34"/>
      <c r="C13" s="179" t="s">
        <v>354</v>
      </c>
      <c r="D13" s="100" t="s">
        <v>30</v>
      </c>
      <c r="E13" s="40" t="s">
        <v>377</v>
      </c>
      <c r="F13" s="41">
        <v>2100</v>
      </c>
      <c r="G13" s="7"/>
      <c r="H13" s="179"/>
      <c r="I13" s="39"/>
      <c r="J13" s="40"/>
      <c r="K13" s="50"/>
      <c r="L13" s="8"/>
      <c r="M13" s="179"/>
      <c r="N13" s="39"/>
      <c r="O13" s="40"/>
      <c r="P13" s="50"/>
      <c r="Q13" s="8"/>
      <c r="R13" s="179"/>
      <c r="S13" s="39"/>
      <c r="T13" s="40"/>
      <c r="U13" s="50"/>
      <c r="V13" s="8"/>
      <c r="W13" s="179"/>
      <c r="X13" s="39"/>
      <c r="Y13" s="40"/>
      <c r="Z13" s="50"/>
      <c r="AA13" s="8"/>
      <c r="AB13" s="76" t="s">
        <v>969</v>
      </c>
    </row>
    <row r="14" spans="1:28" s="4" customFormat="1" ht="15" customHeight="1">
      <c r="A14" s="38"/>
      <c r="B14" s="34"/>
      <c r="C14" s="179" t="s">
        <v>355</v>
      </c>
      <c r="D14" s="100" t="s">
        <v>31</v>
      </c>
      <c r="E14" s="40" t="s">
        <v>377</v>
      </c>
      <c r="F14" s="41">
        <v>1500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356</v>
      </c>
      <c r="D15" s="100" t="s">
        <v>26</v>
      </c>
      <c r="E15" s="40" t="s">
        <v>377</v>
      </c>
      <c r="F15" s="41">
        <v>1250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357</v>
      </c>
      <c r="D16" s="100" t="s">
        <v>27</v>
      </c>
      <c r="E16" s="40" t="s">
        <v>377</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358</v>
      </c>
      <c r="D17" s="100" t="s">
        <v>32</v>
      </c>
      <c r="E17" s="40" t="s">
        <v>377</v>
      </c>
      <c r="F17" s="41">
        <v>1600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359</v>
      </c>
      <c r="D18" s="100" t="s">
        <v>237</v>
      </c>
      <c r="E18" s="40" t="s">
        <v>377</v>
      </c>
      <c r="F18" s="42">
        <v>1550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360</v>
      </c>
      <c r="D19" s="100" t="s">
        <v>33</v>
      </c>
      <c r="E19" s="40" t="s">
        <v>377</v>
      </c>
      <c r="F19" s="42">
        <v>5550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361</v>
      </c>
      <c r="D20" s="101" t="s">
        <v>376</v>
      </c>
      <c r="E20" s="86" t="s">
        <v>315</v>
      </c>
      <c r="F20" s="87">
        <v>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33000</v>
      </c>
      <c r="G43" s="54">
        <f>SUM(G6:G42)</f>
        <v>0</v>
      </c>
      <c r="H43" s="46"/>
      <c r="I43" s="29" t="str">
        <f>CONCATENATE(FIXED(COUNTA(I6:I42),0,0),"　店")</f>
        <v>4　店</v>
      </c>
      <c r="J43" s="185"/>
      <c r="K43" s="51">
        <f>SUM(K6:K42)</f>
        <v>3300</v>
      </c>
      <c r="L43" s="53">
        <f>SUM(L6:L42)</f>
        <v>0</v>
      </c>
      <c r="M43" s="46"/>
      <c r="N43" s="29" t="str">
        <f>CONCATENATE(FIXED(COUNTA(N6:N42),0,0),"　店")</f>
        <v>3　店</v>
      </c>
      <c r="O43" s="185"/>
      <c r="P43" s="51">
        <f>SUM(P6:P42)</f>
        <v>1500</v>
      </c>
      <c r="Q43" s="53">
        <f>SUM(Q6:Q42)</f>
        <v>0</v>
      </c>
      <c r="R43" s="46"/>
      <c r="S43" s="29" t="str">
        <f>CONCATENATE(FIXED(COUNTA(S6:S42),0,0),"　店")</f>
        <v>5　店</v>
      </c>
      <c r="T43" s="185"/>
      <c r="U43" s="51">
        <f>SUM(U6:U42)</f>
        <v>3100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4:E4"/>
    <mergeCell ref="I4:J4"/>
    <mergeCell ref="L4:N4"/>
    <mergeCell ref="B5:F5"/>
    <mergeCell ref="I5:K5"/>
    <mergeCell ref="N5:P5"/>
    <mergeCell ref="A46:AB46"/>
    <mergeCell ref="B1:G2"/>
    <mergeCell ref="H1:I1"/>
    <mergeCell ref="J1:U1"/>
    <mergeCell ref="W1:AA1"/>
    <mergeCell ref="H2:I2"/>
    <mergeCell ref="J2:U2"/>
    <mergeCell ref="W2:AA2"/>
    <mergeCell ref="S5:U5"/>
    <mergeCell ref="X5:Z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G46"/>
  <sheetViews>
    <sheetView zoomScale="85" zoomScaleNormal="85" zoomScaleSheetLayoutView="85" zoomScalePageLayoutView="0" workbookViewId="0" topLeftCell="A1">
      <selection activeCell="U9" sqref="U9"/>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334</v>
      </c>
      <c r="B1" s="306"/>
      <c r="C1" s="306"/>
      <c r="D1" s="306"/>
      <c r="E1" s="306"/>
      <c r="F1" s="306"/>
      <c r="G1" s="307"/>
      <c r="H1" s="310" t="s">
        <v>0</v>
      </c>
      <c r="I1" s="311"/>
      <c r="J1" s="312"/>
      <c r="K1" s="312"/>
      <c r="L1" s="312"/>
      <c r="M1" s="312"/>
      <c r="N1" s="312"/>
      <c r="O1" s="312"/>
      <c r="P1" s="312"/>
      <c r="Q1" s="312"/>
      <c r="R1" s="312"/>
      <c r="S1" s="312"/>
      <c r="T1" s="312"/>
      <c r="U1" s="313"/>
      <c r="V1" s="26" t="s">
        <v>320</v>
      </c>
      <c r="W1" s="312"/>
      <c r="X1" s="312"/>
      <c r="Y1" s="312"/>
      <c r="Z1" s="312"/>
      <c r="AA1" s="313"/>
      <c r="AB1" s="1"/>
    </row>
    <row r="2" spans="1:28" ht="33" customHeight="1">
      <c r="A2" s="12"/>
      <c r="B2" s="308"/>
      <c r="C2" s="308"/>
      <c r="D2" s="308"/>
      <c r="E2" s="308"/>
      <c r="F2" s="308"/>
      <c r="G2" s="309"/>
      <c r="H2" s="310" t="s">
        <v>2</v>
      </c>
      <c r="I2" s="311"/>
      <c r="J2" s="312"/>
      <c r="K2" s="312"/>
      <c r="L2" s="312"/>
      <c r="M2" s="312"/>
      <c r="N2" s="312"/>
      <c r="O2" s="312"/>
      <c r="P2" s="312"/>
      <c r="Q2" s="312"/>
      <c r="R2" s="312"/>
      <c r="S2" s="312"/>
      <c r="T2" s="312"/>
      <c r="U2" s="313"/>
      <c r="V2" s="26" t="s">
        <v>321</v>
      </c>
      <c r="W2" s="314">
        <f>SUM(I4)</f>
        <v>0</v>
      </c>
      <c r="X2" s="314"/>
      <c r="Y2" s="314"/>
      <c r="Z2" s="314"/>
      <c r="AA2" s="31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5" t="s">
        <v>381</v>
      </c>
      <c r="C4" s="305"/>
      <c r="D4" s="305"/>
      <c r="E4" s="305"/>
      <c r="F4" s="19"/>
      <c r="G4" s="20" t="s">
        <v>3</v>
      </c>
      <c r="H4" s="21"/>
      <c r="I4" s="318">
        <f>SUM(G43,L43,Q43,V43,AA43)</f>
        <v>0</v>
      </c>
      <c r="J4" s="318"/>
      <c r="K4" s="22" t="s">
        <v>323</v>
      </c>
      <c r="L4" s="316">
        <f>SUM(F43,K43,P43,U43,Z43)</f>
        <v>42100</v>
      </c>
      <c r="M4" s="316"/>
      <c r="N4" s="316"/>
      <c r="O4" s="23"/>
      <c r="P4" s="24"/>
      <c r="Q4" s="24"/>
      <c r="R4" s="24"/>
      <c r="S4" s="24"/>
      <c r="T4" s="25"/>
    </row>
    <row r="5" spans="1:28" s="32" customFormat="1" ht="16.5" customHeight="1">
      <c r="A5" s="27" t="s">
        <v>333</v>
      </c>
      <c r="B5" s="302" t="s">
        <v>318</v>
      </c>
      <c r="C5" s="303"/>
      <c r="D5" s="303"/>
      <c r="E5" s="303"/>
      <c r="F5" s="303"/>
      <c r="G5" s="28" t="s">
        <v>331</v>
      </c>
      <c r="H5" s="29"/>
      <c r="I5" s="304" t="s">
        <v>273</v>
      </c>
      <c r="J5" s="304"/>
      <c r="K5" s="304"/>
      <c r="L5" s="30" t="s">
        <v>331</v>
      </c>
      <c r="M5" s="29"/>
      <c r="N5" s="304" t="s">
        <v>274</v>
      </c>
      <c r="O5" s="304"/>
      <c r="P5" s="304"/>
      <c r="Q5" s="30" t="s">
        <v>331</v>
      </c>
      <c r="R5" s="29"/>
      <c r="S5" s="304" t="s">
        <v>275</v>
      </c>
      <c r="T5" s="304"/>
      <c r="U5" s="304"/>
      <c r="V5" s="30" t="s">
        <v>331</v>
      </c>
      <c r="W5" s="29"/>
      <c r="X5" s="304"/>
      <c r="Y5" s="304"/>
      <c r="Z5" s="304"/>
      <c r="AA5" s="30"/>
      <c r="AB5" s="31" t="s">
        <v>289</v>
      </c>
    </row>
    <row r="6" spans="1:33" s="4" customFormat="1" ht="15" customHeight="1">
      <c r="A6" s="33"/>
      <c r="B6" s="34"/>
      <c r="C6" s="178" t="s">
        <v>382</v>
      </c>
      <c r="D6" s="183" t="s">
        <v>45</v>
      </c>
      <c r="E6" s="36" t="s">
        <v>377</v>
      </c>
      <c r="F6" s="37">
        <v>2550</v>
      </c>
      <c r="G6" s="5"/>
      <c r="H6" s="181" t="s">
        <v>405</v>
      </c>
      <c r="I6" s="35" t="s">
        <v>37</v>
      </c>
      <c r="J6" s="36"/>
      <c r="K6" s="48">
        <v>850</v>
      </c>
      <c r="L6" s="6"/>
      <c r="M6" s="187"/>
      <c r="N6" s="262"/>
      <c r="O6" s="36"/>
      <c r="P6" s="48"/>
      <c r="Q6" s="6"/>
      <c r="R6" s="181" t="s">
        <v>410</v>
      </c>
      <c r="S6" s="35" t="s">
        <v>49</v>
      </c>
      <c r="T6" s="36"/>
      <c r="U6" s="48">
        <v>250</v>
      </c>
      <c r="V6" s="6"/>
      <c r="W6" s="181"/>
      <c r="X6" s="35"/>
      <c r="Y6" s="36"/>
      <c r="Z6" s="48"/>
      <c r="AA6" s="6"/>
      <c r="AB6" s="74" t="s">
        <v>298</v>
      </c>
      <c r="AG6" s="32"/>
    </row>
    <row r="7" spans="1:33" s="4" customFormat="1" ht="15" customHeight="1">
      <c r="A7" s="38"/>
      <c r="B7" s="34"/>
      <c r="C7" s="179" t="s">
        <v>383</v>
      </c>
      <c r="D7" s="100" t="s">
        <v>44</v>
      </c>
      <c r="E7" s="40" t="s">
        <v>377</v>
      </c>
      <c r="F7" s="41">
        <v>900</v>
      </c>
      <c r="G7" s="7"/>
      <c r="H7" s="179" t="s">
        <v>406</v>
      </c>
      <c r="I7" s="39" t="s">
        <v>38</v>
      </c>
      <c r="J7" s="40"/>
      <c r="K7" s="49">
        <v>1850</v>
      </c>
      <c r="L7" s="8"/>
      <c r="M7" s="179"/>
      <c r="N7" s="39"/>
      <c r="O7" s="40"/>
      <c r="P7" s="52"/>
      <c r="Q7" s="8"/>
      <c r="R7" s="179" t="s">
        <v>411</v>
      </c>
      <c r="S7" s="39" t="s">
        <v>254</v>
      </c>
      <c r="T7" s="40"/>
      <c r="U7" s="50">
        <v>600</v>
      </c>
      <c r="V7" s="8"/>
      <c r="W7" s="179"/>
      <c r="X7" s="39"/>
      <c r="Y7" s="40"/>
      <c r="Z7" s="50"/>
      <c r="AA7" s="8"/>
      <c r="AB7" s="75" t="s">
        <v>417</v>
      </c>
      <c r="AG7" s="32"/>
    </row>
    <row r="8" spans="1:33" s="4" customFormat="1" ht="15" customHeight="1">
      <c r="A8" s="38"/>
      <c r="B8" s="34"/>
      <c r="C8" s="179" t="s">
        <v>384</v>
      </c>
      <c r="D8" s="100" t="s">
        <v>43</v>
      </c>
      <c r="E8" s="40" t="s">
        <v>377</v>
      </c>
      <c r="F8" s="41">
        <v>1700</v>
      </c>
      <c r="G8" s="7"/>
      <c r="H8" s="179" t="s">
        <v>407</v>
      </c>
      <c r="I8" s="39" t="s">
        <v>254</v>
      </c>
      <c r="J8" s="40"/>
      <c r="K8" s="50">
        <v>1150</v>
      </c>
      <c r="L8" s="8"/>
      <c r="M8" s="179"/>
      <c r="N8" s="39"/>
      <c r="O8" s="40"/>
      <c r="P8" s="50"/>
      <c r="Q8" s="8"/>
      <c r="R8" s="179" t="s">
        <v>412</v>
      </c>
      <c r="S8" s="39" t="s">
        <v>39</v>
      </c>
      <c r="T8" s="40"/>
      <c r="U8" s="49">
        <v>650</v>
      </c>
      <c r="V8" s="8"/>
      <c r="W8" s="179"/>
      <c r="X8" s="39"/>
      <c r="Y8" s="40"/>
      <c r="Z8" s="49"/>
      <c r="AA8" s="8"/>
      <c r="AB8" s="75" t="s">
        <v>970</v>
      </c>
      <c r="AG8" s="32"/>
    </row>
    <row r="9" spans="1:33" s="4" customFormat="1" ht="15" customHeight="1">
      <c r="A9" s="38"/>
      <c r="B9" s="34"/>
      <c r="C9" s="179" t="s">
        <v>385</v>
      </c>
      <c r="D9" s="100" t="s">
        <v>40</v>
      </c>
      <c r="E9" s="40" t="s">
        <v>377</v>
      </c>
      <c r="F9" s="41">
        <v>2050</v>
      </c>
      <c r="G9" s="7"/>
      <c r="H9" s="179" t="s">
        <v>408</v>
      </c>
      <c r="I9" s="39" t="s">
        <v>409</v>
      </c>
      <c r="J9" s="40"/>
      <c r="K9" s="50">
        <v>200</v>
      </c>
      <c r="L9" s="8"/>
      <c r="M9" s="179"/>
      <c r="N9" s="39"/>
      <c r="O9" s="40"/>
      <c r="P9" s="50"/>
      <c r="Q9" s="8"/>
      <c r="R9" s="179" t="s">
        <v>413</v>
      </c>
      <c r="S9" s="39" t="s">
        <v>34</v>
      </c>
      <c r="T9" s="40"/>
      <c r="U9" s="49">
        <v>450</v>
      </c>
      <c r="V9" s="8"/>
      <c r="W9" s="179"/>
      <c r="X9" s="39"/>
      <c r="Y9" s="40"/>
      <c r="Z9" s="49"/>
      <c r="AA9" s="8"/>
      <c r="AB9" s="76" t="s">
        <v>379</v>
      </c>
      <c r="AG9" s="32"/>
    </row>
    <row r="10" spans="1:33" s="4" customFormat="1" ht="15" customHeight="1">
      <c r="A10" s="38"/>
      <c r="B10" s="34"/>
      <c r="C10" s="179" t="s">
        <v>386</v>
      </c>
      <c r="D10" s="100" t="s">
        <v>37</v>
      </c>
      <c r="E10" s="40" t="s">
        <v>377</v>
      </c>
      <c r="F10" s="41">
        <v>1850</v>
      </c>
      <c r="G10" s="7"/>
      <c r="H10" s="179"/>
      <c r="I10" s="39"/>
      <c r="J10" s="40"/>
      <c r="K10" s="50"/>
      <c r="L10" s="8"/>
      <c r="M10" s="179"/>
      <c r="N10" s="39"/>
      <c r="O10" s="40"/>
      <c r="P10" s="50"/>
      <c r="Q10" s="8"/>
      <c r="R10" s="179" t="s">
        <v>414</v>
      </c>
      <c r="S10" s="39" t="s">
        <v>415</v>
      </c>
      <c r="T10" s="40"/>
      <c r="U10" s="50">
        <v>850</v>
      </c>
      <c r="V10" s="8"/>
      <c r="W10" s="179"/>
      <c r="X10" s="39"/>
      <c r="Y10" s="40"/>
      <c r="Z10" s="50"/>
      <c r="AA10" s="8"/>
      <c r="AB10" s="76"/>
      <c r="AG10" s="32"/>
    </row>
    <row r="11" spans="1:33" s="4" customFormat="1" ht="15" customHeight="1">
      <c r="A11" s="38"/>
      <c r="B11" s="34"/>
      <c r="C11" s="179" t="s">
        <v>387</v>
      </c>
      <c r="D11" s="100" t="s">
        <v>36</v>
      </c>
      <c r="E11" s="40" t="s">
        <v>377</v>
      </c>
      <c r="F11" s="41">
        <v>1900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388</v>
      </c>
      <c r="D12" s="100" t="s">
        <v>34</v>
      </c>
      <c r="E12" s="40" t="s">
        <v>377</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389</v>
      </c>
      <c r="D13" s="100" t="s">
        <v>39</v>
      </c>
      <c r="E13" s="40" t="s">
        <v>377</v>
      </c>
      <c r="F13" s="41">
        <v>1400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390</v>
      </c>
      <c r="D14" s="100" t="s">
        <v>41</v>
      </c>
      <c r="E14" s="40" t="s">
        <v>377</v>
      </c>
      <c r="F14" s="41">
        <v>1300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391</v>
      </c>
      <c r="D15" s="100" t="s">
        <v>42</v>
      </c>
      <c r="E15" s="40" t="s">
        <v>377</v>
      </c>
      <c r="F15" s="41">
        <v>1000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290</v>
      </c>
      <c r="C16" s="179" t="s">
        <v>392</v>
      </c>
      <c r="D16" s="100" t="s">
        <v>35</v>
      </c>
      <c r="E16" s="40" t="s">
        <v>377</v>
      </c>
      <c r="F16" s="41">
        <v>1400</v>
      </c>
      <c r="G16" s="9"/>
      <c r="H16" s="179"/>
      <c r="I16" s="39"/>
      <c r="J16" s="40"/>
      <c r="K16" s="50"/>
      <c r="L16" s="8"/>
      <c r="M16" s="179"/>
      <c r="N16" s="39"/>
      <c r="O16" s="40"/>
      <c r="P16" s="50"/>
      <c r="Q16" s="8"/>
      <c r="R16" s="179"/>
      <c r="S16" s="39"/>
      <c r="T16" s="40"/>
      <c r="U16" s="50"/>
      <c r="V16" s="8"/>
      <c r="W16" s="179"/>
      <c r="X16" s="39"/>
      <c r="Y16" s="40"/>
      <c r="Z16" s="50"/>
      <c r="AA16" s="8"/>
      <c r="AB16" s="75" t="s">
        <v>997</v>
      </c>
    </row>
    <row r="17" spans="1:28" s="4" customFormat="1" ht="15" customHeight="1">
      <c r="A17" s="38"/>
      <c r="B17" s="34"/>
      <c r="C17" s="179" t="s">
        <v>393</v>
      </c>
      <c r="D17" s="100" t="s">
        <v>38</v>
      </c>
      <c r="E17" s="40" t="s">
        <v>377</v>
      </c>
      <c r="F17" s="41">
        <v>1450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394</v>
      </c>
      <c r="D18" s="100" t="s">
        <v>963</v>
      </c>
      <c r="E18" s="40" t="s">
        <v>315</v>
      </c>
      <c r="F18" s="42">
        <v>1350</v>
      </c>
      <c r="G18" s="7"/>
      <c r="H18" s="179"/>
      <c r="I18" s="39"/>
      <c r="J18" s="40"/>
      <c r="K18" s="50"/>
      <c r="L18" s="8"/>
      <c r="M18" s="179"/>
      <c r="N18" s="39"/>
      <c r="O18" s="40"/>
      <c r="P18" s="50"/>
      <c r="Q18" s="8"/>
      <c r="R18" s="179"/>
      <c r="S18" s="39"/>
      <c r="T18" s="40"/>
      <c r="U18" s="50"/>
      <c r="V18" s="8"/>
      <c r="W18" s="179"/>
      <c r="X18" s="39"/>
      <c r="Y18" s="40"/>
      <c r="Z18" s="50"/>
      <c r="AA18" s="8"/>
      <c r="AB18" s="76" t="s">
        <v>416</v>
      </c>
    </row>
    <row r="19" spans="1:28" s="4" customFormat="1" ht="15" customHeight="1">
      <c r="A19" s="38"/>
      <c r="B19" s="34" t="s">
        <v>991</v>
      </c>
      <c r="C19" s="179" t="s">
        <v>395</v>
      </c>
      <c r="D19" s="100" t="s">
        <v>46</v>
      </c>
      <c r="E19" s="40" t="s">
        <v>377</v>
      </c>
      <c r="F19" s="42">
        <v>1750</v>
      </c>
      <c r="G19" s="7"/>
      <c r="H19" s="179"/>
      <c r="I19" s="39"/>
      <c r="J19" s="40"/>
      <c r="K19" s="50"/>
      <c r="L19" s="8"/>
      <c r="M19" s="179"/>
      <c r="N19" s="39"/>
      <c r="O19" s="40"/>
      <c r="P19" s="50"/>
      <c r="Q19" s="8"/>
      <c r="R19" s="179"/>
      <c r="S19" s="39"/>
      <c r="T19" s="40"/>
      <c r="U19" s="50"/>
      <c r="V19" s="8"/>
      <c r="W19" s="179"/>
      <c r="X19" s="39"/>
      <c r="Y19" s="40"/>
      <c r="Z19" s="50"/>
      <c r="AA19" s="8"/>
      <c r="AB19" s="76" t="s">
        <v>994</v>
      </c>
    </row>
    <row r="20" spans="1:28" s="4" customFormat="1" ht="15" customHeight="1">
      <c r="A20" s="83"/>
      <c r="B20" s="84" t="s">
        <v>992</v>
      </c>
      <c r="C20" s="180" t="s">
        <v>396</v>
      </c>
      <c r="D20" s="101" t="s">
        <v>254</v>
      </c>
      <c r="E20" s="86" t="s">
        <v>377</v>
      </c>
      <c r="F20" s="87">
        <v>2950</v>
      </c>
      <c r="G20" s="88"/>
      <c r="H20" s="180"/>
      <c r="I20" s="85"/>
      <c r="J20" s="86"/>
      <c r="K20" s="90"/>
      <c r="L20" s="89"/>
      <c r="M20" s="180"/>
      <c r="N20" s="85"/>
      <c r="O20" s="86"/>
      <c r="P20" s="90"/>
      <c r="Q20" s="89"/>
      <c r="R20" s="180"/>
      <c r="S20" s="85"/>
      <c r="T20" s="86"/>
      <c r="U20" s="90"/>
      <c r="V20" s="89"/>
      <c r="W20" s="180"/>
      <c r="X20" s="85"/>
      <c r="Y20" s="86"/>
      <c r="Z20" s="90"/>
      <c r="AA20" s="89"/>
      <c r="AB20" s="76" t="s">
        <v>995</v>
      </c>
    </row>
    <row r="21" spans="1:28" s="4" customFormat="1" ht="15" customHeight="1">
      <c r="A21" s="38"/>
      <c r="B21" s="34"/>
      <c r="C21" s="179" t="s">
        <v>397</v>
      </c>
      <c r="D21" s="100" t="s">
        <v>48</v>
      </c>
      <c r="E21" s="40" t="s">
        <v>377</v>
      </c>
      <c r="F21" s="68">
        <v>1550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398</v>
      </c>
      <c r="D22" s="100" t="s">
        <v>49</v>
      </c>
      <c r="E22" s="40" t="s">
        <v>377</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399</v>
      </c>
      <c r="D23" s="100" t="s">
        <v>50</v>
      </c>
      <c r="E23" s="40" t="s">
        <v>377</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400</v>
      </c>
      <c r="D24" s="100" t="s">
        <v>403</v>
      </c>
      <c r="E24" s="40" t="s">
        <v>377</v>
      </c>
      <c r="F24" s="68">
        <v>1550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t="s">
        <v>401</v>
      </c>
      <c r="D25" s="177" t="s">
        <v>47</v>
      </c>
      <c r="E25" s="40" t="s">
        <v>377</v>
      </c>
      <c r="F25" s="68">
        <v>1700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t="s">
        <v>993</v>
      </c>
      <c r="C26" s="178" t="s">
        <v>402</v>
      </c>
      <c r="D26" s="102" t="s">
        <v>404</v>
      </c>
      <c r="E26" s="184" t="s">
        <v>377</v>
      </c>
      <c r="F26" s="92">
        <v>2950</v>
      </c>
      <c r="G26" s="93"/>
      <c r="H26" s="178"/>
      <c r="I26" s="70"/>
      <c r="J26" s="184"/>
      <c r="K26" s="94"/>
      <c r="L26" s="95"/>
      <c r="M26" s="182"/>
      <c r="N26" s="96"/>
      <c r="O26" s="186"/>
      <c r="P26" s="97"/>
      <c r="Q26" s="95"/>
      <c r="R26" s="178"/>
      <c r="S26" s="70"/>
      <c r="T26" s="184"/>
      <c r="U26" s="98"/>
      <c r="V26" s="95"/>
      <c r="W26" s="178"/>
      <c r="X26" s="70"/>
      <c r="Y26" s="184"/>
      <c r="Z26" s="98"/>
      <c r="AA26" s="95"/>
      <c r="AB26" s="76" t="s">
        <v>996</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21　店</v>
      </c>
      <c r="E43" s="185"/>
      <c r="F43" s="47">
        <f>SUM(F6:F42)</f>
        <v>35250</v>
      </c>
      <c r="G43" s="54">
        <f>SUM(G6:G42)</f>
        <v>0</v>
      </c>
      <c r="H43" s="46"/>
      <c r="I43" s="29" t="str">
        <f>CONCATENATE(FIXED(COUNTA(I6:I42),0,0),"　店")</f>
        <v>4　店</v>
      </c>
      <c r="J43" s="185"/>
      <c r="K43" s="51">
        <f>SUM(K6:K42)</f>
        <v>4050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2800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1037</v>
      </c>
      <c r="B45" s="77"/>
      <c r="D45" s="77"/>
      <c r="E45" s="77"/>
      <c r="F45" s="61"/>
      <c r="AB45" s="79" t="s">
        <v>336</v>
      </c>
    </row>
    <row r="46" spans="1:28" ht="2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M6">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2017-10-25T23:35:52Z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