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680" windowHeight="7455" tabRatio="847" activeTab="1"/>
  </bookViews>
  <sheets>
    <sheet name="取扱事項" sheetId="1" r:id="rId1"/>
    <sheet name="表紙" sheetId="2" r:id="rId2"/>
    <sheet name="桑名市・桑名郡・いなべ市・員弁郡" sheetId="3" r:id="rId3"/>
    <sheet name="四日市市" sheetId="4" r:id="rId4"/>
    <sheet name="三重郡・亀山市・鈴鹿市" sheetId="5" r:id="rId5"/>
    <sheet name="津市" sheetId="6" r:id="rId6"/>
    <sheet name="松阪市・多気郡" sheetId="7" r:id="rId7"/>
    <sheet name="伊勢市・度会郡" sheetId="8" r:id="rId8"/>
    <sheet name="鳥羽市・志摩市・尾鷲市" sheetId="9" r:id="rId9"/>
    <sheet name="熊野市・北牟婁郡・南牟婁郡" sheetId="10" r:id="rId10"/>
    <sheet name="伊賀市・名張市・新宮市" sheetId="11" r:id="rId11"/>
  </sheets>
  <definedNames>
    <definedName name="_xlnm.Print_Area" localSheetId="10">'伊賀市・名張市・新宮市'!$A$1:$H$49</definedName>
    <definedName name="_xlnm.Print_Area" localSheetId="7">'伊勢市・度会郡'!$A$1:$H$48</definedName>
    <definedName name="_xlnm.Print_Area" localSheetId="9">'熊野市・北牟婁郡・南牟婁郡'!$A$1:$H$49</definedName>
    <definedName name="_xlnm.Print_Area" localSheetId="3">'四日市市'!$A$1:$H$49</definedName>
    <definedName name="_xlnm.Print_Area" localSheetId="6">'松阪市・多気郡'!$A$1:$H$49</definedName>
    <definedName name="_xlnm.Print_Area" localSheetId="8">'鳥羽市・志摩市・尾鷲市'!$A$1:$H$49</definedName>
    <definedName name="_xlnm.Print_Area" localSheetId="5">'津市'!$A$1:$H$49</definedName>
    <definedName name="_xlnm.Print_Area" localSheetId="1">'表紙'!$A$1:$H$28</definedName>
  </definedNames>
  <calcPr fullCalcOnLoad="1"/>
</workbook>
</file>

<file path=xl/comments3.xml><?xml version="1.0" encoding="utf-8"?>
<comments xmlns="http://schemas.openxmlformats.org/spreadsheetml/2006/main">
  <authors>
    <author>sogo62</author>
  </authors>
  <commentList>
    <comment ref="E23" authorId="0">
      <text>
        <r>
          <rPr>
            <sz val="11"/>
            <rFont val="ＭＳ Ｐゴシック"/>
            <family val="3"/>
          </rPr>
          <t>桑名郡　中日新聞　木曽岬
尾張弥富市欄</t>
        </r>
      </text>
    </comment>
  </commentList>
</comments>
</file>

<file path=xl/comments7.xml><?xml version="1.0" encoding="utf-8"?>
<comments xmlns="http://schemas.openxmlformats.org/spreadsheetml/2006/main">
  <authors>
    <author>sogo62</author>
  </authors>
  <commentList>
    <comment ref="E34" authorId="0">
      <text>
        <r>
          <rPr>
            <sz val="11"/>
            <rFont val="ＭＳ Ｐゴシック"/>
            <family val="3"/>
          </rPr>
          <t>多気郡　中日新聞　明和Ｎ
伊勢市欄参照</t>
        </r>
      </text>
    </comment>
  </commentList>
</comments>
</file>

<file path=xl/sharedStrings.xml><?xml version="1.0" encoding="utf-8"?>
<sst xmlns="http://schemas.openxmlformats.org/spreadsheetml/2006/main" count="604" uniqueCount="477">
  <si>
    <t>地区</t>
  </si>
  <si>
    <t>折込日</t>
  </si>
  <si>
    <t>松阪市</t>
  </si>
  <si>
    <t>多気郡</t>
  </si>
  <si>
    <t>伊勢市</t>
  </si>
  <si>
    <t>度会郡</t>
  </si>
  <si>
    <t>鳥羽市</t>
  </si>
  <si>
    <t>尾鷲市</t>
  </si>
  <si>
    <t>熊野市</t>
  </si>
  <si>
    <t>北牟婁郡</t>
  </si>
  <si>
    <t>南牟婁郡</t>
  </si>
  <si>
    <t>名張市</t>
  </si>
  <si>
    <t>新宮市</t>
  </si>
  <si>
    <t>いなべ市</t>
  </si>
  <si>
    <t>志摩市</t>
  </si>
  <si>
    <t>㈱中日総合サービス</t>
  </si>
  <si>
    <t>桑名市</t>
  </si>
  <si>
    <t>部数</t>
  </si>
  <si>
    <t>桑名郡</t>
  </si>
  <si>
    <t>員弁郡</t>
  </si>
  <si>
    <t>／</t>
  </si>
  <si>
    <t>／</t>
  </si>
  <si>
    <t>／</t>
  </si>
  <si>
    <t>四日市市</t>
  </si>
  <si>
    <t>三重郡</t>
  </si>
  <si>
    <t>／</t>
  </si>
  <si>
    <t>亀山市</t>
  </si>
  <si>
    <t>鈴鹿市</t>
  </si>
  <si>
    <t>／</t>
  </si>
  <si>
    <t>津市</t>
  </si>
  <si>
    <t>／</t>
  </si>
  <si>
    <t>松阪市</t>
  </si>
  <si>
    <t>多気郡</t>
  </si>
  <si>
    <t>伊勢市</t>
  </si>
  <si>
    <t>度会郡</t>
  </si>
  <si>
    <t>鳥羽市</t>
  </si>
  <si>
    <t>志摩市</t>
  </si>
  <si>
    <t>尾鷲市</t>
  </si>
  <si>
    <t>熊野市</t>
  </si>
  <si>
    <t>北牟婁郡</t>
  </si>
  <si>
    <t>南牟婁郡</t>
  </si>
  <si>
    <t>伊賀市</t>
  </si>
  <si>
    <t>名張市</t>
  </si>
  <si>
    <t>新宮市</t>
  </si>
  <si>
    <t>三重県</t>
  </si>
  <si>
    <t>合計</t>
  </si>
  <si>
    <t>広告主</t>
  </si>
  <si>
    <t>チラシ銘柄</t>
  </si>
  <si>
    <t>店名</t>
  </si>
  <si>
    <t>全域配布部数</t>
  </si>
  <si>
    <t>朝刊折込部数</t>
  </si>
  <si>
    <t>地　　区</t>
  </si>
  <si>
    <t>240120Z01010</t>
  </si>
  <si>
    <t>240120Z01020</t>
  </si>
  <si>
    <t>240120Z01030</t>
  </si>
  <si>
    <t>240120Z01090</t>
  </si>
  <si>
    <t>240120Z01040</t>
  </si>
  <si>
    <t>240120Z01080</t>
  </si>
  <si>
    <t>240120Z01050</t>
  </si>
  <si>
    <t>240120Z01060</t>
  </si>
  <si>
    <t>240120Z01110</t>
  </si>
  <si>
    <t>240120Z01070</t>
  </si>
  <si>
    <t>240120Z01120</t>
  </si>
  <si>
    <t>240120Z01130</t>
  </si>
  <si>
    <t>240120Z01140</t>
  </si>
  <si>
    <t>240140Z01060</t>
  </si>
  <si>
    <t>240140Z01070</t>
  </si>
  <si>
    <t>240140Z01030</t>
  </si>
  <si>
    <t>240140Z01040</t>
  </si>
  <si>
    <t>240140Z01050</t>
  </si>
  <si>
    <t>240140Z01080</t>
  </si>
  <si>
    <t>240121Z01010</t>
  </si>
  <si>
    <t>240121Z01020</t>
  </si>
  <si>
    <t>240110Z01260</t>
  </si>
  <si>
    <t>240110Z01010</t>
  </si>
  <si>
    <t>240110Z01020</t>
  </si>
  <si>
    <t>240110Z01240</t>
  </si>
  <si>
    <t>240110Z01330</t>
  </si>
  <si>
    <t>240110Z01340</t>
  </si>
  <si>
    <t>240110Z01040</t>
  </si>
  <si>
    <t>240110Z01280</t>
  </si>
  <si>
    <t>240110Z01290</t>
  </si>
  <si>
    <t>240110Z01300</t>
  </si>
  <si>
    <t>240110Z01230</t>
  </si>
  <si>
    <t>240110Z01060</t>
  </si>
  <si>
    <t>240110Z01090</t>
  </si>
  <si>
    <t>240110Z01070</t>
  </si>
  <si>
    <t>240110Z01100</t>
  </si>
  <si>
    <t>240110Z01080</t>
  </si>
  <si>
    <t>240110Z01250</t>
  </si>
  <si>
    <t>240110Z01160</t>
  </si>
  <si>
    <t>240110Z01120</t>
  </si>
  <si>
    <t>240110Z01150</t>
  </si>
  <si>
    <t>240110Z01180</t>
  </si>
  <si>
    <t>240110Z01270</t>
  </si>
  <si>
    <t>240110Z01130</t>
  </si>
  <si>
    <t>240110Z01140</t>
  </si>
  <si>
    <t>240110Z01170</t>
  </si>
  <si>
    <t>240110Z01220</t>
  </si>
  <si>
    <t>240110Z01190</t>
  </si>
  <si>
    <t>240110Z01200</t>
  </si>
  <si>
    <t>240110Z01310</t>
  </si>
  <si>
    <t>240110Z01320</t>
  </si>
  <si>
    <t>240150Z01070</t>
  </si>
  <si>
    <t>240150Z01040</t>
  </si>
  <si>
    <t>240150Z01030</t>
  </si>
  <si>
    <t>240150Z01050</t>
  </si>
  <si>
    <t>240150Z01090</t>
  </si>
  <si>
    <t>240150Z01080</t>
  </si>
  <si>
    <t>240205Z01010</t>
  </si>
  <si>
    <t>240205Z01040</t>
  </si>
  <si>
    <t>240205Z01020</t>
  </si>
  <si>
    <t>240205Z01030</t>
  </si>
  <si>
    <t>240205Z01050</t>
  </si>
  <si>
    <t>240210Z01010</t>
  </si>
  <si>
    <t>240210Z01020</t>
  </si>
  <si>
    <t>240210Z01030</t>
  </si>
  <si>
    <t>240210Z01040</t>
  </si>
  <si>
    <t>240210Z01150</t>
  </si>
  <si>
    <t>240210Z01160</t>
  </si>
  <si>
    <t>240210Z01050</t>
  </si>
  <si>
    <t>240210Z01060</t>
  </si>
  <si>
    <t>240210Z01070</t>
  </si>
  <si>
    <t>240210Z01080</t>
  </si>
  <si>
    <t>240210Z01090</t>
  </si>
  <si>
    <t>240210Z01100</t>
  </si>
  <si>
    <t>240210Z01110</t>
  </si>
  <si>
    <t>240210Z01120</t>
  </si>
  <si>
    <t>240210Z01130</t>
  </si>
  <si>
    <t>240210Z01140</t>
  </si>
  <si>
    <t>240220Z01010</t>
  </si>
  <si>
    <t>240220Z01020</t>
  </si>
  <si>
    <t>240220Z01030</t>
  </si>
  <si>
    <t>240220Z01080</t>
  </si>
  <si>
    <t>240220Z01040</t>
  </si>
  <si>
    <t>240220Z01050</t>
  </si>
  <si>
    <t>240220Z01060</t>
  </si>
  <si>
    <t>240220Z01070</t>
  </si>
  <si>
    <t>240220Z01090</t>
  </si>
  <si>
    <t>240220Z01100</t>
  </si>
  <si>
    <t>240220Z01290</t>
  </si>
  <si>
    <t>240220Z01300</t>
  </si>
  <si>
    <t>240220Z01120</t>
  </si>
  <si>
    <t>240220Z01130</t>
  </si>
  <si>
    <t>240220Z01140</t>
  </si>
  <si>
    <t>240220Z01150</t>
  </si>
  <si>
    <t>240220Z01160</t>
  </si>
  <si>
    <t>240220Z01170</t>
  </si>
  <si>
    <t>240220Z01180</t>
  </si>
  <si>
    <t>240220Z01190</t>
  </si>
  <si>
    <t>240220Z01200</t>
  </si>
  <si>
    <t>240220Z01210</t>
  </si>
  <si>
    <t>240220Z01220</t>
  </si>
  <si>
    <t>240220Z01230</t>
  </si>
  <si>
    <t>240220Z01240</t>
  </si>
  <si>
    <t>240220Z01250</t>
  </si>
  <si>
    <t>240220Z01260</t>
  </si>
  <si>
    <t>240220Z01270</t>
  </si>
  <si>
    <t>240220Z01280</t>
  </si>
  <si>
    <t>240230Z01010</t>
  </si>
  <si>
    <t>240230Z01040</t>
  </si>
  <si>
    <t>240230Z01100</t>
  </si>
  <si>
    <t>240230Z01080</t>
  </si>
  <si>
    <t>240230Z01070</t>
  </si>
  <si>
    <t>240230Z01120</t>
  </si>
  <si>
    <t>240230Z01030</t>
  </si>
  <si>
    <t>240230Z01090</t>
  </si>
  <si>
    <t>240230Z01060</t>
  </si>
  <si>
    <t>240230Z01110</t>
  </si>
  <si>
    <t>240230Z01020</t>
  </si>
  <si>
    <t>240230Z01050</t>
  </si>
  <si>
    <t>240230Z01130</t>
  </si>
  <si>
    <t>240230Z01140</t>
  </si>
  <si>
    <t>240230Z01150</t>
  </si>
  <si>
    <t>240250Z01010</t>
  </si>
  <si>
    <t>240250Z01040</t>
  </si>
  <si>
    <t>240250Z01020</t>
  </si>
  <si>
    <t>240250Z01030</t>
  </si>
  <si>
    <t>240250Z01050</t>
  </si>
  <si>
    <t>240305Z01010</t>
  </si>
  <si>
    <t>240305Z01030</t>
  </si>
  <si>
    <t>240305Z01040</t>
  </si>
  <si>
    <t>240305Z01080</t>
  </si>
  <si>
    <t>240305Z01140</t>
  </si>
  <si>
    <t>240305Z01060</t>
  </si>
  <si>
    <t>240305Z01070</t>
  </si>
  <si>
    <t>240305Z01110</t>
  </si>
  <si>
    <t>240305Z01130</t>
  </si>
  <si>
    <t>240305Z01090</t>
  </si>
  <si>
    <t>240305Z01100</t>
  </si>
  <si>
    <t>240305Z01120</t>
  </si>
  <si>
    <t>240354Z01020</t>
  </si>
  <si>
    <t>240354Z01030</t>
  </si>
  <si>
    <t>240354Z01040</t>
  </si>
  <si>
    <t>240354Z01050</t>
  </si>
  <si>
    <t>240355Z01060</t>
  </si>
  <si>
    <t>240355Z01090</t>
  </si>
  <si>
    <t>240355Z01105</t>
  </si>
  <si>
    <t>240355Z01100</t>
  </si>
  <si>
    <t>240355Z01110</t>
  </si>
  <si>
    <t>240355Z01120</t>
  </si>
  <si>
    <t>240355Z01130</t>
  </si>
  <si>
    <t>240340Z01010</t>
  </si>
  <si>
    <t>240340Z01020</t>
  </si>
  <si>
    <t>240350Z01060</t>
  </si>
  <si>
    <t>240350Z01030</t>
  </si>
  <si>
    <t>240350Z01040</t>
  </si>
  <si>
    <t>240350Z01050</t>
  </si>
  <si>
    <t>240345Z01010</t>
  </si>
  <si>
    <t>240345Z01020</t>
  </si>
  <si>
    <t>240345Z01030</t>
  </si>
  <si>
    <t>240345Z01040</t>
  </si>
  <si>
    <t>240320Z01010</t>
  </si>
  <si>
    <t>240320Z01030</t>
  </si>
  <si>
    <t>240320Z01020</t>
  </si>
  <si>
    <t>240360Z01010</t>
  </si>
  <si>
    <t>240360Z01030</t>
  </si>
  <si>
    <t>240360Z01020</t>
  </si>
  <si>
    <t>240360Z01040</t>
  </si>
  <si>
    <t>240360Z01050</t>
  </si>
  <si>
    <t>240360Z01060</t>
  </si>
  <si>
    <t>240310Z01010</t>
  </si>
  <si>
    <t>240310Z01020</t>
  </si>
  <si>
    <t>240330Z01060</t>
  </si>
  <si>
    <t>240330Z01070</t>
  </si>
  <si>
    <t>240330Z01030</t>
  </si>
  <si>
    <t>240315Z01030</t>
  </si>
  <si>
    <t>240315Z01010</t>
  </si>
  <si>
    <t>240315Z01020</t>
  </si>
  <si>
    <t>240325Z01010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</si>
  <si>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</si>
  <si>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</si>
  <si>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</si>
  <si>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桑名市</t>
  </si>
  <si>
    <t>四日市市</t>
  </si>
  <si>
    <t>鈴鹿市</t>
  </si>
  <si>
    <t>桑名郡</t>
  </si>
  <si>
    <t>員弁郡</t>
  </si>
  <si>
    <t>三重郡</t>
  </si>
  <si>
    <t>亀山市</t>
  </si>
  <si>
    <t>津市</t>
  </si>
  <si>
    <t>240220Z01045</t>
  </si>
  <si>
    <t>サイズ</t>
  </si>
  <si>
    <t>240205Z01060</t>
  </si>
  <si>
    <t>240205Z01070</t>
  </si>
  <si>
    <t>　　・中日新聞折込広告取扱い基準を満たしたチラシ。</t>
  </si>
  <si>
    <t>　　・中日新聞未購読者へは情報紙とともに配布。</t>
  </si>
  <si>
    <t>　　投函禁止など配布不能世帯数により販売店ごとの世帯カバー率は異なります。</t>
  </si>
  <si>
    <t>240349Z01010</t>
  </si>
  <si>
    <t>240349Z01015</t>
  </si>
  <si>
    <t>240349Z01020</t>
  </si>
  <si>
    <t>桑名西部N</t>
  </si>
  <si>
    <t>桑名正和N</t>
  </si>
  <si>
    <t>塩浜N</t>
  </si>
  <si>
    <t>菰野N</t>
  </si>
  <si>
    <t>加佐登N</t>
  </si>
  <si>
    <t>一志N</t>
  </si>
  <si>
    <t>明和N</t>
  </si>
  <si>
    <t>二見N</t>
  </si>
  <si>
    <t>津(大光堂)</t>
  </si>
  <si>
    <t>津西が丘</t>
  </si>
  <si>
    <t>津片田東M</t>
  </si>
  <si>
    <t>津片田西M</t>
  </si>
  <si>
    <t>伊賀上野I</t>
  </si>
  <si>
    <t>伊賀上野北部</t>
  </si>
  <si>
    <t>依那古AMSI</t>
  </si>
  <si>
    <t>伊賀神戸AMSI</t>
  </si>
  <si>
    <t>阿山柘植AMSI</t>
  </si>
  <si>
    <t>島ヶ原AMSI</t>
  </si>
  <si>
    <t>伊賀山田AMSI</t>
  </si>
  <si>
    <t>青山町AMSI</t>
  </si>
  <si>
    <t>名張</t>
  </si>
  <si>
    <t>名張東部</t>
  </si>
  <si>
    <t>新宮</t>
  </si>
  <si>
    <t>北楠</t>
  </si>
  <si>
    <t>三重楠</t>
  </si>
  <si>
    <t>津白塚S</t>
  </si>
  <si>
    <t>津栗真S</t>
  </si>
  <si>
    <t>津一身田S</t>
  </si>
  <si>
    <t>津高野尾S</t>
  </si>
  <si>
    <t>津安東MS</t>
  </si>
  <si>
    <t>津安濃MS</t>
  </si>
  <si>
    <t>大紀町錦SI</t>
  </si>
  <si>
    <t>慥柄AMI</t>
  </si>
  <si>
    <t>東宮AMSI</t>
  </si>
  <si>
    <t>的矢AMSI</t>
  </si>
  <si>
    <t>熊野</t>
  </si>
  <si>
    <t>御浜・熊野南部I</t>
  </si>
  <si>
    <t>島勝AMSI</t>
  </si>
  <si>
    <t>白浦</t>
  </si>
  <si>
    <t>引本I</t>
  </si>
  <si>
    <t>上野南部I</t>
  </si>
  <si>
    <t>諏訪丸柱I</t>
  </si>
  <si>
    <t>桑名(永野)NS</t>
  </si>
  <si>
    <t>桑名南部NS</t>
  </si>
  <si>
    <t>桑名播磨NS</t>
  </si>
  <si>
    <t>桑名久米NS</t>
  </si>
  <si>
    <t>伊勢市駅前NS</t>
  </si>
  <si>
    <t>伊勢市厚生NS</t>
  </si>
  <si>
    <t>伊勢市中央NS</t>
  </si>
  <si>
    <t>伊勢市北部NS</t>
  </si>
  <si>
    <t>宇治山田NS</t>
  </si>
  <si>
    <t>伊勢市西部NS</t>
  </si>
  <si>
    <t>伊勢市南部NS</t>
  </si>
  <si>
    <t>柿野NS</t>
  </si>
  <si>
    <t>久居東部NS</t>
  </si>
  <si>
    <t>久居NS</t>
  </si>
  <si>
    <t>久居西部NS</t>
  </si>
  <si>
    <t>久居南部NS</t>
  </si>
  <si>
    <t>川越南NS</t>
  </si>
  <si>
    <t>鈴鹿栄NS</t>
  </si>
  <si>
    <t>大矢知NS</t>
  </si>
  <si>
    <t>四日市羽津NS</t>
  </si>
  <si>
    <t>四日市駅西NS</t>
  </si>
  <si>
    <t>四日市常磐NS</t>
  </si>
  <si>
    <t>四日市松本NS</t>
  </si>
  <si>
    <t>四日市南部NS</t>
  </si>
  <si>
    <t>泊山NS</t>
  </si>
  <si>
    <t>四日市笹川NS</t>
  </si>
  <si>
    <t>四日市波木NS</t>
  </si>
  <si>
    <t>大山田団地NSI</t>
  </si>
  <si>
    <t>蓮花寺NSI</t>
  </si>
  <si>
    <t>北大社NSI</t>
  </si>
  <si>
    <t>紀伊長島NSI</t>
  </si>
  <si>
    <t>三重小俣NSI</t>
  </si>
  <si>
    <t>大淀NSI</t>
  </si>
  <si>
    <t>松阪大黒田NSI</t>
  </si>
  <si>
    <t>松阪川井町NSI</t>
  </si>
  <si>
    <t>松阪鎌田NSI</t>
  </si>
  <si>
    <t>松阪大平NSI</t>
  </si>
  <si>
    <t>松阪高町NSI</t>
  </si>
  <si>
    <t>松阪桜町NSI</t>
  </si>
  <si>
    <t>松阪徳和NSI</t>
  </si>
  <si>
    <t>松阪櫛田NSI</t>
  </si>
  <si>
    <t>六軒NSI</t>
  </si>
  <si>
    <t>長太の浦NSI</t>
  </si>
  <si>
    <t>鈴鹿箕田NSI</t>
  </si>
  <si>
    <t>伊勢若松NSI</t>
  </si>
  <si>
    <t>白子NSI</t>
  </si>
  <si>
    <t>白子西NSI</t>
  </si>
  <si>
    <t>鈴鹿旭が丘NSI</t>
  </si>
  <si>
    <t>鈴鹿磯山NSI</t>
  </si>
  <si>
    <t>伊勢神戸南部NSI</t>
  </si>
  <si>
    <t>玉垣NSI</t>
  </si>
  <si>
    <t>鈴鹿桜島NSI</t>
  </si>
  <si>
    <t>鈴鹿平田NSI</t>
  </si>
  <si>
    <t>鈴鹿国府NSI</t>
  </si>
  <si>
    <t>四日市橋北NSI</t>
  </si>
  <si>
    <t>阿倉川NSI</t>
  </si>
  <si>
    <t>霞ケ浦NSI</t>
  </si>
  <si>
    <t>四日市生桑NSI</t>
  </si>
  <si>
    <t>四日市中央NSI</t>
  </si>
  <si>
    <t>四日市北条NSI</t>
  </si>
  <si>
    <t>河原田NSI</t>
  </si>
  <si>
    <t>伊勢長島NAMSI</t>
  </si>
  <si>
    <t>長島南部NAMSI</t>
  </si>
  <si>
    <t>梅戸井NAMSI</t>
  </si>
  <si>
    <t>員弁NAMSI</t>
  </si>
  <si>
    <t>員弁治田NAMSI</t>
  </si>
  <si>
    <t>藤原NAMSI</t>
  </si>
  <si>
    <t>二木島NAMSI</t>
  </si>
  <si>
    <t>磯部NAMSI</t>
  </si>
  <si>
    <t>浜島NAMSI</t>
  </si>
  <si>
    <t>波切NAMSI</t>
  </si>
  <si>
    <t>船越NAMSI</t>
  </si>
  <si>
    <t>布施田NAMSI</t>
  </si>
  <si>
    <t>滝原NAMSI</t>
  </si>
  <si>
    <t>大内山NAMSI</t>
  </si>
  <si>
    <t>柏崎NAMSI</t>
  </si>
  <si>
    <t>三重中島NAMSI</t>
  </si>
  <si>
    <t>吉津(神前)NAMSI</t>
  </si>
  <si>
    <t>島津(古和)NAMSI</t>
  </si>
  <si>
    <t>南勢町東NAMSI</t>
  </si>
  <si>
    <t>南勢町西NAMSI</t>
  </si>
  <si>
    <t>松阪片野橋NAMSI</t>
  </si>
  <si>
    <t>三瀬谷NAMSI</t>
  </si>
  <si>
    <t>宮川村NAMSI</t>
  </si>
  <si>
    <t>栃原NAMSI</t>
  </si>
  <si>
    <t>榊原NAMSI</t>
  </si>
  <si>
    <t>椋本NAMSI</t>
  </si>
  <si>
    <t>北神山NAMSI</t>
  </si>
  <si>
    <t>八知NAMSI</t>
  </si>
  <si>
    <t>奥津NAMSI</t>
  </si>
  <si>
    <t>菰野朝上NAMSI</t>
  </si>
  <si>
    <t>下ノ庄NAMSI</t>
  </si>
  <si>
    <t>加太NAMSI</t>
  </si>
  <si>
    <t>多度NYS</t>
  </si>
  <si>
    <t>石榑NAMI</t>
  </si>
  <si>
    <t>阿下喜NAMI</t>
  </si>
  <si>
    <t>阿曽NAMI</t>
  </si>
  <si>
    <t>贄NAMI</t>
  </si>
  <si>
    <t>四日市川島NMSI</t>
  </si>
  <si>
    <t>千里ヶ丘NMSI</t>
  </si>
  <si>
    <t>豊津上野NMSI</t>
  </si>
  <si>
    <t>亀山中央NMSI</t>
  </si>
  <si>
    <t>亀山北部NMSI</t>
  </si>
  <si>
    <t>亀山関NMSI</t>
  </si>
  <si>
    <t>四日市あがたNI</t>
  </si>
  <si>
    <t>四日市桜NI</t>
  </si>
  <si>
    <t>四日市桜西NI</t>
  </si>
  <si>
    <t>田丸NI</t>
  </si>
  <si>
    <t>伊勢神戸北部NI</t>
  </si>
  <si>
    <t>桑名七和NI</t>
  </si>
  <si>
    <t>西桑名ネオポリスNI</t>
  </si>
  <si>
    <t>伊勢朝日NM</t>
  </si>
  <si>
    <t>川越北NMS</t>
  </si>
  <si>
    <t>井田川NMI</t>
  </si>
  <si>
    <t>亀山南部NMI</t>
  </si>
  <si>
    <t>鈴峰NMI</t>
  </si>
  <si>
    <t>津高茶屋NMS</t>
  </si>
  <si>
    <t>津雲出NMS</t>
  </si>
  <si>
    <t>鳥羽NAI</t>
  </si>
  <si>
    <t>鳥羽南部NAI</t>
  </si>
  <si>
    <t>九鬼NAI</t>
  </si>
  <si>
    <t>賀田NASI</t>
  </si>
  <si>
    <t>四日市あかつきNM</t>
  </si>
  <si>
    <t>四日市保々NM</t>
  </si>
  <si>
    <t>木曽岬NＡＭI</t>
  </si>
  <si>
    <t>家城NAMI</t>
  </si>
  <si>
    <t>伊勢竹原NAMSI</t>
  </si>
  <si>
    <t>尾鷲S</t>
  </si>
  <si>
    <t>三木里</t>
  </si>
  <si>
    <t>津新町SI</t>
  </si>
  <si>
    <t>津橋南SI</t>
  </si>
  <si>
    <t>津南が丘SI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</si>
  <si>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</si>
  <si>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</si>
  <si>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</si>
  <si>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</si>
  <si>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</si>
  <si>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</si>
  <si>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</si>
  <si>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</si>
  <si>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</si>
  <si>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5.　配布料金</t>
  </si>
  <si>
    <t>6.　取扱注意事項</t>
  </si>
  <si>
    <t>　　・一部地域では全域配布サービスは行っておりません。</t>
  </si>
  <si>
    <t>　　・販売店個店単位で全域定数を満たすことが原則となります.</t>
  </si>
  <si>
    <t>　　・合売店では一部他紙一般紙にも折り込まれます。</t>
  </si>
  <si>
    <t>　　・同じ配布エリアでも配布日によって情報紙が異なります。</t>
  </si>
  <si>
    <t>　　・台風などの悪天候の場合、配布日は上記の限りではありません。</t>
  </si>
  <si>
    <t>山城N</t>
  </si>
  <si>
    <t>飯高NAMS</t>
  </si>
  <si>
    <t>鵜殿AMS</t>
  </si>
  <si>
    <t>井田AMS</t>
  </si>
  <si>
    <t>紀宝AMS</t>
  </si>
  <si>
    <t>上野口AMS</t>
  </si>
  <si>
    <t>新堂NMSI</t>
  </si>
  <si>
    <t>白山NAMSI</t>
  </si>
  <si>
    <t>桔梗が丘・美旗</t>
  </si>
  <si>
    <t>240220Z01310</t>
  </si>
  <si>
    <t>津橋北</t>
  </si>
  <si>
    <t>　　・愛知県：毎月第2金曜日　第4金曜日</t>
  </si>
  <si>
    <t>※未購読者への配布は当日中が原則</t>
  </si>
  <si>
    <t>　　・岐阜県：毎月第4金曜日</t>
  </si>
  <si>
    <t>※未購読者への配布は当日とその翌日中が原則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</si>
  <si>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</si>
  <si>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（※1）桑名市、員弁郡東員町のみ</t>
  </si>
  <si>
    <t>相可NAMSI</t>
  </si>
  <si>
    <t>松阪中央NSI</t>
  </si>
  <si>
    <t>松阪まえのへたNSI</t>
  </si>
  <si>
    <t>松阪南郊NSI</t>
  </si>
  <si>
    <t>鵜川原NM</t>
  </si>
  <si>
    <t>鵜方NAMSI</t>
  </si>
  <si>
    <t>船津NAMI</t>
  </si>
  <si>
    <t>相賀NAMSI</t>
  </si>
  <si>
    <t>富田(生川)NS</t>
  </si>
  <si>
    <t>四日市西部NMSI</t>
  </si>
  <si>
    <t>四日市内部NSI</t>
  </si>
  <si>
    <t>240355Z01140</t>
  </si>
  <si>
    <t>240355Z01150</t>
  </si>
  <si>
    <t>三重平NSI</t>
  </si>
  <si>
    <t>240230Z01160</t>
  </si>
  <si>
    <t>伊勢中川NSI</t>
  </si>
  <si>
    <t>平成29年後期（12月1日以降）</t>
  </si>
  <si>
    <t>わたらいNAMSI</t>
  </si>
  <si>
    <t>深谷NAMYSI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</si>
</sst>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&quot;現&quot;&quot;在&quot;"/>
    <numFmt numFmtId="179" formatCode="0_);[Red]\(0\)"/>
    <numFmt numFmtId="180" formatCode="#,##0_);[Red]\(#,##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\(#,##0\)"/>
    <numFmt numFmtId="186" formatCode="#,##0_ ;[Red]\-#,##0\ "/>
    <numFmt numFmtId="187" formatCode="\(##,###\)"/>
    <numFmt numFmtId="188" formatCode="#,###\ ;"/>
    <numFmt numFmtId="189" formatCode="#,##0;[Red]#,##0"/>
    <numFmt numFmtId="190" formatCode="#,##0_ ;[Red]\-#,##0;"/>
    <numFmt numFmtId="191" formatCode="m&quot;月&quot;d&quot;日&quot;\(aaa\)"/>
    <numFmt numFmtId="192" formatCode="\(#,###\)"/>
    <numFmt numFmtId="193" formatCode="#,##0;[Red]\-#,##0;"/>
    <numFmt numFmtId="194" formatCode="0_ "/>
    <numFmt numFmtId="195" formatCode="[$-411]ggge&quot;年&quot;m&quot;月&quot;d&quot;日&quot;\(aaa\)"/>
    <numFmt numFmtId="196" formatCode="#,###"/>
    <numFmt numFmtId="197" formatCode="#,###&quot;枚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190" fontId="4" fillId="0" borderId="0" xfId="49" applyNumberFormat="1" applyFont="1" applyAlignment="1" applyProtection="1">
      <alignment/>
      <protection locked="0"/>
    </xf>
    <xf numFmtId="193" fontId="4" fillId="0" borderId="0" xfId="88" applyNumberFormat="1" applyFont="1" applyAlignment="1" applyProtection="1">
      <alignment/>
      <protection/>
    </xf>
    <xf numFmtId="193" fontId="4" fillId="0" borderId="0" xfId="88" applyNumberFormat="1" applyFont="1" applyAlignment="1" applyProtection="1">
      <alignment horizontal="center"/>
      <protection/>
    </xf>
    <xf numFmtId="193" fontId="4" fillId="0" borderId="0" xfId="88" applyNumberFormat="1" applyFont="1" applyAlignment="1" applyProtection="1">
      <alignment horizontal="left" vertical="center" shrinkToFit="1"/>
      <protection/>
    </xf>
    <xf numFmtId="190" fontId="4" fillId="0" borderId="0" xfId="49" applyNumberFormat="1" applyFont="1" applyAlignment="1" applyProtection="1">
      <alignment horizontal="left" vertical="center" shrinkToFit="1"/>
      <protection locked="0"/>
    </xf>
    <xf numFmtId="190" fontId="0" fillId="0" borderId="0" xfId="49" applyNumberFormat="1" applyFont="1" applyAlignment="1" applyProtection="1">
      <alignment/>
      <protection locked="0"/>
    </xf>
    <xf numFmtId="190" fontId="4" fillId="0" borderId="10" xfId="49" applyNumberFormat="1" applyFont="1" applyBorder="1" applyAlignment="1" applyProtection="1">
      <alignment horizontal="right" vertical="center"/>
      <protection/>
    </xf>
    <xf numFmtId="190" fontId="4" fillId="0" borderId="11" xfId="49" applyNumberFormat="1" applyFont="1" applyBorder="1" applyAlignment="1" applyProtection="1">
      <alignment horizontal="left" vertical="center" shrinkToFit="1"/>
      <protection/>
    </xf>
    <xf numFmtId="190" fontId="4" fillId="0" borderId="12" xfId="49" applyNumberFormat="1" applyFont="1" applyBorder="1" applyAlignment="1" applyProtection="1">
      <alignment horizontal="right" vertical="center"/>
      <protection/>
    </xf>
    <xf numFmtId="190" fontId="4" fillId="0" borderId="13" xfId="49" applyNumberFormat="1" applyFont="1" applyBorder="1" applyAlignment="1" applyProtection="1">
      <alignment horizontal="left" vertical="center" shrinkToFit="1"/>
      <protection/>
    </xf>
    <xf numFmtId="190" fontId="4" fillId="0" borderId="14" xfId="49" applyNumberFormat="1" applyFont="1" applyBorder="1" applyAlignment="1" applyProtection="1">
      <alignment horizontal="right" vertical="center"/>
      <protection/>
    </xf>
    <xf numFmtId="190" fontId="4" fillId="0" borderId="15" xfId="49" applyNumberFormat="1" applyFont="1" applyBorder="1" applyAlignment="1" applyProtection="1">
      <alignment/>
      <protection/>
    </xf>
    <xf numFmtId="190" fontId="4" fillId="0" borderId="16" xfId="49" applyNumberFormat="1" applyFont="1" applyBorder="1" applyAlignment="1" applyProtection="1">
      <alignment/>
      <protection/>
    </xf>
    <xf numFmtId="190" fontId="4" fillId="0" borderId="17" xfId="49" applyNumberFormat="1" applyFont="1" applyBorder="1" applyAlignment="1" applyProtection="1">
      <alignment/>
      <protection/>
    </xf>
    <xf numFmtId="190" fontId="4" fillId="0" borderId="18" xfId="49" applyNumberFormat="1" applyFont="1" applyBorder="1" applyAlignment="1" applyProtection="1">
      <alignment horizontal="right" vertical="center"/>
      <protection/>
    </xf>
    <xf numFmtId="190" fontId="4" fillId="0" borderId="19" xfId="49" applyNumberFormat="1" applyFont="1" applyBorder="1" applyAlignment="1" applyProtection="1">
      <alignment horizontal="right" vertical="center"/>
      <protection/>
    </xf>
    <xf numFmtId="190" fontId="4" fillId="0" borderId="20" xfId="49" applyNumberFormat="1" applyFont="1" applyBorder="1" applyAlignment="1" applyProtection="1">
      <alignment horizontal="right" vertical="center"/>
      <protection/>
    </xf>
    <xf numFmtId="190" fontId="4" fillId="0" borderId="21" xfId="49" applyNumberFormat="1" applyFont="1" applyBorder="1" applyAlignment="1" applyProtection="1">
      <alignment horizontal="right" vertical="center"/>
      <protection/>
    </xf>
    <xf numFmtId="190" fontId="4" fillId="0" borderId="22" xfId="49" applyNumberFormat="1" applyFont="1" applyBorder="1" applyAlignment="1" applyProtection="1">
      <alignment horizontal="right" vertical="center"/>
      <protection/>
    </xf>
    <xf numFmtId="190" fontId="0" fillId="0" borderId="0" xfId="49" applyNumberFormat="1" applyFont="1" applyAlignment="1" applyProtection="1">
      <alignment/>
      <protection/>
    </xf>
    <xf numFmtId="190" fontId="4" fillId="0" borderId="0" xfId="49" applyNumberFormat="1" applyFont="1" applyAlignment="1" applyProtection="1">
      <alignment horizontal="center"/>
      <protection locked="0"/>
    </xf>
    <xf numFmtId="190" fontId="4" fillId="0" borderId="23" xfId="49" applyNumberFormat="1" applyFont="1" applyBorder="1" applyAlignment="1" applyProtection="1">
      <alignment horizontal="right" vertical="center"/>
      <protection/>
    </xf>
    <xf numFmtId="190" fontId="4" fillId="0" borderId="24" xfId="49" applyNumberFormat="1" applyFont="1" applyBorder="1" applyAlignment="1" applyProtection="1">
      <alignment horizontal="right" vertical="center"/>
      <protection/>
    </xf>
    <xf numFmtId="190" fontId="4" fillId="0" borderId="25" xfId="49" applyNumberFormat="1" applyFont="1" applyBorder="1" applyAlignment="1" applyProtection="1">
      <alignment horizontal="left" vertical="center" shrinkToFit="1"/>
      <protection/>
    </xf>
    <xf numFmtId="190" fontId="4" fillId="0" borderId="26" xfId="49" applyNumberFormat="1" applyFont="1" applyBorder="1" applyAlignment="1" applyProtection="1">
      <alignment horizontal="right" vertical="center"/>
      <protection/>
    </xf>
    <xf numFmtId="190" fontId="4" fillId="0" borderId="27" xfId="49" applyNumberFormat="1" applyFont="1" applyBorder="1" applyAlignment="1" applyProtection="1">
      <alignment horizontal="left" vertical="center" shrinkToFit="1"/>
      <protection/>
    </xf>
    <xf numFmtId="190" fontId="4" fillId="0" borderId="28" xfId="49" applyNumberFormat="1" applyFont="1" applyBorder="1" applyAlignment="1" applyProtection="1">
      <alignment horizontal="left" vertical="center" shrinkToFit="1"/>
      <protection/>
    </xf>
    <xf numFmtId="190" fontId="4" fillId="0" borderId="29" xfId="49" applyNumberFormat="1" applyFont="1" applyBorder="1" applyAlignment="1" applyProtection="1">
      <alignment horizontal="right" vertical="center"/>
      <protection/>
    </xf>
    <xf numFmtId="190" fontId="4" fillId="0" borderId="16" xfId="49" applyNumberFormat="1" applyFont="1" applyBorder="1" applyAlignment="1" applyProtection="1">
      <alignment horizontal="center" vertical="center" shrinkToFit="1"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31" xfId="49" applyNumberFormat="1" applyFont="1" applyBorder="1" applyAlignment="1" applyProtection="1">
      <alignment/>
      <protection/>
    </xf>
    <xf numFmtId="190" fontId="4" fillId="0" borderId="32" xfId="49" applyNumberFormat="1" applyFont="1" applyBorder="1" applyAlignment="1" applyProtection="1">
      <alignment horizontal="right" vertical="center"/>
      <protection/>
    </xf>
    <xf numFmtId="190" fontId="4" fillId="0" borderId="33" xfId="49" applyNumberFormat="1" applyFont="1" applyBorder="1" applyAlignment="1" applyProtection="1">
      <alignment vertical="center"/>
      <protection/>
    </xf>
    <xf numFmtId="190" fontId="4" fillId="0" borderId="13" xfId="49" applyNumberFormat="1" applyFont="1" applyFill="1" applyBorder="1" applyAlignment="1" applyProtection="1">
      <alignment horizontal="left" vertical="center" shrinkToFit="1"/>
      <protection/>
    </xf>
    <xf numFmtId="190" fontId="4" fillId="0" borderId="31" xfId="49" applyNumberFormat="1" applyFont="1" applyBorder="1" applyAlignment="1" applyProtection="1">
      <alignment horizontal="center" vertical="center" shrinkToFit="1"/>
      <protection/>
    </xf>
    <xf numFmtId="190" fontId="4" fillId="0" borderId="34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/>
      <protection locked="0"/>
    </xf>
    <xf numFmtId="190" fontId="4" fillId="0" borderId="26" xfId="49" applyNumberFormat="1" applyFont="1" applyBorder="1" applyAlignment="1" applyProtection="1">
      <alignment horizontal="right" vertical="center"/>
      <protection locked="0"/>
    </xf>
    <xf numFmtId="190" fontId="4" fillId="0" borderId="0" xfId="49" applyNumberFormat="1" applyFont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/>
      <protection locked="0"/>
    </xf>
    <xf numFmtId="190" fontId="6" fillId="0" borderId="0" xfId="49" applyNumberFormat="1" applyFont="1" applyBorder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 vertical="center"/>
      <protection locked="0"/>
    </xf>
    <xf numFmtId="190" fontId="0" fillId="0" borderId="0" xfId="49" applyNumberFormat="1" applyFont="1" applyBorder="1" applyAlignment="1" applyProtection="1">
      <alignment horizontal="right" vertical="center"/>
      <protection locked="0"/>
    </xf>
    <xf numFmtId="190" fontId="4" fillId="0" borderId="13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/>
      <protection locked="0"/>
    </xf>
    <xf numFmtId="190" fontId="4" fillId="0" borderId="35" xfId="49" applyNumberFormat="1" applyFont="1" applyBorder="1" applyAlignment="1" applyProtection="1">
      <alignment horizontal="left" vertical="center" shrinkToFit="1"/>
      <protection/>
    </xf>
    <xf numFmtId="190" fontId="4" fillId="0" borderId="36" xfId="49" applyNumberFormat="1" applyFont="1" applyBorder="1" applyAlignment="1" applyProtection="1">
      <alignment horizontal="right" vertical="center"/>
      <protection/>
    </xf>
    <xf numFmtId="190" fontId="4" fillId="0" borderId="11" xfId="49" applyNumberFormat="1" applyFont="1" applyFill="1" applyBorder="1" applyAlignment="1" applyProtection="1">
      <alignment horizontal="left" vertical="center" shrinkToFit="1"/>
      <protection/>
    </xf>
    <xf numFmtId="190" fontId="4" fillId="0" borderId="0" xfId="49" applyNumberFormat="1" applyFont="1" applyAlignment="1" applyProtection="1">
      <alignment vertical="center" shrinkToFit="1"/>
      <protection locked="0"/>
    </xf>
    <xf numFmtId="190" fontId="4" fillId="0" borderId="11" xfId="49" applyNumberFormat="1" applyFont="1" applyBorder="1" applyAlignment="1" applyProtection="1">
      <alignment vertical="center" shrinkToFit="1"/>
      <protection/>
    </xf>
    <xf numFmtId="190" fontId="4" fillId="0" borderId="13" xfId="49" applyNumberFormat="1" applyFont="1" applyBorder="1" applyAlignment="1" applyProtection="1">
      <alignment vertical="center" shrinkToFit="1"/>
      <protection/>
    </xf>
    <xf numFmtId="190" fontId="4" fillId="0" borderId="28" xfId="49" applyNumberFormat="1" applyFont="1" applyBorder="1" applyAlignment="1" applyProtection="1">
      <alignment vertical="center" shrinkToFit="1"/>
      <protection/>
    </xf>
    <xf numFmtId="190" fontId="0" fillId="0" borderId="0" xfId="49" applyNumberFormat="1" applyFont="1" applyAlignment="1" applyProtection="1">
      <alignment horizontal="center" vertical="center"/>
      <protection locked="0"/>
    </xf>
    <xf numFmtId="190" fontId="4" fillId="0" borderId="0" xfId="49" applyNumberFormat="1" applyFont="1" applyFill="1" applyAlignment="1" applyProtection="1">
      <alignment vertical="center"/>
      <protection locked="0"/>
    </xf>
    <xf numFmtId="190" fontId="4" fillId="0" borderId="0" xfId="49" applyNumberFormat="1" applyFont="1" applyFill="1" applyAlignment="1" applyProtection="1">
      <alignment horizontal="center" vertical="center"/>
      <protection locked="0"/>
    </xf>
    <xf numFmtId="190" fontId="4" fillId="0" borderId="24" xfId="49" applyNumberFormat="1" applyFont="1" applyBorder="1" applyAlignment="1" applyProtection="1">
      <alignment horizontal="right" vertical="center"/>
      <protection locked="0"/>
    </xf>
    <xf numFmtId="190" fontId="4" fillId="0" borderId="29" xfId="49" applyNumberFormat="1" applyFont="1" applyBorder="1" applyAlignment="1" applyProtection="1">
      <alignment horizontal="right" vertical="center"/>
      <protection locked="0"/>
    </xf>
    <xf numFmtId="190" fontId="4" fillId="0" borderId="37" xfId="49" applyNumberFormat="1" applyFont="1" applyBorder="1" applyAlignment="1" applyProtection="1">
      <alignment horizontal="center" vertical="center"/>
      <protection/>
    </xf>
    <xf numFmtId="190" fontId="4" fillId="0" borderId="25" xfId="49" applyNumberFormat="1" applyFont="1" applyBorder="1" applyAlignment="1" applyProtection="1">
      <alignment horizontal="center" vertical="center"/>
      <protection/>
    </xf>
    <xf numFmtId="190" fontId="4" fillId="0" borderId="38" xfId="49" applyNumberFormat="1" applyFont="1" applyBorder="1" applyAlignment="1" applyProtection="1">
      <alignment horizontal="left" vertical="center"/>
      <protection/>
    </xf>
    <xf numFmtId="190" fontId="4" fillId="0" borderId="35" xfId="49" applyNumberFormat="1" applyFont="1" applyBorder="1" applyAlignment="1" applyProtection="1">
      <alignment horizontal="center" vertical="center"/>
      <protection/>
    </xf>
    <xf numFmtId="190" fontId="4" fillId="0" borderId="11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 horizontal="right" vertical="center"/>
      <protection/>
    </xf>
    <xf numFmtId="190" fontId="4" fillId="0" borderId="40" xfId="49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190" fontId="4" fillId="0" borderId="13" xfId="49" applyNumberFormat="1" applyFont="1" applyBorder="1" applyAlignment="1" applyProtection="1">
      <alignment horizontal="right" vertical="center" shrinkToFit="1"/>
      <protection/>
    </xf>
    <xf numFmtId="190" fontId="4" fillId="0" borderId="13" xfId="49" applyNumberFormat="1" applyFont="1" applyBorder="1" applyAlignment="1" applyProtection="1">
      <alignment horizontal="right" vertical="center"/>
      <protection/>
    </xf>
    <xf numFmtId="190" fontId="4" fillId="0" borderId="12" xfId="49" applyNumberFormat="1" applyFont="1" applyBorder="1" applyAlignment="1" applyProtection="1">
      <alignment horizontal="right" vertical="center"/>
      <protection locked="0"/>
    </xf>
    <xf numFmtId="190" fontId="4" fillId="0" borderId="20" xfId="49" applyNumberFormat="1" applyFont="1" applyBorder="1" applyAlignment="1" applyProtection="1">
      <alignment vertical="center"/>
      <protection/>
    </xf>
    <xf numFmtId="190" fontId="4" fillId="0" borderId="10" xfId="98" applyNumberFormat="1" applyFont="1" applyBorder="1" applyAlignment="1" applyProtection="1">
      <alignment horizontal="right" vertical="center"/>
      <protection/>
    </xf>
    <xf numFmtId="190" fontId="4" fillId="0" borderId="12" xfId="98" applyNumberFormat="1" applyFont="1" applyBorder="1" applyAlignment="1" applyProtection="1">
      <alignment horizontal="right" vertical="center"/>
      <protection/>
    </xf>
    <xf numFmtId="190" fontId="4" fillId="0" borderId="10" xfId="51" applyNumberFormat="1" applyFont="1" applyBorder="1" applyAlignment="1" applyProtection="1">
      <alignment horizontal="right" vertical="center"/>
      <protection/>
    </xf>
    <xf numFmtId="190" fontId="4" fillId="0" borderId="12" xfId="51" applyNumberFormat="1" applyFont="1" applyBorder="1" applyAlignment="1" applyProtection="1">
      <alignment horizontal="right" vertical="center"/>
      <protection/>
    </xf>
    <xf numFmtId="190" fontId="4" fillId="0" borderId="36" xfId="51" applyNumberFormat="1" applyFont="1" applyBorder="1" applyAlignment="1" applyProtection="1">
      <alignment horizontal="right" vertical="center"/>
      <protection/>
    </xf>
    <xf numFmtId="190" fontId="4" fillId="0" borderId="10" xfId="53" applyNumberFormat="1" applyFont="1" applyBorder="1" applyAlignment="1" applyProtection="1">
      <alignment horizontal="right" vertical="center"/>
      <protection/>
    </xf>
    <xf numFmtId="190" fontId="4" fillId="0" borderId="12" xfId="53" applyNumberFormat="1" applyFont="1" applyBorder="1" applyAlignment="1" applyProtection="1">
      <alignment horizontal="right" vertical="center"/>
      <protection/>
    </xf>
    <xf numFmtId="190" fontId="4" fillId="0" borderId="10" xfId="61" applyNumberFormat="1" applyFont="1" applyBorder="1" applyAlignment="1" applyProtection="1">
      <alignment horizontal="right" vertical="center"/>
      <protection/>
    </xf>
    <xf numFmtId="190" fontId="4" fillId="0" borderId="12" xfId="61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/>
      <protection/>
    </xf>
    <xf numFmtId="190" fontId="4" fillId="0" borderId="10" xfId="70" applyNumberFormat="1" applyFont="1" applyBorder="1" applyAlignment="1" applyProtection="1">
      <alignment horizontal="right" vertical="center"/>
      <protection/>
    </xf>
    <xf numFmtId="190" fontId="4" fillId="0" borderId="12" xfId="70" applyNumberFormat="1" applyFont="1" applyBorder="1" applyAlignment="1" applyProtection="1">
      <alignment horizontal="right" vertical="center"/>
      <protection/>
    </xf>
    <xf numFmtId="190" fontId="4" fillId="0" borderId="10" xfId="68" applyNumberFormat="1" applyFont="1" applyBorder="1" applyAlignment="1" applyProtection="1">
      <alignment horizontal="right" vertical="center"/>
      <protection/>
    </xf>
    <xf numFmtId="190" fontId="4" fillId="0" borderId="12" xfId="68" applyNumberFormat="1" applyFont="1" applyBorder="1" applyAlignment="1" applyProtection="1">
      <alignment horizontal="right" vertical="center"/>
      <protection/>
    </xf>
    <xf numFmtId="190" fontId="4" fillId="0" borderId="36" xfId="68" applyNumberFormat="1" applyFont="1" applyBorder="1" applyAlignment="1" applyProtection="1">
      <alignment horizontal="right" vertical="center"/>
      <protection/>
    </xf>
    <xf numFmtId="190" fontId="4" fillId="0" borderId="10" xfId="75" applyNumberFormat="1" applyFont="1" applyBorder="1" applyAlignment="1" applyProtection="1">
      <alignment horizontal="right" vertical="center"/>
      <protection/>
    </xf>
    <xf numFmtId="190" fontId="4" fillId="0" borderId="12" xfId="75" applyNumberFormat="1" applyFont="1" applyBorder="1" applyAlignment="1" applyProtection="1">
      <alignment horizontal="right" vertical="center"/>
      <protection/>
    </xf>
    <xf numFmtId="190" fontId="4" fillId="0" borderId="12" xfId="81" applyNumberFormat="1" applyFont="1" applyBorder="1" applyAlignment="1" applyProtection="1">
      <alignment horizontal="right" vertical="center"/>
      <protection/>
    </xf>
    <xf numFmtId="190" fontId="4" fillId="0" borderId="14" xfId="81" applyNumberFormat="1" applyFont="1" applyBorder="1" applyAlignment="1" applyProtection="1">
      <alignment horizontal="right" vertical="center"/>
      <protection/>
    </xf>
    <xf numFmtId="190" fontId="4" fillId="0" borderId="10" xfId="84" applyNumberFormat="1" applyFont="1" applyBorder="1" applyAlignment="1" applyProtection="1">
      <alignment horizontal="right" vertical="center"/>
      <protection/>
    </xf>
    <xf numFmtId="190" fontId="4" fillId="0" borderId="12" xfId="84" applyNumberFormat="1" applyFont="1" applyBorder="1" applyAlignment="1" applyProtection="1">
      <alignment horizontal="right" vertical="center"/>
      <protection/>
    </xf>
    <xf numFmtId="190" fontId="4" fillId="0" borderId="36" xfId="84" applyNumberFormat="1" applyFont="1" applyBorder="1" applyAlignment="1" applyProtection="1">
      <alignment horizontal="right" vertical="center"/>
      <protection/>
    </xf>
    <xf numFmtId="190" fontId="4" fillId="0" borderId="10" xfId="85" applyNumberFormat="1" applyFont="1" applyBorder="1" applyAlignment="1" applyProtection="1">
      <alignment horizontal="right" vertical="center"/>
      <protection/>
    </xf>
    <xf numFmtId="190" fontId="4" fillId="0" borderId="12" xfId="85" applyNumberFormat="1" applyFont="1" applyBorder="1" applyAlignment="1" applyProtection="1">
      <alignment horizontal="right" vertical="center"/>
      <protection/>
    </xf>
    <xf numFmtId="190" fontId="4" fillId="0" borderId="10" xfId="91" applyNumberFormat="1" applyFont="1" applyBorder="1" applyAlignment="1" applyProtection="1">
      <alignment horizontal="right" vertical="center"/>
      <protection/>
    </xf>
    <xf numFmtId="190" fontId="4" fillId="0" borderId="12" xfId="91" applyNumberFormat="1" applyFont="1" applyBorder="1" applyAlignment="1" applyProtection="1">
      <alignment horizontal="right" vertical="center"/>
      <protection/>
    </xf>
    <xf numFmtId="190" fontId="4" fillId="0" borderId="23" xfId="92" applyNumberFormat="1" applyFont="1" applyBorder="1" applyAlignment="1" applyProtection="1">
      <alignment horizontal="right" vertical="center"/>
      <protection/>
    </xf>
    <xf numFmtId="190" fontId="4" fillId="0" borderId="24" xfId="92" applyNumberFormat="1" applyFont="1" applyBorder="1" applyAlignment="1" applyProtection="1">
      <alignment horizontal="right" vertical="center"/>
      <protection/>
    </xf>
    <xf numFmtId="190" fontId="4" fillId="0" borderId="26" xfId="92" applyNumberFormat="1" applyFont="1" applyBorder="1" applyAlignment="1" applyProtection="1">
      <alignment horizontal="right" vertical="center"/>
      <protection/>
    </xf>
    <xf numFmtId="190" fontId="4" fillId="0" borderId="23" xfId="94" applyNumberFormat="1" applyFont="1" applyFill="1" applyBorder="1" applyAlignment="1" applyProtection="1">
      <alignment horizontal="right" vertical="center"/>
      <protection/>
    </xf>
    <xf numFmtId="190" fontId="4" fillId="0" borderId="24" xfId="94" applyNumberFormat="1" applyFont="1" applyFill="1" applyBorder="1" applyAlignment="1" applyProtection="1">
      <alignment horizontal="right" vertical="center"/>
      <protection/>
    </xf>
    <xf numFmtId="190" fontId="4" fillId="0" borderId="24" xfId="94" applyNumberFormat="1" applyFont="1" applyBorder="1" applyAlignment="1" applyProtection="1">
      <alignment horizontal="right" vertical="center"/>
      <protection/>
    </xf>
    <xf numFmtId="190" fontId="4" fillId="0" borderId="14" xfId="98" applyNumberFormat="1" applyFont="1" applyBorder="1" applyAlignment="1" applyProtection="1">
      <alignment horizontal="right" vertical="center"/>
      <protection/>
    </xf>
    <xf numFmtId="190" fontId="4" fillId="0" borderId="41" xfId="49" applyNumberFormat="1" applyFont="1" applyBorder="1" applyAlignment="1" applyProtection="1">
      <alignment horizontal="distributed" vertical="center"/>
      <protection/>
    </xf>
    <xf numFmtId="190" fontId="4" fillId="0" borderId="42" xfId="49" applyNumberFormat="1" applyFont="1" applyFill="1" applyBorder="1" applyAlignment="1" applyProtection="1">
      <alignment horizontal="center" vertical="center"/>
      <protection/>
    </xf>
    <xf numFmtId="190" fontId="4" fillId="0" borderId="25" xfId="49" applyNumberFormat="1" applyFont="1" applyBorder="1" applyAlignment="1" applyProtection="1">
      <alignment horizontal="distributed" vertical="center"/>
      <protection/>
    </xf>
    <xf numFmtId="190" fontId="4" fillId="0" borderId="28" xfId="49" applyNumberFormat="1" applyFont="1" applyBorder="1" applyAlignment="1" applyProtection="1">
      <alignment horizontal="distributed" vertical="center"/>
      <protection/>
    </xf>
    <xf numFmtId="190" fontId="4" fillId="0" borderId="43" xfId="49" applyNumberFormat="1" applyFont="1" applyFill="1" applyBorder="1" applyAlignment="1" applyProtection="1">
      <alignment horizontal="center" vertical="center"/>
      <protection/>
    </xf>
    <xf numFmtId="179" fontId="43" fillId="0" borderId="38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left" vertical="center" shrinkToFit="1"/>
      <protection/>
    </xf>
    <xf numFmtId="179" fontId="43" fillId="0" borderId="37" xfId="49" applyNumberFormat="1" applyFont="1" applyBorder="1" applyAlignment="1" applyProtection="1">
      <alignment horizontal="left" vertical="center" shrinkToFit="1"/>
      <protection/>
    </xf>
    <xf numFmtId="179" fontId="43" fillId="0" borderId="15" xfId="49" applyNumberFormat="1" applyFont="1" applyBorder="1" applyAlignment="1" applyProtection="1">
      <alignment horizontal="left" vertical="center" shrinkToFit="1"/>
      <protection/>
    </xf>
    <xf numFmtId="179" fontId="43" fillId="0" borderId="44" xfId="49" applyNumberFormat="1" applyFont="1" applyBorder="1" applyAlignment="1" applyProtection="1">
      <alignment horizontal="left" vertical="center" shrinkToFit="1"/>
      <protection/>
    </xf>
    <xf numFmtId="179" fontId="43" fillId="0" borderId="45" xfId="49" applyNumberFormat="1" applyFont="1" applyBorder="1" applyAlignment="1" applyProtection="1">
      <alignment horizontal="left" vertical="center" shrinkToFit="1"/>
      <protection/>
    </xf>
    <xf numFmtId="179" fontId="43" fillId="0" borderId="45" xfId="49" applyNumberFormat="1" applyFont="1" applyBorder="1" applyAlignment="1" applyProtection="1">
      <alignment horizontal="center" vertical="center"/>
      <protection/>
    </xf>
    <xf numFmtId="179" fontId="43" fillId="0" borderId="39" xfId="49" applyNumberFormat="1" applyFont="1" applyBorder="1" applyAlignment="1" applyProtection="1">
      <alignment horizontal="left" vertical="center"/>
      <protection/>
    </xf>
    <xf numFmtId="179" fontId="43" fillId="0" borderId="45" xfId="49" applyNumberFormat="1" applyFont="1" applyBorder="1" applyAlignment="1" applyProtection="1">
      <alignment horizontal="left" vertical="center"/>
      <protection/>
    </xf>
    <xf numFmtId="179" fontId="43" fillId="0" borderId="15" xfId="49" applyNumberFormat="1" applyFont="1" applyBorder="1" applyAlignment="1" applyProtection="1">
      <alignment horizontal="left" vertical="center"/>
      <protection/>
    </xf>
    <xf numFmtId="179" fontId="43" fillId="0" borderId="39" xfId="0" applyNumberFormat="1" applyFont="1" applyBorder="1" applyAlignment="1" applyProtection="1">
      <alignment horizontal="left" vertical="center" shrinkToFit="1"/>
      <protection/>
    </xf>
    <xf numFmtId="179" fontId="43" fillId="0" borderId="15" xfId="49" applyNumberFormat="1" applyFont="1" applyBorder="1" applyAlignment="1" applyProtection="1">
      <alignment horizontal="left" shrinkToFit="1"/>
      <protection/>
    </xf>
    <xf numFmtId="179" fontId="43" fillId="0" borderId="46" xfId="49" applyNumberFormat="1" applyFont="1" applyBorder="1" applyAlignment="1" applyProtection="1">
      <alignment horizontal="left" vertical="center" shrinkToFit="1"/>
      <protection/>
    </xf>
    <xf numFmtId="179" fontId="43" fillId="0" borderId="47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left" shrinkToFit="1"/>
      <protection/>
    </xf>
    <xf numFmtId="179" fontId="43" fillId="0" borderId="37" xfId="49" applyNumberFormat="1" applyFont="1" applyBorder="1" applyAlignment="1" applyProtection="1">
      <alignment horizontal="left" shrinkToFit="1"/>
      <protection/>
    </xf>
    <xf numFmtId="179" fontId="43" fillId="0" borderId="38" xfId="0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 shrinkToFit="1"/>
      <protection locked="0"/>
    </xf>
    <xf numFmtId="179" fontId="43" fillId="0" borderId="30" xfId="49" applyNumberFormat="1" applyFont="1" applyBorder="1" applyAlignment="1" applyProtection="1">
      <alignment horizontal="left" vertical="center" shrinkToFit="1"/>
      <protection/>
    </xf>
    <xf numFmtId="179" fontId="43" fillId="0" borderId="37" xfId="49" applyNumberFormat="1" applyFont="1" applyBorder="1" applyAlignment="1" applyProtection="1">
      <alignment horizontal="center" vertical="center" shrinkToFit="1"/>
      <protection/>
    </xf>
    <xf numFmtId="190" fontId="4" fillId="0" borderId="48" xfId="49" applyNumberFormat="1" applyFont="1" applyBorder="1" applyAlignment="1" applyProtection="1">
      <alignment horizontal="left" vertical="center" shrinkToFit="1"/>
      <protection/>
    </xf>
    <xf numFmtId="190" fontId="4" fillId="0" borderId="49" xfId="49" applyNumberFormat="1" applyFont="1" applyBorder="1" applyAlignment="1" applyProtection="1">
      <alignment horizontal="center" vertical="center" shrinkToFit="1"/>
      <protection/>
    </xf>
    <xf numFmtId="190" fontId="4" fillId="0" borderId="50" xfId="49" applyNumberFormat="1" applyFont="1" applyBorder="1" applyAlignment="1" applyProtection="1">
      <alignment horizontal="left" vertical="center" shrinkToFit="1"/>
      <protection/>
    </xf>
    <xf numFmtId="190" fontId="4" fillId="0" borderId="51" xfId="49" applyNumberFormat="1" applyFont="1" applyBorder="1" applyAlignment="1" applyProtection="1">
      <alignment horizontal="center" vertical="center" shrinkToFit="1"/>
      <protection/>
    </xf>
    <xf numFmtId="179" fontId="43" fillId="0" borderId="0" xfId="88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/>
      <protection locked="0"/>
    </xf>
    <xf numFmtId="179" fontId="43" fillId="0" borderId="0" xfId="49" applyNumberFormat="1" applyFont="1" applyBorder="1" applyAlignment="1" applyProtection="1">
      <alignment horizontal="left" shrinkToFit="1"/>
      <protection locked="0"/>
    </xf>
    <xf numFmtId="190" fontId="4" fillId="0" borderId="25" xfId="49" applyNumberFormat="1" applyFont="1" applyBorder="1" applyAlignment="1" applyProtection="1">
      <alignment horizontal="right" vertical="center"/>
      <protection/>
    </xf>
    <xf numFmtId="38" fontId="0" fillId="0" borderId="0" xfId="51" applyFont="1" applyAlignment="1" applyProtection="1">
      <alignment/>
      <protection locked="0"/>
    </xf>
    <xf numFmtId="179" fontId="43" fillId="0" borderId="0" xfId="51" applyNumberFormat="1" applyFont="1" applyBorder="1" applyAlignment="1" applyProtection="1">
      <alignment shrinkToFit="1"/>
      <protection locked="0"/>
    </xf>
    <xf numFmtId="190" fontId="4" fillId="0" borderId="33" xfId="49" applyNumberFormat="1" applyFont="1" applyBorder="1" applyAlignment="1" applyProtection="1">
      <alignment horizontal="right" vertical="center"/>
      <protection/>
    </xf>
    <xf numFmtId="190" fontId="4" fillId="0" borderId="52" xfId="49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Fill="1" applyBorder="1" applyAlignment="1" applyProtection="1">
      <alignment horizontal="left" vertical="center"/>
      <protection/>
    </xf>
    <xf numFmtId="177" fontId="4" fillId="0" borderId="27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95" fontId="0" fillId="0" borderId="15" xfId="0" applyNumberFormat="1" applyFont="1" applyBorder="1" applyAlignment="1" applyProtection="1">
      <alignment horizontal="left" vertical="top"/>
      <protection/>
    </xf>
    <xf numFmtId="0" fontId="0" fillId="0" borderId="15" xfId="0" applyNumberFormat="1" applyFont="1" applyBorder="1" applyAlignment="1" applyProtection="1">
      <alignment horizontal="left" vertical="top"/>
      <protection/>
    </xf>
    <xf numFmtId="190" fontId="0" fillId="0" borderId="0" xfId="49" applyNumberFormat="1" applyFont="1" applyAlignment="1" applyProtection="1">
      <alignment horizontal="center" vertical="center"/>
      <protection/>
    </xf>
    <xf numFmtId="190" fontId="0" fillId="0" borderId="0" xfId="49" applyNumberFormat="1" applyFont="1" applyAlignment="1" applyProtection="1">
      <alignment horizontal="center" vertical="center" shrinkToFit="1"/>
      <protection/>
    </xf>
    <xf numFmtId="190" fontId="4" fillId="0" borderId="23" xfId="98" applyNumberFormat="1" applyFont="1" applyBorder="1" applyAlignment="1" applyProtection="1">
      <alignment horizontal="right" vertical="center"/>
      <protection locked="0"/>
    </xf>
    <xf numFmtId="190" fontId="4" fillId="0" borderId="24" xfId="98" applyNumberFormat="1" applyFont="1" applyBorder="1" applyAlignment="1" applyProtection="1">
      <alignment horizontal="right" vertical="center"/>
      <protection locked="0"/>
    </xf>
    <xf numFmtId="190" fontId="4" fillId="0" borderId="26" xfId="98" applyNumberFormat="1" applyFont="1" applyBorder="1" applyAlignment="1" applyProtection="1">
      <alignment horizontal="right" vertical="center"/>
      <protection locked="0"/>
    </xf>
    <xf numFmtId="190" fontId="4" fillId="0" borderId="53" xfId="49" applyNumberFormat="1" applyFont="1" applyBorder="1" applyAlignment="1" applyProtection="1">
      <alignment horizontal="right" vertical="center"/>
      <protection locked="0"/>
    </xf>
    <xf numFmtId="190" fontId="4" fillId="0" borderId="10" xfId="51" applyNumberFormat="1" applyFont="1" applyBorder="1" applyAlignment="1" applyProtection="1">
      <alignment horizontal="right" vertical="center"/>
      <protection locked="0"/>
    </xf>
    <xf numFmtId="190" fontId="4" fillId="0" borderId="12" xfId="51" applyNumberFormat="1" applyFont="1" applyBorder="1" applyAlignment="1" applyProtection="1">
      <alignment horizontal="right" vertical="center"/>
      <protection locked="0"/>
    </xf>
    <xf numFmtId="38" fontId="7" fillId="0" borderId="15" xfId="51" applyFont="1" applyBorder="1" applyAlignment="1" applyProtection="1">
      <alignment vertical="top"/>
      <protection/>
    </xf>
    <xf numFmtId="0" fontId="7" fillId="0" borderId="15" xfId="0" applyFont="1" applyBorder="1" applyAlignment="1" applyProtection="1">
      <alignment vertical="top"/>
      <protection/>
    </xf>
    <xf numFmtId="0" fontId="44" fillId="0" borderId="49" xfId="0" applyFont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center" vertical="center"/>
      <protection/>
    </xf>
    <xf numFmtId="38" fontId="0" fillId="0" borderId="0" xfId="51" applyFont="1" applyAlignment="1" applyProtection="1">
      <alignment/>
      <protection/>
    </xf>
    <xf numFmtId="190" fontId="4" fillId="0" borderId="52" xfId="49" applyNumberFormat="1" applyFont="1" applyBorder="1" applyAlignment="1" applyProtection="1">
      <alignment horizontal="center" vertical="center"/>
      <protection/>
    </xf>
    <xf numFmtId="190" fontId="4" fillId="0" borderId="42" xfId="49" applyNumberFormat="1" applyFont="1" applyBorder="1" applyAlignment="1" applyProtection="1">
      <alignment vertical="center"/>
      <protection/>
    </xf>
    <xf numFmtId="190" fontId="4" fillId="0" borderId="39" xfId="49" applyNumberFormat="1" applyFont="1" applyBorder="1" applyAlignment="1" applyProtection="1">
      <alignment horizontal="center" vertical="center"/>
      <protection/>
    </xf>
    <xf numFmtId="190" fontId="4" fillId="0" borderId="40" xfId="49" applyNumberFormat="1" applyFont="1" applyBorder="1" applyAlignment="1" applyProtection="1">
      <alignment horizontal="center" vertical="center"/>
      <protection/>
    </xf>
    <xf numFmtId="190" fontId="4" fillId="0" borderId="45" xfId="49" applyNumberFormat="1" applyFont="1" applyBorder="1" applyAlignment="1" applyProtection="1">
      <alignment horizontal="center" vertical="center"/>
      <protection/>
    </xf>
    <xf numFmtId="190" fontId="4" fillId="0" borderId="28" xfId="49" applyNumberFormat="1" applyFont="1" applyBorder="1" applyAlignment="1" applyProtection="1">
      <alignment horizontal="center" vertical="center"/>
      <protection/>
    </xf>
    <xf numFmtId="190" fontId="4" fillId="0" borderId="54" xfId="49" applyNumberFormat="1" applyFont="1" applyBorder="1" applyAlignment="1" applyProtection="1">
      <alignment horizontal="center" vertical="center"/>
      <protection/>
    </xf>
    <xf numFmtId="190" fontId="4" fillId="0" borderId="27" xfId="49" applyNumberFormat="1" applyFont="1" applyBorder="1" applyAlignment="1" applyProtection="1">
      <alignment horizontal="center" vertical="center"/>
      <protection/>
    </xf>
    <xf numFmtId="190" fontId="4" fillId="0" borderId="55" xfId="49" applyNumberFormat="1" applyFont="1" applyBorder="1" applyAlignment="1" applyProtection="1">
      <alignment horizontal="center" vertical="center"/>
      <protection/>
    </xf>
    <xf numFmtId="190" fontId="4" fillId="0" borderId="56" xfId="49" applyNumberFormat="1" applyFont="1" applyBorder="1" applyAlignment="1" applyProtection="1">
      <alignment vertical="center"/>
      <protection/>
    </xf>
    <xf numFmtId="190" fontId="4" fillId="0" borderId="57" xfId="49" applyNumberFormat="1" applyFont="1" applyBorder="1" applyAlignment="1" applyProtection="1">
      <alignment vertical="center"/>
      <protection/>
    </xf>
    <xf numFmtId="190" fontId="4" fillId="0" borderId="43" xfId="49" applyNumberFormat="1" applyFont="1" applyBorder="1" applyAlignment="1" applyProtection="1">
      <alignment vertical="center"/>
      <protection/>
    </xf>
    <xf numFmtId="190" fontId="4" fillId="0" borderId="58" xfId="49" applyNumberFormat="1" applyFont="1" applyBorder="1" applyAlignment="1" applyProtection="1">
      <alignment vertical="center"/>
      <protection/>
    </xf>
    <xf numFmtId="190" fontId="4" fillId="0" borderId="44" xfId="49" applyNumberFormat="1" applyFont="1" applyBorder="1" applyAlignment="1" applyProtection="1">
      <alignment horizontal="left" vertical="center"/>
      <protection/>
    </xf>
    <xf numFmtId="190" fontId="4" fillId="0" borderId="37" xfId="49" applyNumberFormat="1" applyFont="1" applyBorder="1" applyAlignment="1" applyProtection="1">
      <alignment horizontal="right" vertical="center"/>
      <protection/>
    </xf>
    <xf numFmtId="190" fontId="4" fillId="0" borderId="11" xfId="53" applyNumberFormat="1" applyFont="1" applyBorder="1" applyAlignment="1" applyProtection="1">
      <alignment horizontal="right" vertical="center"/>
      <protection locked="0"/>
    </xf>
    <xf numFmtId="190" fontId="4" fillId="0" borderId="13" xfId="53" applyNumberFormat="1" applyFont="1" applyBorder="1" applyAlignment="1" applyProtection="1">
      <alignment horizontal="right" vertical="center"/>
      <protection locked="0"/>
    </xf>
    <xf numFmtId="190" fontId="4" fillId="0" borderId="13" xfId="49" applyNumberFormat="1" applyFont="1" applyBorder="1" applyAlignment="1" applyProtection="1">
      <alignment horizontal="right" vertical="center"/>
      <protection locked="0"/>
    </xf>
    <xf numFmtId="190" fontId="4" fillId="0" borderId="25" xfId="49" applyNumberFormat="1" applyFont="1" applyBorder="1" applyAlignment="1" applyProtection="1">
      <alignment horizontal="right" vertical="center"/>
      <protection locked="0"/>
    </xf>
    <xf numFmtId="0" fontId="44" fillId="0" borderId="20" xfId="0" applyFont="1" applyBorder="1" applyAlignment="1" applyProtection="1">
      <alignment horizontal="center" vertical="center"/>
      <protection/>
    </xf>
    <xf numFmtId="190" fontId="4" fillId="0" borderId="11" xfId="61" applyNumberFormat="1" applyFont="1" applyBorder="1" applyAlignment="1" applyProtection="1">
      <alignment horizontal="right" vertical="center"/>
      <protection locked="0"/>
    </xf>
    <xf numFmtId="190" fontId="4" fillId="0" borderId="13" xfId="61" applyNumberFormat="1" applyFont="1" applyBorder="1" applyAlignment="1" applyProtection="1">
      <alignment horizontal="right" vertical="center"/>
      <protection locked="0"/>
    </xf>
    <xf numFmtId="190" fontId="4" fillId="0" borderId="28" xfId="49" applyNumberFormat="1" applyFont="1" applyBorder="1" applyAlignment="1" applyProtection="1">
      <alignment horizontal="right" vertical="center"/>
      <protection locked="0"/>
    </xf>
    <xf numFmtId="190" fontId="4" fillId="0" borderId="23" xfId="68" applyNumberFormat="1" applyFont="1" applyBorder="1" applyAlignment="1" applyProtection="1">
      <alignment horizontal="right" vertical="center"/>
      <protection locked="0"/>
    </xf>
    <xf numFmtId="190" fontId="4" fillId="0" borderId="24" xfId="68" applyNumberFormat="1" applyFont="1" applyBorder="1" applyAlignment="1" applyProtection="1">
      <alignment horizontal="right" vertical="center"/>
      <protection locked="0"/>
    </xf>
    <xf numFmtId="190" fontId="4" fillId="0" borderId="59" xfId="68" applyNumberFormat="1" applyFont="1" applyBorder="1" applyAlignment="1" applyProtection="1">
      <alignment horizontal="right" vertical="center"/>
      <protection locked="0"/>
    </xf>
    <xf numFmtId="190" fontId="4" fillId="0" borderId="23" xfId="70" applyNumberFormat="1" applyFont="1" applyBorder="1" applyAlignment="1" applyProtection="1">
      <alignment horizontal="right" vertical="center"/>
      <protection locked="0"/>
    </xf>
    <xf numFmtId="190" fontId="4" fillId="0" borderId="24" xfId="70" applyNumberFormat="1" applyFont="1" applyBorder="1" applyAlignment="1" applyProtection="1">
      <alignment horizontal="right" vertical="center"/>
      <protection locked="0"/>
    </xf>
    <xf numFmtId="190" fontId="4" fillId="0" borderId="47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 horizontal="center" vertical="center"/>
      <protection/>
    </xf>
    <xf numFmtId="190" fontId="4" fillId="0" borderId="60" xfId="49" applyNumberFormat="1" applyFont="1" applyBorder="1" applyAlignment="1" applyProtection="1">
      <alignment horizontal="center" vertical="center"/>
      <protection/>
    </xf>
    <xf numFmtId="190" fontId="4" fillId="0" borderId="46" xfId="49" applyNumberFormat="1" applyFont="1" applyBorder="1" applyAlignment="1" applyProtection="1">
      <alignment horizontal="center" vertical="center"/>
      <protection/>
    </xf>
    <xf numFmtId="190" fontId="4" fillId="0" borderId="61" xfId="49" applyNumberFormat="1" applyFont="1" applyBorder="1" applyAlignment="1" applyProtection="1">
      <alignment horizontal="center" vertical="center"/>
      <protection/>
    </xf>
    <xf numFmtId="190" fontId="4" fillId="0" borderId="62" xfId="49" applyNumberFormat="1" applyFont="1" applyBorder="1" applyAlignment="1" applyProtection="1">
      <alignment horizontal="center" vertical="center"/>
      <protection/>
    </xf>
    <xf numFmtId="190" fontId="4" fillId="0" borderId="63" xfId="49" applyNumberFormat="1" applyFont="1" applyBorder="1" applyAlignment="1" applyProtection="1">
      <alignment vertical="center"/>
      <protection/>
    </xf>
    <xf numFmtId="190" fontId="4" fillId="0" borderId="23" xfId="75" applyNumberFormat="1" applyFont="1" applyBorder="1" applyAlignment="1" applyProtection="1">
      <alignment horizontal="right" vertical="center"/>
      <protection locked="0"/>
    </xf>
    <xf numFmtId="190" fontId="4" fillId="0" borderId="24" xfId="75" applyNumberFormat="1" applyFont="1" applyBorder="1" applyAlignment="1" applyProtection="1">
      <alignment horizontal="right" vertical="center"/>
      <protection locked="0"/>
    </xf>
    <xf numFmtId="190" fontId="4" fillId="0" borderId="24" xfId="81" applyNumberFormat="1" applyFont="1" applyBorder="1" applyAlignment="1" applyProtection="1">
      <alignment horizontal="right" vertical="center"/>
      <protection locked="0"/>
    </xf>
    <xf numFmtId="190" fontId="4" fillId="0" borderId="26" xfId="81" applyNumberFormat="1" applyFont="1" applyBorder="1" applyAlignment="1" applyProtection="1">
      <alignment horizontal="right" vertical="center"/>
      <protection locked="0"/>
    </xf>
    <xf numFmtId="190" fontId="4" fillId="0" borderId="13" xfId="49" applyNumberFormat="1" applyFont="1" applyBorder="1" applyAlignment="1" applyProtection="1">
      <alignment horizontal="center" vertical="center" wrapText="1"/>
      <protection/>
    </xf>
    <xf numFmtId="190" fontId="4" fillId="0" borderId="40" xfId="49" applyNumberFormat="1" applyFont="1" applyBorder="1" applyAlignment="1" applyProtection="1">
      <alignment horizontal="center" vertical="center" wrapText="1"/>
      <protection/>
    </xf>
    <xf numFmtId="190" fontId="4" fillId="0" borderId="23" xfId="84" applyNumberFormat="1" applyFont="1" applyBorder="1" applyAlignment="1" applyProtection="1">
      <alignment horizontal="right" vertical="center"/>
      <protection locked="0"/>
    </xf>
    <xf numFmtId="190" fontId="4" fillId="0" borderId="24" xfId="84" applyNumberFormat="1" applyFont="1" applyBorder="1" applyAlignment="1" applyProtection="1">
      <alignment horizontal="right" vertical="center"/>
      <protection locked="0"/>
    </xf>
    <xf numFmtId="190" fontId="4" fillId="0" borderId="59" xfId="84" applyNumberFormat="1" applyFont="1" applyBorder="1" applyAlignment="1" applyProtection="1">
      <alignment horizontal="right" vertical="center"/>
      <protection locked="0"/>
    </xf>
    <xf numFmtId="190" fontId="4" fillId="0" borderId="23" xfId="49" applyNumberFormat="1" applyFont="1" applyBorder="1" applyAlignment="1" applyProtection="1">
      <alignment horizontal="right" vertical="center"/>
      <protection locked="0"/>
    </xf>
    <xf numFmtId="190" fontId="4" fillId="0" borderId="39" xfId="49" applyNumberFormat="1" applyFont="1" applyBorder="1" applyAlignment="1" applyProtection="1">
      <alignment horizontal="center" vertical="center" wrapText="1"/>
      <protection/>
    </xf>
    <xf numFmtId="190" fontId="4" fillId="0" borderId="23" xfId="85" applyNumberFormat="1" applyFont="1" applyBorder="1" applyAlignment="1" applyProtection="1">
      <alignment horizontal="right" vertical="center"/>
      <protection locked="0"/>
    </xf>
    <xf numFmtId="190" fontId="4" fillId="0" borderId="24" xfId="85" applyNumberFormat="1" applyFont="1" applyBorder="1" applyAlignment="1" applyProtection="1">
      <alignment horizontal="right" vertical="center"/>
      <protection locked="0"/>
    </xf>
    <xf numFmtId="190" fontId="4" fillId="0" borderId="23" xfId="91" applyNumberFormat="1" applyFont="1" applyBorder="1" applyAlignment="1" applyProtection="1">
      <alignment horizontal="right" vertical="center"/>
      <protection locked="0"/>
    </xf>
    <xf numFmtId="190" fontId="4" fillId="0" borderId="24" xfId="91" applyNumberFormat="1" applyFont="1" applyBorder="1" applyAlignment="1" applyProtection="1">
      <alignment horizontal="right" vertical="center"/>
      <protection locked="0"/>
    </xf>
    <xf numFmtId="0" fontId="4" fillId="0" borderId="38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190" fontId="4" fillId="0" borderId="59" xfId="49" applyNumberFormat="1" applyFont="1" applyBorder="1" applyAlignment="1" applyProtection="1">
      <alignment horizontal="right" vertical="center"/>
      <protection locked="0"/>
    </xf>
    <xf numFmtId="190" fontId="4" fillId="0" borderId="23" xfId="92" applyNumberFormat="1" applyFont="1" applyBorder="1" applyAlignment="1" applyProtection="1">
      <alignment horizontal="right" vertical="center"/>
      <protection locked="0"/>
    </xf>
    <xf numFmtId="190" fontId="4" fillId="0" borderId="24" xfId="92" applyNumberFormat="1" applyFont="1" applyBorder="1" applyAlignment="1" applyProtection="1">
      <alignment horizontal="right" vertical="center"/>
      <protection locked="0"/>
    </xf>
    <xf numFmtId="190" fontId="4" fillId="0" borderId="26" xfId="92" applyNumberFormat="1" applyFont="1" applyBorder="1" applyAlignment="1" applyProtection="1">
      <alignment horizontal="right" vertical="center"/>
      <protection locked="0"/>
    </xf>
    <xf numFmtId="190" fontId="4" fillId="0" borderId="23" xfId="94" applyNumberFormat="1" applyFont="1" applyFill="1" applyBorder="1" applyAlignment="1" applyProtection="1">
      <alignment horizontal="right" vertical="center"/>
      <protection locked="0"/>
    </xf>
    <xf numFmtId="190" fontId="4" fillId="0" borderId="24" xfId="94" applyNumberFormat="1" applyFont="1" applyFill="1" applyBorder="1" applyAlignment="1" applyProtection="1">
      <alignment horizontal="right" vertical="center"/>
      <protection locked="0"/>
    </xf>
    <xf numFmtId="190" fontId="4" fillId="0" borderId="24" xfId="94" applyNumberFormat="1" applyFont="1" applyBorder="1" applyAlignment="1" applyProtection="1">
      <alignment horizontal="right" vertical="center"/>
      <protection locked="0"/>
    </xf>
    <xf numFmtId="179" fontId="43" fillId="0" borderId="37" xfId="49" applyNumberFormat="1" applyFont="1" applyBorder="1" applyAlignment="1" applyProtection="1">
      <alignment horizontal="left" vertical="center"/>
      <protection/>
    </xf>
    <xf numFmtId="190" fontId="4" fillId="0" borderId="25" xfId="49" applyNumberFormat="1" applyFont="1" applyBorder="1" applyAlignment="1" applyProtection="1">
      <alignment vertical="center" shrinkToFit="1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90" fontId="44" fillId="0" borderId="12" xfId="91" applyNumberFormat="1" applyFont="1" applyBorder="1" applyAlignment="1" applyProtection="1">
      <alignment horizontal="right" vertical="center"/>
      <protection/>
    </xf>
    <xf numFmtId="195" fontId="8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8" fillId="0" borderId="17" xfId="5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/>
    </xf>
    <xf numFmtId="0" fontId="44" fillId="0" borderId="18" xfId="0" applyFont="1" applyBorder="1" applyAlignment="1" applyProtection="1">
      <alignment horizontal="center" vertical="center"/>
      <protection/>
    </xf>
    <xf numFmtId="177" fontId="8" fillId="0" borderId="17" xfId="0" applyNumberFormat="1" applyFont="1" applyBorder="1" applyAlignment="1" applyProtection="1">
      <alignment horizontal="center" vertical="center"/>
      <protection/>
    </xf>
    <xf numFmtId="197" fontId="8" fillId="0" borderId="17" xfId="51" applyNumberFormat="1" applyFont="1" applyBorder="1" applyAlignment="1" applyProtection="1">
      <alignment horizontal="center" vertical="center" shrinkToFit="1"/>
      <protection/>
    </xf>
    <xf numFmtId="193" fontId="4" fillId="0" borderId="0" xfId="88" applyNumberFormat="1" applyFont="1" applyAlignment="1" applyProtection="1">
      <alignment vertical="center"/>
      <protection/>
    </xf>
    <xf numFmtId="190" fontId="4" fillId="0" borderId="11" xfId="49" applyNumberFormat="1" applyFont="1" applyBorder="1" applyAlignment="1" applyProtection="1">
      <alignment vertical="center"/>
      <protection/>
    </xf>
    <xf numFmtId="190" fontId="4" fillId="0" borderId="62" xfId="49" applyNumberFormat="1" applyFont="1" applyBorder="1" applyAlignment="1" applyProtection="1">
      <alignment vertical="center"/>
      <protection/>
    </xf>
    <xf numFmtId="190" fontId="4" fillId="0" borderId="39" xfId="49" applyNumberFormat="1" applyFont="1" applyBorder="1" applyAlignment="1" applyProtection="1">
      <alignment vertical="center"/>
      <protection/>
    </xf>
    <xf numFmtId="190" fontId="4" fillId="0" borderId="13" xfId="49" applyNumberFormat="1" applyFont="1" applyBorder="1" applyAlignment="1" applyProtection="1">
      <alignment vertical="center"/>
      <protection/>
    </xf>
    <xf numFmtId="190" fontId="4" fillId="0" borderId="40" xfId="49" applyNumberFormat="1" applyFont="1" applyBorder="1" applyAlignment="1" applyProtection="1">
      <alignment vertical="center"/>
      <protection/>
    </xf>
    <xf numFmtId="190" fontId="4" fillId="0" borderId="15" xfId="49" applyNumberFormat="1" applyFont="1" applyBorder="1" applyAlignment="1" applyProtection="1">
      <alignment vertical="center"/>
      <protection/>
    </xf>
    <xf numFmtId="190" fontId="4" fillId="0" borderId="16" xfId="49" applyNumberFormat="1" applyFont="1" applyBorder="1" applyAlignment="1" applyProtection="1">
      <alignment vertical="center"/>
      <protection/>
    </xf>
    <xf numFmtId="190" fontId="4" fillId="0" borderId="17" xfId="49" applyNumberFormat="1" applyFont="1" applyBorder="1" applyAlignment="1" applyProtection="1">
      <alignment vertical="center"/>
      <protection/>
    </xf>
    <xf numFmtId="190" fontId="4" fillId="0" borderId="45" xfId="49" applyNumberFormat="1" applyFont="1" applyBorder="1" applyAlignment="1" applyProtection="1">
      <alignment vertical="center"/>
      <protection/>
    </xf>
    <xf numFmtId="190" fontId="4" fillId="0" borderId="28" xfId="49" applyNumberFormat="1" applyFont="1" applyBorder="1" applyAlignment="1" applyProtection="1">
      <alignment vertical="center"/>
      <protection/>
    </xf>
    <xf numFmtId="190" fontId="4" fillId="0" borderId="54" xfId="49" applyNumberFormat="1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190" fontId="4" fillId="0" borderId="37" xfId="49" applyNumberFormat="1" applyFont="1" applyBorder="1" applyAlignment="1" applyProtection="1">
      <alignment vertical="center"/>
      <protection/>
    </xf>
    <xf numFmtId="190" fontId="4" fillId="0" borderId="25" xfId="49" applyNumberFormat="1" applyFont="1" applyBorder="1" applyAlignment="1" applyProtection="1">
      <alignment vertical="center"/>
      <protection/>
    </xf>
    <xf numFmtId="190" fontId="4" fillId="0" borderId="52" xfId="49" applyNumberFormat="1" applyFont="1" applyBorder="1" applyAlignment="1" applyProtection="1">
      <alignment vertical="center"/>
      <protection/>
    </xf>
    <xf numFmtId="190" fontId="4" fillId="0" borderId="27" xfId="49" applyNumberFormat="1" applyFont="1" applyBorder="1" applyAlignment="1" applyProtection="1">
      <alignment vertical="center"/>
      <protection/>
    </xf>
    <xf numFmtId="190" fontId="4" fillId="0" borderId="55" xfId="49" applyNumberFormat="1" applyFont="1" applyBorder="1" applyAlignment="1" applyProtection="1">
      <alignment vertical="center"/>
      <protection/>
    </xf>
    <xf numFmtId="190" fontId="4" fillId="0" borderId="38" xfId="49" applyNumberFormat="1" applyFont="1" applyBorder="1" applyAlignment="1" applyProtection="1">
      <alignment vertical="center"/>
      <protection/>
    </xf>
    <xf numFmtId="190" fontId="4" fillId="0" borderId="30" xfId="49" applyNumberFormat="1" applyFont="1" applyBorder="1" applyAlignment="1" applyProtection="1">
      <alignment vertical="center"/>
      <protection/>
    </xf>
    <xf numFmtId="190" fontId="4" fillId="0" borderId="31" xfId="49" applyNumberFormat="1" applyFont="1" applyBorder="1" applyAlignment="1" applyProtection="1">
      <alignment vertical="center"/>
      <protection/>
    </xf>
    <xf numFmtId="190" fontId="4" fillId="0" borderId="64" xfId="49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190" fontId="4" fillId="0" borderId="11" xfId="49" applyNumberFormat="1" applyFont="1" applyBorder="1" applyAlignment="1" applyProtection="1">
      <alignment horizontal="right" vertical="center"/>
      <protection/>
    </xf>
    <xf numFmtId="190" fontId="4" fillId="0" borderId="13" xfId="49" applyNumberFormat="1" applyFont="1" applyBorder="1" applyAlignment="1" applyProtection="1">
      <alignment horizontal="center" vertical="center" shrinkToFit="1"/>
      <protection/>
    </xf>
    <xf numFmtId="190" fontId="4" fillId="0" borderId="39" xfId="0" applyNumberFormat="1" applyFont="1" applyBorder="1" applyAlignment="1" applyProtection="1">
      <alignment horizontal="center" vertical="center"/>
      <protection/>
    </xf>
    <xf numFmtId="190" fontId="4" fillId="0" borderId="13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horizontal="right" vertical="center"/>
      <protection/>
    </xf>
    <xf numFmtId="190" fontId="4" fillId="0" borderId="0" xfId="49" applyNumberFormat="1" applyFont="1" applyFill="1" applyAlignment="1" applyProtection="1">
      <alignment horizontal="right" vertical="center"/>
      <protection/>
    </xf>
    <xf numFmtId="190" fontId="4" fillId="0" borderId="46" xfId="49" applyNumberFormat="1" applyFont="1" applyBorder="1" applyAlignment="1" applyProtection="1">
      <alignment vertical="center"/>
      <protection/>
    </xf>
    <xf numFmtId="190" fontId="4" fillId="0" borderId="35" xfId="49" applyNumberFormat="1" applyFont="1" applyBorder="1" applyAlignment="1" applyProtection="1">
      <alignment vertical="center"/>
      <protection/>
    </xf>
    <xf numFmtId="190" fontId="4" fillId="0" borderId="61" xfId="49" applyNumberFormat="1" applyFont="1" applyBorder="1" applyAlignment="1" applyProtection="1">
      <alignment vertical="center"/>
      <protection/>
    </xf>
    <xf numFmtId="190" fontId="4" fillId="0" borderId="16" xfId="49" applyNumberFormat="1" applyFont="1" applyBorder="1" applyAlignment="1" applyProtection="1">
      <alignment horizontal="left" vertical="center" shrinkToFit="1"/>
      <protection/>
    </xf>
    <xf numFmtId="190" fontId="4" fillId="0" borderId="19" xfId="49" applyNumberFormat="1" applyFont="1" applyBorder="1" applyAlignment="1" applyProtection="1">
      <alignment horizontal="right" vertical="center"/>
      <protection locked="0"/>
    </xf>
    <xf numFmtId="177" fontId="4" fillId="0" borderId="27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95" fontId="9" fillId="0" borderId="30" xfId="77" applyNumberFormat="1" applyFont="1" applyBorder="1" applyAlignment="1" applyProtection="1">
      <alignment horizontal="center" vertical="top" shrinkToFit="1"/>
      <protection locked="0"/>
    </xf>
    <xf numFmtId="195" fontId="9" fillId="0" borderId="64" xfId="77" applyNumberFormat="1" applyFont="1" applyBorder="1" applyAlignment="1" applyProtection="1">
      <alignment horizontal="center" vertical="top" shrinkToFit="1"/>
      <protection locked="0"/>
    </xf>
    <xf numFmtId="193" fontId="4" fillId="0" borderId="44" xfId="77" applyNumberFormat="1" applyFont="1" applyBorder="1" applyAlignment="1" applyProtection="1">
      <alignment horizontal="left" vertical="top"/>
      <protection/>
    </xf>
    <xf numFmtId="193" fontId="4" fillId="0" borderId="55" xfId="77" applyNumberFormat="1" applyFont="1" applyBorder="1" applyAlignment="1" applyProtection="1">
      <alignment horizontal="left" vertical="top"/>
      <protection/>
    </xf>
    <xf numFmtId="190" fontId="4" fillId="0" borderId="24" xfId="49" applyNumberFormat="1" applyFont="1" applyFill="1" applyBorder="1" applyAlignment="1" applyProtection="1">
      <alignment horizontal="right" vertical="center"/>
      <protection/>
    </xf>
    <xf numFmtId="0" fontId="0" fillId="0" borderId="40" xfId="0" applyBorder="1" applyAlignment="1" applyProtection="1">
      <alignment vertical="center"/>
      <protection/>
    </xf>
    <xf numFmtId="190" fontId="4" fillId="0" borderId="29" xfId="49" applyNumberFormat="1" applyFont="1" applyFill="1" applyBorder="1" applyAlignment="1" applyProtection="1">
      <alignment horizontal="right" vertical="center"/>
      <protection/>
    </xf>
    <xf numFmtId="0" fontId="0" fillId="0" borderId="54" xfId="0" applyBorder="1" applyAlignment="1" applyProtection="1">
      <alignment vertical="center"/>
      <protection/>
    </xf>
    <xf numFmtId="190" fontId="4" fillId="0" borderId="34" xfId="49" applyNumberFormat="1" applyFont="1" applyFill="1" applyBorder="1" applyAlignment="1" applyProtection="1">
      <alignment vertical="center" shrinkToFit="1"/>
      <protection/>
    </xf>
    <xf numFmtId="0" fontId="0" fillId="0" borderId="64" xfId="0" applyBorder="1" applyAlignment="1" applyProtection="1">
      <alignment vertical="center"/>
      <protection/>
    </xf>
    <xf numFmtId="195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44" fillId="0" borderId="19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44" fillId="0" borderId="16" xfId="0" applyFont="1" applyBorder="1" applyAlignment="1" applyProtection="1">
      <alignment horizontal="center" vertical="center"/>
      <protection/>
    </xf>
    <xf numFmtId="0" fontId="44" fillId="0" borderId="53" xfId="0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vertical="center"/>
      <protection/>
    </xf>
    <xf numFmtId="190" fontId="4" fillId="0" borderId="28" xfId="49" applyNumberFormat="1" applyFont="1" applyFill="1" applyBorder="1" applyAlignment="1" applyProtection="1">
      <alignment horizontal="right" vertical="center"/>
      <protection/>
    </xf>
    <xf numFmtId="190" fontId="4" fillId="0" borderId="19" xfId="49" applyNumberFormat="1" applyFont="1" applyFill="1" applyBorder="1" applyAlignment="1" applyProtection="1">
      <alignment vertical="center" shrinkToFit="1"/>
      <protection/>
    </xf>
    <xf numFmtId="190" fontId="4" fillId="0" borderId="16" xfId="49" applyNumberFormat="1" applyFont="1" applyFill="1" applyBorder="1" applyAlignment="1" applyProtection="1">
      <alignment vertical="center" shrinkToFit="1"/>
      <protection/>
    </xf>
    <xf numFmtId="190" fontId="4" fillId="0" borderId="13" xfId="49" applyNumberFormat="1" applyFont="1" applyFill="1" applyBorder="1" applyAlignment="1" applyProtection="1">
      <alignment horizontal="right" vertical="center"/>
      <protection/>
    </xf>
    <xf numFmtId="190" fontId="4" fillId="0" borderId="23" xfId="49" applyNumberFormat="1" applyFont="1" applyFill="1" applyBorder="1" applyAlignment="1" applyProtection="1">
      <alignment horizontal="right"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190" fontId="4" fillId="0" borderId="11" xfId="49" applyNumberFormat="1" applyFont="1" applyFill="1" applyBorder="1" applyAlignment="1" applyProtection="1">
      <alignment horizontal="right"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65" xfId="0" applyBorder="1" applyAlignment="1" applyProtection="1">
      <alignment vertical="center"/>
      <protection/>
    </xf>
    <xf numFmtId="0" fontId="2" fillId="0" borderId="39" xfId="43" applyBorder="1" applyAlignment="1" applyProtection="1">
      <alignment horizontal="center" vertical="center"/>
      <protection/>
    </xf>
    <xf numFmtId="0" fontId="2" fillId="0" borderId="48" xfId="43" applyBorder="1" applyAlignment="1" applyProtection="1">
      <alignment horizontal="center" vertical="center"/>
      <protection/>
    </xf>
    <xf numFmtId="190" fontId="2" fillId="0" borderId="39" xfId="43" applyNumberFormat="1" applyFill="1" applyBorder="1" applyAlignment="1" applyProtection="1">
      <alignment horizontal="center" vertical="center"/>
      <protection/>
    </xf>
    <xf numFmtId="190" fontId="2" fillId="0" borderId="48" xfId="43" applyNumberFormat="1" applyFill="1" applyBorder="1" applyAlignment="1" applyProtection="1">
      <alignment horizontal="center" vertical="center"/>
      <protection/>
    </xf>
    <xf numFmtId="190" fontId="2" fillId="0" borderId="38" xfId="43" applyNumberFormat="1" applyFill="1" applyBorder="1" applyAlignment="1" applyProtection="1">
      <alignment horizontal="center" vertical="center"/>
      <protection/>
    </xf>
    <xf numFmtId="190" fontId="2" fillId="0" borderId="65" xfId="43" applyNumberFormat="1" applyFill="1" applyBorder="1" applyAlignment="1" applyProtection="1">
      <alignment horizontal="center" vertical="center"/>
      <protection/>
    </xf>
    <xf numFmtId="177" fontId="4" fillId="0" borderId="15" xfId="0" applyNumberFormat="1" applyFont="1" applyFill="1" applyBorder="1" applyAlignment="1" applyProtection="1">
      <alignment horizontal="center" vertical="center"/>
      <protection/>
    </xf>
    <xf numFmtId="177" fontId="4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45" xfId="43" applyBorder="1" applyAlignment="1" applyProtection="1">
      <alignment horizontal="center" vertical="center"/>
      <protection/>
    </xf>
    <xf numFmtId="0" fontId="2" fillId="0" borderId="50" xfId="43" applyBorder="1" applyAlignment="1" applyProtection="1">
      <alignment horizontal="center" vertical="center"/>
      <protection/>
    </xf>
    <xf numFmtId="190" fontId="4" fillId="0" borderId="15" xfId="49" applyNumberFormat="1" applyFont="1" applyFill="1" applyBorder="1" applyAlignment="1" applyProtection="1">
      <alignment horizontal="center" vertical="center" shrinkToFit="1"/>
      <protection/>
    </xf>
    <xf numFmtId="190" fontId="4" fillId="0" borderId="49" xfId="49" applyNumberFormat="1" applyFont="1" applyFill="1" applyBorder="1" applyAlignment="1" applyProtection="1">
      <alignment horizontal="center" vertical="center" shrinkToFit="1"/>
      <protection/>
    </xf>
    <xf numFmtId="38" fontId="8" fillId="0" borderId="16" xfId="51" applyFont="1" applyBorder="1" applyAlignment="1" applyProtection="1">
      <alignment horizontal="center" vertical="center" shrinkToFit="1"/>
      <protection locked="0"/>
    </xf>
    <xf numFmtId="38" fontId="8" fillId="0" borderId="17" xfId="51" applyFont="1" applyBorder="1" applyAlignment="1" applyProtection="1">
      <alignment horizontal="center" vertical="center" shrinkToFit="1"/>
      <protection locked="0"/>
    </xf>
    <xf numFmtId="193" fontId="8" fillId="0" borderId="16" xfId="0" applyNumberFormat="1" applyFont="1" applyBorder="1" applyAlignment="1" applyProtection="1">
      <alignment horizontal="center" vertical="center" shrinkToFit="1"/>
      <protection locked="0"/>
    </xf>
    <xf numFmtId="193" fontId="8" fillId="0" borderId="17" xfId="0" applyNumberFormat="1" applyFont="1" applyBorder="1" applyAlignment="1" applyProtection="1">
      <alignment horizontal="center" vertical="center" shrinkToFit="1"/>
      <protection locked="0"/>
    </xf>
    <xf numFmtId="38" fontId="5" fillId="0" borderId="16" xfId="51" applyFont="1" applyBorder="1" applyAlignment="1" applyProtection="1">
      <alignment horizontal="distributed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38" fontId="4" fillId="0" borderId="16" xfId="51" applyFont="1" applyBorder="1" applyAlignment="1" applyProtection="1">
      <alignment horizontal="right" vertical="center" shrinkToFit="1"/>
      <protection locked="0"/>
    </xf>
    <xf numFmtId="0" fontId="0" fillId="0" borderId="16" xfId="0" applyBorder="1" applyAlignment="1">
      <alignment vertical="center" shrinkToFit="1"/>
    </xf>
    <xf numFmtId="195" fontId="8" fillId="0" borderId="30" xfId="51" applyNumberFormat="1" applyFont="1" applyBorder="1" applyAlignment="1" applyProtection="1">
      <alignment horizontal="center" vertical="top" shrinkToFit="1"/>
      <protection locked="0"/>
    </xf>
    <xf numFmtId="195" fontId="8" fillId="0" borderId="31" xfId="51" applyNumberFormat="1" applyFont="1" applyBorder="1" applyAlignment="1" applyProtection="1">
      <alignment horizontal="center" vertical="top" shrinkToFit="1"/>
      <protection locked="0"/>
    </xf>
    <xf numFmtId="195" fontId="8" fillId="0" borderId="64" xfId="51" applyNumberFormat="1" applyFont="1" applyBorder="1" applyAlignment="1" applyProtection="1">
      <alignment horizontal="center" vertical="top" shrinkToFit="1"/>
      <protection locked="0"/>
    </xf>
    <xf numFmtId="38" fontId="7" fillId="0" borderId="44" xfId="51" applyFont="1" applyBorder="1" applyAlignment="1" applyProtection="1">
      <alignment horizontal="left" vertical="top"/>
      <protection/>
    </xf>
    <xf numFmtId="38" fontId="7" fillId="0" borderId="27" xfId="51" applyFont="1" applyBorder="1" applyAlignment="1" applyProtection="1">
      <alignment horizontal="left" vertical="top"/>
      <protection/>
    </xf>
    <xf numFmtId="38" fontId="7" fillId="0" borderId="55" xfId="51" applyFont="1" applyBorder="1" applyAlignment="1" applyProtection="1">
      <alignment horizontal="left" vertical="top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49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 shrinkToFit="1"/>
      <protection locked="0"/>
    </xf>
  </cellXfs>
  <cellStyles count="10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1" xfId="52"/>
    <cellStyle name="桁区切り 12" xfId="53"/>
    <cellStyle name="桁区切り 13" xfId="54"/>
    <cellStyle name="桁区切り 14" xfId="55"/>
    <cellStyle name="桁区切り 14 4" xfId="56"/>
    <cellStyle name="桁区切り 15" xfId="57"/>
    <cellStyle name="桁区切り 16" xfId="58"/>
    <cellStyle name="桁区切り 17" xfId="59"/>
    <cellStyle name="桁区切り 18" xfId="60"/>
    <cellStyle name="桁区切り 19" xfId="61"/>
    <cellStyle name="桁区切り 2" xfId="62"/>
    <cellStyle name="桁区切り 2 2" xfId="63"/>
    <cellStyle name="桁区切り 2 3" xfId="64"/>
    <cellStyle name="桁区切り 2 4" xfId="65"/>
    <cellStyle name="桁区切り 2 5" xfId="66"/>
    <cellStyle name="桁区切り 20" xfId="67"/>
    <cellStyle name="桁区切り 21" xfId="68"/>
    <cellStyle name="桁区切り 22" xfId="69"/>
    <cellStyle name="桁区切り 23" xfId="70"/>
    <cellStyle name="桁区切り 24" xfId="71"/>
    <cellStyle name="桁区切り 25" xfId="72"/>
    <cellStyle name="桁区切り 26" xfId="73"/>
    <cellStyle name="桁区切り 27" xfId="74"/>
    <cellStyle name="桁区切り 28" xfId="75"/>
    <cellStyle name="桁区切り 29" xfId="76"/>
    <cellStyle name="桁区切り 3" xfId="77"/>
    <cellStyle name="桁区切り 30" xfId="78"/>
    <cellStyle name="桁区切り 31" xfId="79"/>
    <cellStyle name="桁区切り 32" xfId="80"/>
    <cellStyle name="桁区切り 33" xfId="81"/>
    <cellStyle name="桁区切り 34" xfId="82"/>
    <cellStyle name="桁区切り 35" xfId="83"/>
    <cellStyle name="桁区切り 36" xfId="84"/>
    <cellStyle name="桁区切り 37" xfId="85"/>
    <cellStyle name="桁区切り 38" xfId="86"/>
    <cellStyle name="桁区切り 39" xfId="87"/>
    <cellStyle name="桁区切り 4" xfId="88"/>
    <cellStyle name="桁区切り 40" xfId="89"/>
    <cellStyle name="桁区切り 41" xfId="90"/>
    <cellStyle name="桁区切り 42" xfId="91"/>
    <cellStyle name="桁区切り 43" xfId="92"/>
    <cellStyle name="桁区切り 44" xfId="93"/>
    <cellStyle name="桁区切り 45" xfId="94"/>
    <cellStyle name="桁区切り 46" xfId="95"/>
    <cellStyle name="桁区切り 47" xfId="96"/>
    <cellStyle name="桁区切り 5" xfId="97"/>
    <cellStyle name="桁区切り 6" xfId="98"/>
    <cellStyle name="桁区切り 7" xfId="99"/>
    <cellStyle name="桁区切り 8" xfId="100"/>
    <cellStyle name="桁区切り 9" xfId="101"/>
    <cellStyle name="見出し 1" xfId="102"/>
    <cellStyle name="見出し 2" xfId="103"/>
    <cellStyle name="見出し 3" xfId="104"/>
    <cellStyle name="見出し 4" xfId="105"/>
    <cellStyle name="集計" xfId="106"/>
    <cellStyle name="出力" xfId="107"/>
    <cellStyle name="説明文" xfId="108"/>
    <cellStyle name="Currency [0]" xfId="109"/>
    <cellStyle name="Currency" xfId="110"/>
    <cellStyle name="入力" xfId="111"/>
    <cellStyle name="Followed Hyperlink" xfId="112"/>
    <cellStyle name="良い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2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3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4" name="Text Box 7"/>
        <xdr:cNvSpPr txBox="1">
          <a:spLocks noChangeArrowheads="1"/>
        </xdr:cNvSpPr>
      </xdr:nvSpPr>
      <xdr:spPr>
        <a:xfrm>
          <a:off x="8763000" y="6772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5" name="Text Box 8"/>
        <xdr:cNvSpPr txBox="1">
          <a:spLocks noChangeArrowheads="1"/>
        </xdr:cNvSpPr>
      </xdr:nvSpPr>
      <xdr:spPr>
        <a:xfrm>
          <a:off x="8763000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19075"/>
    <xdr:sp fLocksText="0">
      <xdr:nvSpPr>
        <xdr:cNvPr id="6" name="Text Box 9"/>
        <xdr:cNvSpPr txBox="1">
          <a:spLocks noChangeArrowheads="1"/>
        </xdr:cNvSpPr>
      </xdr:nvSpPr>
      <xdr:spPr>
        <a:xfrm>
          <a:off x="8763000" y="7762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85725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0" name="Text Box 8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1" name="Text Box 9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2" name="Text Box 10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4" name="Text Box 8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5" name="Text Box 9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57"/>
  <sheetViews>
    <sheetView zoomScalePageLayoutView="0" workbookViewId="0" topLeftCell="A1">
      <selection activeCell="A9" sqref="A9:C17"/>
    </sheetView>
  </sheetViews>
  <sheetFormatPr defaultColWidth="9.00390625" defaultRowHeight="13.5"/>
  <sheetData>
    <row r="2" spans="1:10" ht="18.75">
      <c r="A2" s="269" t="s">
        <v>426</v>
      </c>
      <c r="B2" s="270"/>
      <c r="C2" s="270"/>
      <c r="D2" s="270"/>
      <c r="E2" s="270"/>
      <c r="F2" s="270"/>
      <c r="G2" s="270"/>
      <c r="H2" s="270"/>
      <c r="I2" s="270"/>
      <c r="J2" s="221"/>
    </row>
    <row r="7" ht="13.5">
      <c r="A7" s="222" t="s">
        <v>427</v>
      </c>
    </row>
    <row r="9" ht="13.5">
      <c r="A9" t="s">
        <v>452</v>
      </c>
    </row>
    <row r="10" spans="1:3" ht="13.5">
      <c r="A10" s="229"/>
      <c r="C10" s="229" t="s">
        <v>453</v>
      </c>
    </row>
    <row r="12" ht="13.5">
      <c r="A12" t="s">
        <v>454</v>
      </c>
    </row>
    <row r="13" ht="13.5">
      <c r="C13" s="229" t="s">
        <v>455</v>
      </c>
    </row>
    <row r="15" ht="13.5">
      <c r="A15" t="s">
        <v>456</v>
      </c>
    </row>
    <row r="16" ht="13.5">
      <c r="C16" s="229" t="s">
        <v>455</v>
      </c>
    </row>
    <row r="17" ht="13.5">
      <c r="C17" t="s">
        <v>457</v>
      </c>
    </row>
    <row r="20" ht="13.5">
      <c r="A20" s="222" t="s">
        <v>428</v>
      </c>
    </row>
    <row r="22" ht="13.5">
      <c r="A22" t="s">
        <v>245</v>
      </c>
    </row>
    <row r="26" ht="13.5">
      <c r="A26" s="222" t="s">
        <v>429</v>
      </c>
    </row>
    <row r="28" ht="13.5">
      <c r="A28" t="s">
        <v>230</v>
      </c>
    </row>
    <row r="29" ht="13.5">
      <c r="A29" t="s">
        <v>246</v>
      </c>
    </row>
    <row r="33" ht="13.5">
      <c r="A33" s="222" t="s">
        <v>430</v>
      </c>
    </row>
    <row r="35" ht="13.5">
      <c r="A35" t="s">
        <v>431</v>
      </c>
    </row>
    <row r="36" ht="13.5">
      <c r="A36" t="s">
        <v>432</v>
      </c>
    </row>
    <row r="38" ht="13.5">
      <c r="A38" t="s">
        <v>433</v>
      </c>
    </row>
    <row r="39" ht="13.5">
      <c r="A39" t="s">
        <v>247</v>
      </c>
    </row>
    <row r="44" ht="13.5">
      <c r="A44" s="222" t="s">
        <v>434</v>
      </c>
    </row>
    <row r="46" ht="13.5">
      <c r="A46" t="s">
        <v>231</v>
      </c>
    </row>
    <row r="47" ht="13.5">
      <c r="A47" t="s">
        <v>232</v>
      </c>
    </row>
    <row r="51" ht="13.5">
      <c r="A51" s="222" t="s">
        <v>435</v>
      </c>
    </row>
    <row r="53" ht="13.5">
      <c r="A53" t="s">
        <v>436</v>
      </c>
    </row>
    <row r="54" ht="13.5">
      <c r="A54" t="s">
        <v>437</v>
      </c>
    </row>
    <row r="55" ht="13.5">
      <c r="A55" t="s">
        <v>438</v>
      </c>
    </row>
    <row r="56" ht="13.5">
      <c r="A56" t="s">
        <v>439</v>
      </c>
    </row>
    <row r="57" ht="13.5">
      <c r="A57" t="s">
        <v>440</v>
      </c>
    </row>
  </sheetData>
  <sheetProtection password="CC7B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5" customWidth="1"/>
    <col min="5" max="5" width="20.625" style="5" customWidth="1"/>
    <col min="6" max="7" width="20.625" style="21" customWidth="1"/>
    <col min="8" max="8" width="20.625" style="1" customWidth="1"/>
    <col min="9" max="16384" width="9.00390625" style="6" customWidth="1"/>
  </cols>
  <sheetData>
    <row r="1" spans="1:8" s="136" customFormat="1" ht="39.75" customHeight="1">
      <c r="A1" s="324" t="s">
        <v>1</v>
      </c>
      <c r="B1" s="325"/>
      <c r="C1" s="326"/>
      <c r="D1" s="154" t="s">
        <v>46</v>
      </c>
      <c r="E1" s="312"/>
      <c r="F1" s="313"/>
      <c r="G1" s="155" t="s">
        <v>242</v>
      </c>
      <c r="H1" s="228"/>
    </row>
    <row r="2" spans="1:8" s="136" customFormat="1" ht="39.75" customHeight="1">
      <c r="A2" s="321"/>
      <c r="B2" s="322"/>
      <c r="C2" s="323"/>
      <c r="D2" s="154" t="s">
        <v>47</v>
      </c>
      <c r="E2" s="314"/>
      <c r="F2" s="315"/>
      <c r="G2" s="155" t="s">
        <v>17</v>
      </c>
      <c r="H2" s="232">
        <f>SUM(C6,C20,C37)</f>
        <v>0</v>
      </c>
    </row>
    <row r="3" spans="4:8" s="136" customFormat="1" ht="24.75" customHeight="1">
      <c r="D3" s="137"/>
      <c r="E3" s="316"/>
      <c r="F3" s="316"/>
      <c r="G3" s="319"/>
      <c r="H3" s="329"/>
    </row>
    <row r="4" spans="1:8" s="158" customFormat="1" ht="19.5" customHeight="1">
      <c r="A4" s="317" t="s">
        <v>0</v>
      </c>
      <c r="B4" s="285"/>
      <c r="C4" s="318"/>
      <c r="D4" s="327" t="s">
        <v>48</v>
      </c>
      <c r="E4" s="328"/>
      <c r="F4" s="156" t="s">
        <v>49</v>
      </c>
      <c r="G4" s="230" t="s">
        <v>425</v>
      </c>
      <c r="H4" s="178" t="s">
        <v>50</v>
      </c>
    </row>
    <row r="5" spans="1:8" ht="19.5" customHeight="1">
      <c r="A5" s="60" t="s">
        <v>38</v>
      </c>
      <c r="B5" s="250"/>
      <c r="C5" s="251"/>
      <c r="D5" s="112" t="s">
        <v>212</v>
      </c>
      <c r="E5" s="8" t="s">
        <v>286</v>
      </c>
      <c r="F5" s="22">
        <v>1100</v>
      </c>
      <c r="G5" s="203"/>
      <c r="H5" s="171">
        <v>1100</v>
      </c>
    </row>
    <row r="6" spans="1:8" ht="19.5" customHeight="1">
      <c r="A6" s="161">
        <f>SUM(F17)</f>
        <v>2200</v>
      </c>
      <c r="B6" s="44" t="s">
        <v>25</v>
      </c>
      <c r="C6" s="162">
        <f>SUM(G17)</f>
        <v>0</v>
      </c>
      <c r="D6" s="109" t="s">
        <v>213</v>
      </c>
      <c r="E6" s="10" t="s">
        <v>287</v>
      </c>
      <c r="F6" s="23">
        <v>950</v>
      </c>
      <c r="G6" s="56"/>
      <c r="H6" s="169">
        <v>950</v>
      </c>
    </row>
    <row r="7" spans="1:8" ht="19.5" customHeight="1">
      <c r="A7" s="236"/>
      <c r="B7" s="237"/>
      <c r="C7" s="238"/>
      <c r="D7" s="109" t="s">
        <v>214</v>
      </c>
      <c r="E7" s="10" t="s">
        <v>360</v>
      </c>
      <c r="F7" s="23">
        <v>150</v>
      </c>
      <c r="G7" s="56"/>
      <c r="H7" s="169">
        <v>150</v>
      </c>
    </row>
    <row r="8" spans="1:8" ht="19.5" customHeight="1">
      <c r="A8" s="236"/>
      <c r="B8" s="237"/>
      <c r="C8" s="238"/>
      <c r="D8" s="109"/>
      <c r="E8" s="10"/>
      <c r="F8" s="23"/>
      <c r="G8" s="56"/>
      <c r="H8" s="169"/>
    </row>
    <row r="9" spans="1:8" ht="19.5" customHeight="1">
      <c r="A9" s="236"/>
      <c r="B9" s="237"/>
      <c r="C9" s="238"/>
      <c r="D9" s="109"/>
      <c r="E9" s="10"/>
      <c r="F9" s="23"/>
      <c r="G9" s="56"/>
      <c r="H9" s="169"/>
    </row>
    <row r="10" spans="1:8" ht="19.5" customHeight="1">
      <c r="A10" s="236"/>
      <c r="B10" s="237"/>
      <c r="C10" s="238"/>
      <c r="D10" s="109"/>
      <c r="E10" s="10"/>
      <c r="F10" s="23"/>
      <c r="G10" s="56"/>
      <c r="H10" s="169"/>
    </row>
    <row r="11" spans="1:8" ht="19.5" customHeight="1">
      <c r="A11" s="236"/>
      <c r="B11" s="237"/>
      <c r="C11" s="238"/>
      <c r="D11" s="109"/>
      <c r="E11" s="10"/>
      <c r="F11" s="23"/>
      <c r="G11" s="56"/>
      <c r="H11" s="169"/>
    </row>
    <row r="12" spans="1:8" ht="19.5" customHeight="1">
      <c r="A12" s="236"/>
      <c r="B12" s="237"/>
      <c r="C12" s="238"/>
      <c r="D12" s="109"/>
      <c r="E12" s="10"/>
      <c r="F12" s="23"/>
      <c r="G12" s="56"/>
      <c r="H12" s="169"/>
    </row>
    <row r="13" spans="1:8" ht="19.5" customHeight="1">
      <c r="A13" s="236"/>
      <c r="B13" s="237"/>
      <c r="C13" s="238"/>
      <c r="D13" s="109"/>
      <c r="E13" s="10"/>
      <c r="F13" s="23"/>
      <c r="G13" s="56"/>
      <c r="H13" s="169"/>
    </row>
    <row r="14" spans="1:8" ht="19.5" customHeight="1">
      <c r="A14" s="236"/>
      <c r="B14" s="237"/>
      <c r="C14" s="238"/>
      <c r="D14" s="109"/>
      <c r="E14" s="10"/>
      <c r="F14" s="23"/>
      <c r="G14" s="56"/>
      <c r="H14" s="169"/>
    </row>
    <row r="15" spans="1:8" ht="19.5" customHeight="1">
      <c r="A15" s="236"/>
      <c r="B15" s="237"/>
      <c r="C15" s="238"/>
      <c r="D15" s="109"/>
      <c r="E15" s="10"/>
      <c r="F15" s="23"/>
      <c r="G15" s="56"/>
      <c r="H15" s="169"/>
    </row>
    <row r="16" spans="1:8" ht="19.5" customHeight="1">
      <c r="A16" s="236"/>
      <c r="B16" s="237"/>
      <c r="C16" s="238"/>
      <c r="D16" s="109"/>
      <c r="E16" s="10"/>
      <c r="F16" s="23"/>
      <c r="G16" s="56"/>
      <c r="H16" s="169"/>
    </row>
    <row r="17" spans="1:8" s="20" customFormat="1" ht="19.5" customHeight="1">
      <c r="A17" s="239"/>
      <c r="B17" s="240"/>
      <c r="C17" s="241"/>
      <c r="D17" s="111"/>
      <c r="E17" s="29" t="str">
        <f>CONCATENATE(FIXED(COUNTA(E5:E16),0,0),"　店")</f>
        <v>3　店</v>
      </c>
      <c r="F17" s="16">
        <f>SUM(F5:F16)</f>
        <v>2200</v>
      </c>
      <c r="G17" s="16">
        <f>SUM(G5:G16)</f>
        <v>0</v>
      </c>
      <c r="H17" s="17">
        <f>SUM(H5:H16)</f>
        <v>2200</v>
      </c>
    </row>
    <row r="18" spans="1:8" s="20" customFormat="1" ht="19.5" customHeight="1">
      <c r="A18" s="247"/>
      <c r="B18" s="248"/>
      <c r="C18" s="249"/>
      <c r="D18" s="110"/>
      <c r="E18" s="24"/>
      <c r="F18" s="25"/>
      <c r="G18" s="25"/>
      <c r="H18" s="160"/>
    </row>
    <row r="19" spans="1:8" ht="19.5" customHeight="1">
      <c r="A19" s="60" t="s">
        <v>39</v>
      </c>
      <c r="B19" s="234"/>
      <c r="C19" s="235"/>
      <c r="D19" s="108" t="s">
        <v>215</v>
      </c>
      <c r="E19" s="8" t="s">
        <v>323</v>
      </c>
      <c r="F19" s="96">
        <v>1700</v>
      </c>
      <c r="G19" s="213"/>
      <c r="H19" s="171">
        <v>1700</v>
      </c>
    </row>
    <row r="20" spans="1:8" ht="19.5" customHeight="1">
      <c r="A20" s="161">
        <f>SUM(F34)</f>
        <v>4050</v>
      </c>
      <c r="B20" s="44" t="s">
        <v>25</v>
      </c>
      <c r="C20" s="162">
        <f>SUM(G34)</f>
        <v>0</v>
      </c>
      <c r="D20" s="109" t="s">
        <v>216</v>
      </c>
      <c r="E20" s="10" t="s">
        <v>288</v>
      </c>
      <c r="F20" s="97">
        <v>400</v>
      </c>
      <c r="G20" s="214"/>
      <c r="H20" s="169">
        <v>400</v>
      </c>
    </row>
    <row r="21" spans="1:8" ht="19.5" customHeight="1">
      <c r="A21" s="236"/>
      <c r="B21" s="237"/>
      <c r="C21" s="238"/>
      <c r="D21" s="109" t="s">
        <v>217</v>
      </c>
      <c r="E21" s="10" t="s">
        <v>289</v>
      </c>
      <c r="F21" s="98">
        <v>100</v>
      </c>
      <c r="G21" s="215"/>
      <c r="H21" s="169">
        <v>100</v>
      </c>
    </row>
    <row r="22" spans="1:8" ht="19.5" customHeight="1">
      <c r="A22" s="236"/>
      <c r="B22" s="237"/>
      <c r="C22" s="238"/>
      <c r="D22" s="118" t="s">
        <v>218</v>
      </c>
      <c r="E22" s="10" t="s">
        <v>464</v>
      </c>
      <c r="F22" s="97">
        <v>550</v>
      </c>
      <c r="G22" s="214"/>
      <c r="H22" s="169">
        <v>550</v>
      </c>
    </row>
    <row r="23" spans="1:8" ht="19.5" customHeight="1">
      <c r="A23" s="236"/>
      <c r="B23" s="237"/>
      <c r="C23" s="238"/>
      <c r="D23" s="118" t="s">
        <v>219</v>
      </c>
      <c r="E23" s="10" t="s">
        <v>465</v>
      </c>
      <c r="F23" s="97">
        <v>950</v>
      </c>
      <c r="G23" s="214"/>
      <c r="H23" s="169">
        <v>950</v>
      </c>
    </row>
    <row r="24" spans="1:8" ht="19.5" customHeight="1">
      <c r="A24" s="236"/>
      <c r="B24" s="237"/>
      <c r="C24" s="238"/>
      <c r="D24" s="118" t="s">
        <v>220</v>
      </c>
      <c r="E24" s="10" t="s">
        <v>290</v>
      </c>
      <c r="F24" s="97">
        <v>350</v>
      </c>
      <c r="G24" s="214"/>
      <c r="H24" s="169">
        <v>350</v>
      </c>
    </row>
    <row r="25" spans="1:8" ht="19.5" customHeight="1">
      <c r="A25" s="236"/>
      <c r="B25" s="237"/>
      <c r="C25" s="238"/>
      <c r="D25" s="118"/>
      <c r="E25" s="10"/>
      <c r="F25" s="97"/>
      <c r="G25" s="214"/>
      <c r="H25" s="169"/>
    </row>
    <row r="26" spans="1:8" ht="19.5" customHeight="1">
      <c r="A26" s="236"/>
      <c r="B26" s="237"/>
      <c r="C26" s="238"/>
      <c r="D26" s="118"/>
      <c r="E26" s="10"/>
      <c r="F26" s="97"/>
      <c r="G26" s="214"/>
      <c r="H26" s="169"/>
    </row>
    <row r="27" spans="1:8" ht="19.5" customHeight="1">
      <c r="A27" s="236"/>
      <c r="B27" s="237"/>
      <c r="C27" s="238"/>
      <c r="D27" s="118"/>
      <c r="E27" s="10"/>
      <c r="F27" s="97"/>
      <c r="G27" s="214"/>
      <c r="H27" s="169"/>
    </row>
    <row r="28" spans="1:8" ht="19.5" customHeight="1">
      <c r="A28" s="236"/>
      <c r="B28" s="237"/>
      <c r="C28" s="238"/>
      <c r="D28" s="118"/>
      <c r="E28" s="10"/>
      <c r="F28" s="97"/>
      <c r="G28" s="214"/>
      <c r="H28" s="169"/>
    </row>
    <row r="29" spans="1:8" ht="19.5" customHeight="1">
      <c r="A29" s="236"/>
      <c r="B29" s="237"/>
      <c r="C29" s="238"/>
      <c r="D29" s="118"/>
      <c r="E29" s="10"/>
      <c r="F29" s="97"/>
      <c r="G29" s="214"/>
      <c r="H29" s="169"/>
    </row>
    <row r="30" spans="1:8" ht="19.5" customHeight="1">
      <c r="A30" s="236"/>
      <c r="B30" s="237"/>
      <c r="C30" s="238"/>
      <c r="D30" s="118"/>
      <c r="E30" s="10"/>
      <c r="F30" s="97"/>
      <c r="G30" s="214"/>
      <c r="H30" s="169"/>
    </row>
    <row r="31" spans="1:8" ht="19.5" customHeight="1">
      <c r="A31" s="236"/>
      <c r="B31" s="237"/>
      <c r="C31" s="238"/>
      <c r="D31" s="118"/>
      <c r="E31" s="10"/>
      <c r="F31" s="97"/>
      <c r="G31" s="214"/>
      <c r="H31" s="169"/>
    </row>
    <row r="32" spans="1:8" ht="19.5" customHeight="1">
      <c r="A32" s="236"/>
      <c r="B32" s="237"/>
      <c r="C32" s="238"/>
      <c r="D32" s="109"/>
      <c r="E32" s="10"/>
      <c r="F32" s="23"/>
      <c r="G32" s="56"/>
      <c r="H32" s="169"/>
    </row>
    <row r="33" spans="1:8" ht="19.5" customHeight="1">
      <c r="A33" s="242"/>
      <c r="B33" s="243"/>
      <c r="C33" s="244"/>
      <c r="D33" s="113"/>
      <c r="E33" s="27"/>
      <c r="F33" s="28"/>
      <c r="G33" s="57"/>
      <c r="H33" s="170"/>
    </row>
    <row r="34" spans="1:8" s="20" customFormat="1" ht="19.5" customHeight="1">
      <c r="A34" s="239"/>
      <c r="B34" s="240"/>
      <c r="C34" s="241"/>
      <c r="D34" s="111"/>
      <c r="E34" s="29" t="str">
        <f>CONCATENATE(FIXED(COUNTA(E19:E33),0,0),"　店")</f>
        <v>6　店</v>
      </c>
      <c r="F34" s="16">
        <f>SUM(F19:F33)</f>
        <v>4050</v>
      </c>
      <c r="G34" s="16">
        <f>SUM(G19:G33)</f>
        <v>0</v>
      </c>
      <c r="H34" s="17">
        <f>SUM(H19:H33)</f>
        <v>4050</v>
      </c>
    </row>
    <row r="35" spans="1:8" s="20" customFormat="1" ht="19.5" customHeight="1">
      <c r="A35" s="247"/>
      <c r="B35" s="248"/>
      <c r="C35" s="249"/>
      <c r="D35" s="110"/>
      <c r="E35" s="24"/>
      <c r="F35" s="25"/>
      <c r="G35" s="25"/>
      <c r="H35" s="160"/>
    </row>
    <row r="36" spans="1:8" ht="19.5" customHeight="1">
      <c r="A36" s="60" t="s">
        <v>40</v>
      </c>
      <c r="B36" s="234"/>
      <c r="C36" s="235"/>
      <c r="D36" s="108">
        <v>240365201010</v>
      </c>
      <c r="E36" s="8" t="s">
        <v>443</v>
      </c>
      <c r="F36" s="22">
        <v>1450</v>
      </c>
      <c r="G36" s="203"/>
      <c r="H36" s="171">
        <v>1450</v>
      </c>
    </row>
    <row r="37" spans="1:8" ht="19.5" customHeight="1">
      <c r="A37" s="161">
        <f>SUM(F48)</f>
        <v>2800</v>
      </c>
      <c r="B37" s="44" t="s">
        <v>28</v>
      </c>
      <c r="C37" s="162">
        <f>SUM(G48)</f>
        <v>0</v>
      </c>
      <c r="D37" s="109">
        <v>240365201020</v>
      </c>
      <c r="E37" s="10" t="s">
        <v>444</v>
      </c>
      <c r="F37" s="23">
        <v>350</v>
      </c>
      <c r="G37" s="56"/>
      <c r="H37" s="169">
        <v>350</v>
      </c>
    </row>
    <row r="38" spans="1:8" ht="19.5" customHeight="1">
      <c r="A38" s="236"/>
      <c r="B38" s="237"/>
      <c r="C38" s="238"/>
      <c r="D38" s="109">
        <v>240365201030</v>
      </c>
      <c r="E38" s="10" t="s">
        <v>445</v>
      </c>
      <c r="F38" s="23">
        <v>650</v>
      </c>
      <c r="G38" s="56"/>
      <c r="H38" s="169">
        <v>650</v>
      </c>
    </row>
    <row r="39" spans="1:8" ht="19.5" customHeight="1">
      <c r="A39" s="236"/>
      <c r="B39" s="237"/>
      <c r="C39" s="238"/>
      <c r="D39" s="109">
        <v>240365201040</v>
      </c>
      <c r="E39" s="10" t="s">
        <v>446</v>
      </c>
      <c r="F39" s="23">
        <v>350</v>
      </c>
      <c r="G39" s="56"/>
      <c r="H39" s="169">
        <v>350</v>
      </c>
    </row>
    <row r="40" spans="1:8" ht="19.5" customHeight="1">
      <c r="A40" s="236"/>
      <c r="B40" s="237"/>
      <c r="C40" s="238"/>
      <c r="D40" s="109"/>
      <c r="E40" s="10"/>
      <c r="F40" s="23"/>
      <c r="G40" s="56"/>
      <c r="H40" s="169"/>
    </row>
    <row r="41" spans="1:8" ht="19.5" customHeight="1">
      <c r="A41" s="236"/>
      <c r="B41" s="237"/>
      <c r="C41" s="238"/>
      <c r="D41" s="109"/>
      <c r="E41" s="10"/>
      <c r="F41" s="23"/>
      <c r="G41" s="56"/>
      <c r="H41" s="169"/>
    </row>
    <row r="42" spans="1:8" ht="19.5" customHeight="1">
      <c r="A42" s="236"/>
      <c r="B42" s="237"/>
      <c r="C42" s="238"/>
      <c r="D42" s="109"/>
      <c r="E42" s="10"/>
      <c r="F42" s="23"/>
      <c r="G42" s="56"/>
      <c r="H42" s="169"/>
    </row>
    <row r="43" spans="1:8" ht="19.5" customHeight="1">
      <c r="A43" s="236"/>
      <c r="B43" s="237"/>
      <c r="C43" s="238"/>
      <c r="D43" s="109"/>
      <c r="E43" s="10"/>
      <c r="F43" s="23"/>
      <c r="G43" s="56"/>
      <c r="H43" s="169"/>
    </row>
    <row r="44" spans="1:8" ht="19.5" customHeight="1">
      <c r="A44" s="236"/>
      <c r="B44" s="237"/>
      <c r="C44" s="238"/>
      <c r="D44" s="109"/>
      <c r="E44" s="10"/>
      <c r="F44" s="23"/>
      <c r="G44" s="56"/>
      <c r="H44" s="169"/>
    </row>
    <row r="45" spans="1:8" ht="19.5" customHeight="1">
      <c r="A45" s="236"/>
      <c r="B45" s="237"/>
      <c r="C45" s="238"/>
      <c r="D45" s="109"/>
      <c r="E45" s="10"/>
      <c r="F45" s="23"/>
      <c r="G45" s="56"/>
      <c r="H45" s="169"/>
    </row>
    <row r="46" spans="1:8" ht="19.5" customHeight="1">
      <c r="A46" s="236"/>
      <c r="B46" s="237"/>
      <c r="C46" s="238"/>
      <c r="D46" s="109"/>
      <c r="E46" s="10"/>
      <c r="F46" s="23"/>
      <c r="G46" s="56"/>
      <c r="H46" s="169"/>
    </row>
    <row r="47" spans="1:8" ht="19.5" customHeight="1">
      <c r="A47" s="236"/>
      <c r="B47" s="237"/>
      <c r="C47" s="238"/>
      <c r="D47" s="109"/>
      <c r="E47" s="10"/>
      <c r="F47" s="23"/>
      <c r="G47" s="56"/>
      <c r="H47" s="169"/>
    </row>
    <row r="48" spans="1:8" s="20" customFormat="1" ht="19.5" customHeight="1">
      <c r="A48" s="12"/>
      <c r="B48" s="13"/>
      <c r="C48" s="14"/>
      <c r="D48" s="111"/>
      <c r="E48" s="29" t="str">
        <f>CONCATENATE(FIXED(COUNTA(E36:E47),0,0),"　店")</f>
        <v>4　店</v>
      </c>
      <c r="F48" s="16">
        <f>SUM(F36:F47)</f>
        <v>2800</v>
      </c>
      <c r="G48" s="16">
        <f>SUM(G36:G47)</f>
        <v>0</v>
      </c>
      <c r="H48" s="17">
        <f>SUM(H36:H47)</f>
        <v>2800</v>
      </c>
    </row>
    <row r="49" spans="1:8" s="79" customFormat="1" ht="19.5" customHeight="1">
      <c r="A49" s="233" t="s">
        <v>474</v>
      </c>
      <c r="B49" s="2"/>
      <c r="C49" s="2"/>
      <c r="D49" s="132"/>
      <c r="E49" s="4"/>
      <c r="F49" s="3"/>
      <c r="G49" s="3"/>
      <c r="H49" s="261" t="s">
        <v>15</v>
      </c>
    </row>
  </sheetData>
  <sheetProtection password="CC7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7:H18 H34:H48">
      <formula1>F17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 H5:H16 H19:H33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6 G19:G33 G3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33" customWidth="1"/>
    <col min="5" max="5" width="20.625" style="49" customWidth="1"/>
    <col min="6" max="7" width="20.625" style="21" customWidth="1"/>
    <col min="8" max="8" width="20.625" style="1" customWidth="1"/>
    <col min="9" max="16384" width="9.00390625" style="6" customWidth="1"/>
  </cols>
  <sheetData>
    <row r="1" spans="1:8" s="136" customFormat="1" ht="39.75" customHeight="1">
      <c r="A1" s="324" t="s">
        <v>1</v>
      </c>
      <c r="B1" s="325"/>
      <c r="C1" s="326"/>
      <c r="D1" s="154" t="s">
        <v>46</v>
      </c>
      <c r="E1" s="312"/>
      <c r="F1" s="313"/>
      <c r="G1" s="155" t="s">
        <v>242</v>
      </c>
      <c r="H1" s="228"/>
    </row>
    <row r="2" spans="1:8" s="136" customFormat="1" ht="39.75" customHeight="1">
      <c r="A2" s="321"/>
      <c r="B2" s="322"/>
      <c r="C2" s="323"/>
      <c r="D2" s="154" t="s">
        <v>47</v>
      </c>
      <c r="E2" s="314"/>
      <c r="F2" s="315"/>
      <c r="G2" s="155" t="s">
        <v>17</v>
      </c>
      <c r="H2" s="232">
        <f>SUM(C6,C23,C35)</f>
        <v>0</v>
      </c>
    </row>
    <row r="3" spans="4:8" s="136" customFormat="1" ht="24.75" customHeight="1">
      <c r="D3" s="137"/>
      <c r="E3" s="316"/>
      <c r="F3" s="316"/>
      <c r="G3" s="319"/>
      <c r="H3" s="329"/>
    </row>
    <row r="4" spans="1:8" s="158" customFormat="1" ht="19.5" customHeight="1">
      <c r="A4" s="317" t="s">
        <v>0</v>
      </c>
      <c r="B4" s="285"/>
      <c r="C4" s="318"/>
      <c r="D4" s="327" t="s">
        <v>48</v>
      </c>
      <c r="E4" s="328"/>
      <c r="F4" s="156" t="s">
        <v>49</v>
      </c>
      <c r="G4" s="230" t="s">
        <v>425</v>
      </c>
      <c r="H4" s="178" t="s">
        <v>50</v>
      </c>
    </row>
    <row r="5" spans="1:8" ht="19.5" customHeight="1">
      <c r="A5" s="60" t="s">
        <v>41</v>
      </c>
      <c r="B5" s="234"/>
      <c r="C5" s="235"/>
      <c r="D5" s="108" t="s">
        <v>221</v>
      </c>
      <c r="E5" s="48" t="s">
        <v>263</v>
      </c>
      <c r="F5" s="99">
        <v>1900</v>
      </c>
      <c r="G5" s="216"/>
      <c r="H5" s="171">
        <v>1900</v>
      </c>
    </row>
    <row r="6" spans="1:8" ht="19.5" customHeight="1">
      <c r="A6" s="161">
        <f>SUM(F20)</f>
        <v>11050</v>
      </c>
      <c r="B6" s="44" t="s">
        <v>20</v>
      </c>
      <c r="C6" s="162">
        <f>SUM(G20)</f>
        <v>0</v>
      </c>
      <c r="D6" s="109" t="s">
        <v>222</v>
      </c>
      <c r="E6" s="34" t="s">
        <v>264</v>
      </c>
      <c r="F6" s="100">
        <v>1250</v>
      </c>
      <c r="G6" s="217"/>
      <c r="H6" s="169">
        <v>1250</v>
      </c>
    </row>
    <row r="7" spans="1:8" ht="19.5" customHeight="1">
      <c r="A7" s="236"/>
      <c r="B7" s="237"/>
      <c r="C7" s="238"/>
      <c r="D7" s="109" t="s">
        <v>223</v>
      </c>
      <c r="E7" s="34" t="s">
        <v>291</v>
      </c>
      <c r="F7" s="100">
        <v>300</v>
      </c>
      <c r="G7" s="217"/>
      <c r="H7" s="169">
        <v>300</v>
      </c>
    </row>
    <row r="8" spans="1:8" ht="19.5" customHeight="1">
      <c r="A8" s="236"/>
      <c r="B8" s="237"/>
      <c r="C8" s="238"/>
      <c r="D8" s="109" t="s">
        <v>224</v>
      </c>
      <c r="E8" s="34" t="s">
        <v>292</v>
      </c>
      <c r="F8" s="100">
        <v>150</v>
      </c>
      <c r="G8" s="217"/>
      <c r="H8" s="169">
        <v>150</v>
      </c>
    </row>
    <row r="9" spans="1:8" ht="19.5" customHeight="1">
      <c r="A9" s="236"/>
      <c r="B9" s="237"/>
      <c r="C9" s="238"/>
      <c r="D9" s="109" t="s">
        <v>225</v>
      </c>
      <c r="E9" s="10" t="s">
        <v>447</v>
      </c>
      <c r="F9" s="101">
        <v>500</v>
      </c>
      <c r="G9" s="218"/>
      <c r="H9" s="169">
        <v>500</v>
      </c>
    </row>
    <row r="10" spans="1:8" ht="19.5" customHeight="1">
      <c r="A10" s="236"/>
      <c r="B10" s="237"/>
      <c r="C10" s="238"/>
      <c r="D10" s="109">
        <v>240310201040</v>
      </c>
      <c r="E10" s="10" t="s">
        <v>265</v>
      </c>
      <c r="F10" s="23">
        <v>500</v>
      </c>
      <c r="G10" s="56"/>
      <c r="H10" s="169">
        <v>500</v>
      </c>
    </row>
    <row r="11" spans="1:8" ht="19.5" customHeight="1">
      <c r="A11" s="236"/>
      <c r="B11" s="237"/>
      <c r="C11" s="238"/>
      <c r="D11" s="109">
        <v>240310201070</v>
      </c>
      <c r="E11" s="10" t="s">
        <v>266</v>
      </c>
      <c r="F11" s="23">
        <v>650</v>
      </c>
      <c r="G11" s="56"/>
      <c r="H11" s="169">
        <v>650</v>
      </c>
    </row>
    <row r="12" spans="1:8" ht="19.5" customHeight="1">
      <c r="A12" s="236"/>
      <c r="B12" s="237"/>
      <c r="C12" s="238"/>
      <c r="D12" s="109">
        <v>240310202050</v>
      </c>
      <c r="E12" s="10" t="s">
        <v>268</v>
      </c>
      <c r="F12" s="23">
        <v>500</v>
      </c>
      <c r="G12" s="56"/>
      <c r="H12" s="169">
        <v>500</v>
      </c>
    </row>
    <row r="13" spans="1:8" ht="19.5" customHeight="1">
      <c r="A13" s="236"/>
      <c r="B13" s="237"/>
      <c r="C13" s="238"/>
      <c r="D13" s="109">
        <v>240330201020</v>
      </c>
      <c r="E13" s="10" t="s">
        <v>267</v>
      </c>
      <c r="F13" s="23">
        <v>1600</v>
      </c>
      <c r="G13" s="56"/>
      <c r="H13" s="169">
        <v>1600</v>
      </c>
    </row>
    <row r="14" spans="1:8" ht="19.5" customHeight="1">
      <c r="A14" s="236"/>
      <c r="B14" s="237"/>
      <c r="C14" s="238"/>
      <c r="D14" s="109">
        <v>240330201050</v>
      </c>
      <c r="E14" s="10" t="s">
        <v>269</v>
      </c>
      <c r="F14" s="23">
        <v>1600</v>
      </c>
      <c r="G14" s="56"/>
      <c r="H14" s="169">
        <v>1600</v>
      </c>
    </row>
    <row r="15" spans="1:8" ht="19.5" customHeight="1">
      <c r="A15" s="236"/>
      <c r="B15" s="237"/>
      <c r="C15" s="238"/>
      <c r="D15" s="109">
        <v>240330202010</v>
      </c>
      <c r="E15" s="10" t="s">
        <v>270</v>
      </c>
      <c r="F15" s="23">
        <v>2100</v>
      </c>
      <c r="G15" s="56"/>
      <c r="H15" s="169">
        <v>2100</v>
      </c>
    </row>
    <row r="16" spans="1:8" ht="19.5" customHeight="1">
      <c r="A16" s="236"/>
      <c r="B16" s="237"/>
      <c r="C16" s="238"/>
      <c r="D16" s="109"/>
      <c r="E16" s="10"/>
      <c r="F16" s="23"/>
      <c r="G16" s="56"/>
      <c r="H16" s="169"/>
    </row>
    <row r="17" spans="1:8" ht="19.5" customHeight="1">
      <c r="A17" s="236"/>
      <c r="B17" s="237"/>
      <c r="C17" s="238"/>
      <c r="D17" s="109"/>
      <c r="E17" s="10"/>
      <c r="F17" s="23"/>
      <c r="G17" s="56"/>
      <c r="H17" s="169"/>
    </row>
    <row r="18" spans="1:8" ht="19.5" customHeight="1">
      <c r="A18" s="236"/>
      <c r="B18" s="237"/>
      <c r="C18" s="238"/>
      <c r="D18" s="109"/>
      <c r="E18" s="10"/>
      <c r="F18" s="23"/>
      <c r="G18" s="56"/>
      <c r="H18" s="169"/>
    </row>
    <row r="19" spans="1:8" ht="19.5" customHeight="1">
      <c r="A19" s="242"/>
      <c r="B19" s="243"/>
      <c r="C19" s="244"/>
      <c r="D19" s="109"/>
      <c r="E19" s="10"/>
      <c r="F19" s="23"/>
      <c r="G19" s="56"/>
      <c r="H19" s="169"/>
    </row>
    <row r="20" spans="1:8" s="20" customFormat="1" ht="19.5" customHeight="1">
      <c r="A20" s="239"/>
      <c r="B20" s="240"/>
      <c r="C20" s="240"/>
      <c r="D20" s="111"/>
      <c r="E20" s="29" t="str">
        <f>CONCATENATE(FIXED(COUNTA(E5:E19),0,0),"　店")</f>
        <v>11　店</v>
      </c>
      <c r="F20" s="16">
        <f>SUM(F5:F19)</f>
        <v>11050</v>
      </c>
      <c r="G20" s="16">
        <f>SUM(G5:G19)</f>
        <v>0</v>
      </c>
      <c r="H20" s="69">
        <f>SUM(H5:H19)</f>
        <v>11050</v>
      </c>
    </row>
    <row r="21" spans="1:8" s="20" customFormat="1" ht="19.5" customHeight="1">
      <c r="A21" s="163"/>
      <c r="B21" s="245"/>
      <c r="C21" s="246"/>
      <c r="D21" s="114"/>
      <c r="E21" s="106"/>
      <c r="F21" s="106"/>
      <c r="G21" s="106"/>
      <c r="H21" s="107"/>
    </row>
    <row r="22" spans="1:8" ht="19.5" customHeight="1">
      <c r="A22" s="60" t="s">
        <v>42</v>
      </c>
      <c r="B22" s="62"/>
      <c r="C22" s="192"/>
      <c r="D22" s="108" t="s">
        <v>226</v>
      </c>
      <c r="E22" s="50" t="s">
        <v>449</v>
      </c>
      <c r="F22" s="22">
        <v>400</v>
      </c>
      <c r="G22" s="203"/>
      <c r="H22" s="171">
        <v>400</v>
      </c>
    </row>
    <row r="23" spans="1:8" ht="19.5" customHeight="1">
      <c r="A23" s="161">
        <f>SUM(F32)</f>
        <v>1900</v>
      </c>
      <c r="B23" s="44" t="s">
        <v>25</v>
      </c>
      <c r="C23" s="162">
        <f>SUM(G32)</f>
        <v>0</v>
      </c>
      <c r="D23" s="109" t="s">
        <v>227</v>
      </c>
      <c r="E23" s="51" t="s">
        <v>271</v>
      </c>
      <c r="F23" s="23">
        <v>1050</v>
      </c>
      <c r="G23" s="56"/>
      <c r="H23" s="169">
        <v>1050</v>
      </c>
    </row>
    <row r="24" spans="1:8" ht="19.5" customHeight="1">
      <c r="A24" s="161"/>
      <c r="B24" s="44"/>
      <c r="C24" s="162"/>
      <c r="D24" s="109" t="s">
        <v>228</v>
      </c>
      <c r="E24" s="51" t="s">
        <v>272</v>
      </c>
      <c r="F24" s="23">
        <v>450</v>
      </c>
      <c r="G24" s="56"/>
      <c r="H24" s="169">
        <v>450</v>
      </c>
    </row>
    <row r="25" spans="1:8" ht="19.5" customHeight="1">
      <c r="A25" s="161"/>
      <c r="B25" s="44"/>
      <c r="C25" s="162"/>
      <c r="D25" s="109"/>
      <c r="E25" s="51"/>
      <c r="F25" s="23"/>
      <c r="G25" s="56"/>
      <c r="H25" s="169"/>
    </row>
    <row r="26" spans="1:8" ht="19.5" customHeight="1">
      <c r="A26" s="236"/>
      <c r="B26" s="237"/>
      <c r="C26" s="238"/>
      <c r="D26" s="115"/>
      <c r="E26" s="51"/>
      <c r="F26" s="23"/>
      <c r="G26" s="56"/>
      <c r="H26" s="169"/>
    </row>
    <row r="27" spans="1:8" ht="19.5" customHeight="1">
      <c r="A27" s="236"/>
      <c r="B27" s="237"/>
      <c r="C27" s="238"/>
      <c r="D27" s="115"/>
      <c r="E27" s="51"/>
      <c r="F27" s="23"/>
      <c r="G27" s="56"/>
      <c r="H27" s="169"/>
    </row>
    <row r="28" spans="1:8" ht="19.5" customHeight="1">
      <c r="A28" s="236"/>
      <c r="B28" s="237"/>
      <c r="C28" s="238"/>
      <c r="D28" s="115"/>
      <c r="E28" s="51"/>
      <c r="F28" s="23"/>
      <c r="G28" s="56"/>
      <c r="H28" s="169"/>
    </row>
    <row r="29" spans="1:8" ht="19.5" customHeight="1">
      <c r="A29" s="236"/>
      <c r="B29" s="237"/>
      <c r="C29" s="238"/>
      <c r="D29" s="115"/>
      <c r="E29" s="51"/>
      <c r="F29" s="23"/>
      <c r="G29" s="56"/>
      <c r="H29" s="169"/>
    </row>
    <row r="30" spans="1:8" ht="19.5" customHeight="1">
      <c r="A30" s="236"/>
      <c r="B30" s="237"/>
      <c r="C30" s="238"/>
      <c r="D30" s="115"/>
      <c r="E30" s="51"/>
      <c r="F30" s="23"/>
      <c r="G30" s="56"/>
      <c r="H30" s="169"/>
    </row>
    <row r="31" spans="1:8" ht="19.5" customHeight="1">
      <c r="A31" s="242"/>
      <c r="B31" s="243"/>
      <c r="C31" s="244"/>
      <c r="D31" s="116"/>
      <c r="E31" s="52"/>
      <c r="F31" s="28"/>
      <c r="G31" s="57"/>
      <c r="H31" s="170"/>
    </row>
    <row r="32" spans="1:8" s="20" customFormat="1" ht="19.5" customHeight="1">
      <c r="A32" s="239"/>
      <c r="B32" s="240"/>
      <c r="C32" s="241"/>
      <c r="D32" s="117"/>
      <c r="E32" s="29" t="str">
        <f>CONCATENATE(FIXED(COUNTA(E22:E31),0,0),"　店")</f>
        <v>3　店</v>
      </c>
      <c r="F32" s="16">
        <f>SUM(F22:F31)</f>
        <v>1900</v>
      </c>
      <c r="G32" s="16">
        <f>SUM(G22:G31)</f>
        <v>0</v>
      </c>
      <c r="H32" s="17">
        <f>SUM(H22:H31)</f>
        <v>1900</v>
      </c>
    </row>
    <row r="33" spans="1:8" s="20" customFormat="1" ht="19.5" customHeight="1">
      <c r="A33" s="247"/>
      <c r="B33" s="248"/>
      <c r="C33" s="249"/>
      <c r="D33" s="219"/>
      <c r="E33" s="220"/>
      <c r="F33" s="25"/>
      <c r="G33" s="25"/>
      <c r="H33" s="160"/>
    </row>
    <row r="34" spans="1:8" ht="19.5" customHeight="1">
      <c r="A34" s="60" t="s">
        <v>43</v>
      </c>
      <c r="B34" s="234"/>
      <c r="C34" s="235"/>
      <c r="D34" s="108" t="s">
        <v>229</v>
      </c>
      <c r="E34" s="50" t="s">
        <v>273</v>
      </c>
      <c r="F34" s="22">
        <v>400</v>
      </c>
      <c r="G34" s="203"/>
      <c r="H34" s="171">
        <v>400</v>
      </c>
    </row>
    <row r="35" spans="1:8" ht="19.5" customHeight="1">
      <c r="A35" s="161">
        <f>SUM(F48)</f>
        <v>400</v>
      </c>
      <c r="B35" s="44" t="s">
        <v>25</v>
      </c>
      <c r="C35" s="162">
        <f>SUM(G48)</f>
        <v>0</v>
      </c>
      <c r="D35" s="115"/>
      <c r="E35" s="51"/>
      <c r="F35" s="23"/>
      <c r="G35" s="56"/>
      <c r="H35" s="169"/>
    </row>
    <row r="36" spans="1:8" ht="19.5" customHeight="1">
      <c r="A36" s="63"/>
      <c r="B36" s="237"/>
      <c r="C36" s="238"/>
      <c r="D36" s="115"/>
      <c r="E36" s="51"/>
      <c r="F36" s="23"/>
      <c r="G36" s="56"/>
      <c r="H36" s="169"/>
    </row>
    <row r="37" spans="1:8" ht="19.5" customHeight="1">
      <c r="A37" s="236"/>
      <c r="B37" s="237"/>
      <c r="C37" s="238"/>
      <c r="D37" s="115"/>
      <c r="E37" s="51"/>
      <c r="F37" s="23"/>
      <c r="G37" s="56"/>
      <c r="H37" s="169"/>
    </row>
    <row r="38" spans="1:8" ht="19.5" customHeight="1">
      <c r="A38" s="236"/>
      <c r="B38" s="237"/>
      <c r="C38" s="238"/>
      <c r="D38" s="115"/>
      <c r="E38" s="51"/>
      <c r="F38" s="23"/>
      <c r="G38" s="56"/>
      <c r="H38" s="169"/>
    </row>
    <row r="39" spans="1:8" ht="19.5" customHeight="1">
      <c r="A39" s="236"/>
      <c r="B39" s="237"/>
      <c r="C39" s="238"/>
      <c r="D39" s="115"/>
      <c r="E39" s="51"/>
      <c r="F39" s="23"/>
      <c r="G39" s="56"/>
      <c r="H39" s="169"/>
    </row>
    <row r="40" spans="1:8" ht="19.5" customHeight="1">
      <c r="A40" s="236"/>
      <c r="B40" s="237"/>
      <c r="C40" s="238"/>
      <c r="D40" s="115"/>
      <c r="E40" s="51"/>
      <c r="F40" s="23"/>
      <c r="G40" s="56"/>
      <c r="H40" s="169"/>
    </row>
    <row r="41" spans="1:8" ht="19.5" customHeight="1">
      <c r="A41" s="236"/>
      <c r="B41" s="237"/>
      <c r="C41" s="238"/>
      <c r="D41" s="115"/>
      <c r="E41" s="51"/>
      <c r="F41" s="23"/>
      <c r="G41" s="56"/>
      <c r="H41" s="169"/>
    </row>
    <row r="42" spans="1:8" ht="19.5" customHeight="1">
      <c r="A42" s="236"/>
      <c r="B42" s="237"/>
      <c r="C42" s="238"/>
      <c r="D42" s="115"/>
      <c r="E42" s="51"/>
      <c r="F42" s="23"/>
      <c r="G42" s="56"/>
      <c r="H42" s="169"/>
    </row>
    <row r="43" spans="1:8" ht="19.5" customHeight="1">
      <c r="A43" s="236"/>
      <c r="B43" s="237"/>
      <c r="C43" s="238"/>
      <c r="D43" s="115"/>
      <c r="E43" s="51"/>
      <c r="F43" s="23"/>
      <c r="G43" s="56"/>
      <c r="H43" s="169"/>
    </row>
    <row r="44" spans="1:8" ht="19.5" customHeight="1">
      <c r="A44" s="236"/>
      <c r="B44" s="237"/>
      <c r="C44" s="238"/>
      <c r="D44" s="115"/>
      <c r="E44" s="51"/>
      <c r="F44" s="23"/>
      <c r="G44" s="56"/>
      <c r="H44" s="169"/>
    </row>
    <row r="45" spans="1:8" ht="19.5" customHeight="1">
      <c r="A45" s="236"/>
      <c r="B45" s="237"/>
      <c r="C45" s="238"/>
      <c r="D45" s="115"/>
      <c r="E45" s="51"/>
      <c r="F45" s="23"/>
      <c r="G45" s="56"/>
      <c r="H45" s="169"/>
    </row>
    <row r="46" spans="1:8" ht="19.5" customHeight="1">
      <c r="A46" s="236"/>
      <c r="B46" s="237"/>
      <c r="C46" s="238"/>
      <c r="D46" s="115"/>
      <c r="E46" s="51"/>
      <c r="F46" s="23"/>
      <c r="G46" s="56"/>
      <c r="H46" s="169"/>
    </row>
    <row r="47" spans="1:8" ht="19.5" customHeight="1">
      <c r="A47" s="247"/>
      <c r="B47" s="248"/>
      <c r="C47" s="249"/>
      <c r="D47" s="219"/>
      <c r="E47" s="220"/>
      <c r="F47" s="25"/>
      <c r="G47" s="38"/>
      <c r="H47" s="160"/>
    </row>
    <row r="48" spans="1:8" s="20" customFormat="1" ht="19.5" customHeight="1">
      <c r="A48" s="12"/>
      <c r="B48" s="13"/>
      <c r="C48" s="14"/>
      <c r="D48" s="117"/>
      <c r="E48" s="29" t="str">
        <f>CONCATENATE(FIXED(COUNTA(E34:E47),0,0),"　店")</f>
        <v>1　店</v>
      </c>
      <c r="F48" s="16">
        <f>SUM(F34:F47)</f>
        <v>400</v>
      </c>
      <c r="G48" s="16">
        <f>SUM(G34:G47)</f>
        <v>0</v>
      </c>
      <c r="H48" s="69">
        <f>SUM(H34:H47)</f>
        <v>400</v>
      </c>
    </row>
    <row r="49" spans="1:8" s="20" customFormat="1" ht="19.5" customHeight="1">
      <c r="A49" s="233" t="s">
        <v>474</v>
      </c>
      <c r="B49" s="2"/>
      <c r="C49" s="2"/>
      <c r="D49" s="132"/>
      <c r="E49" s="4"/>
      <c r="F49" s="3"/>
      <c r="G49" s="3"/>
      <c r="H49" s="261" t="s">
        <v>15</v>
      </c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2:H48 H20">
      <formula1>F22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 H5:H19"/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4:G47 G22:G31 G5:G19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49"/>
  <sheetViews>
    <sheetView tabSelected="1" zoomScale="70" zoomScaleNormal="70" zoomScalePageLayoutView="0" workbookViewId="0" topLeftCell="A1">
      <selection activeCell="E4" sqref="E4:F4"/>
    </sheetView>
  </sheetViews>
  <sheetFormatPr defaultColWidth="9.00390625" defaultRowHeight="13.5"/>
  <cols>
    <col min="1" max="1" width="7.625" style="37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53" customWidth="1"/>
  </cols>
  <sheetData>
    <row r="1" spans="1:15" s="227" customFormat="1" ht="39.75" customHeight="1">
      <c r="A1" s="273" t="s">
        <v>1</v>
      </c>
      <c r="B1" s="274"/>
      <c r="C1" s="144" t="s">
        <v>46</v>
      </c>
      <c r="D1" s="281"/>
      <c r="E1" s="282"/>
      <c r="F1" s="283"/>
      <c r="G1" s="144" t="s">
        <v>242</v>
      </c>
      <c r="H1" s="224"/>
      <c r="I1" s="225"/>
      <c r="J1" s="225"/>
      <c r="K1" s="225"/>
      <c r="L1" s="226"/>
      <c r="M1" s="226"/>
      <c r="N1" s="226"/>
      <c r="O1" s="226"/>
    </row>
    <row r="2" spans="1:15" s="227" customFormat="1" ht="39.75" customHeight="1">
      <c r="A2" s="271"/>
      <c r="B2" s="272"/>
      <c r="C2" s="144" t="s">
        <v>47</v>
      </c>
      <c r="D2" s="281"/>
      <c r="E2" s="282"/>
      <c r="F2" s="283"/>
      <c r="G2" s="145" t="s">
        <v>17</v>
      </c>
      <c r="H2" s="231">
        <f>SUM(E27)</f>
        <v>0</v>
      </c>
      <c r="I2" s="225"/>
      <c r="J2" s="225"/>
      <c r="K2" s="225"/>
      <c r="L2" s="226"/>
      <c r="M2" s="226"/>
      <c r="N2" s="226"/>
      <c r="O2" s="226"/>
    </row>
    <row r="3" spans="1:13" s="143" customFormat="1" ht="39.75" customHeight="1">
      <c r="A3" s="140" t="s">
        <v>44</v>
      </c>
      <c r="B3" s="141"/>
      <c r="C3" s="141"/>
      <c r="D3" s="141"/>
      <c r="E3" s="141"/>
      <c r="F3" s="141"/>
      <c r="G3" s="141"/>
      <c r="H3" s="268" t="s">
        <v>474</v>
      </c>
      <c r="I3" s="142"/>
      <c r="J3" s="142"/>
      <c r="K3" s="142"/>
      <c r="L3" s="142"/>
      <c r="M3" s="142"/>
    </row>
    <row r="4" spans="1:13" s="143" customFormat="1" ht="30" customHeight="1">
      <c r="A4" s="306" t="s">
        <v>51</v>
      </c>
      <c r="B4" s="307"/>
      <c r="C4" s="284" t="s">
        <v>49</v>
      </c>
      <c r="D4" s="285"/>
      <c r="E4" s="284" t="s">
        <v>425</v>
      </c>
      <c r="F4" s="286"/>
      <c r="G4" s="287" t="s">
        <v>50</v>
      </c>
      <c r="H4" s="288"/>
      <c r="I4" s="142"/>
      <c r="J4" s="142"/>
      <c r="K4" s="142"/>
      <c r="L4" s="142"/>
      <c r="M4" s="142"/>
    </row>
    <row r="5" spans="1:8" s="146" customFormat="1" ht="30" customHeight="1">
      <c r="A5" s="304" t="s">
        <v>233</v>
      </c>
      <c r="B5" s="305"/>
      <c r="C5" s="293">
        <f>'桑名市・桑名郡・いなべ市・員弁郡'!F21</f>
        <v>53450</v>
      </c>
      <c r="D5" s="299"/>
      <c r="E5" s="293">
        <f>'桑名市・桑名郡・いなべ市・員弁郡'!G21</f>
        <v>0</v>
      </c>
      <c r="F5" s="297"/>
      <c r="G5" s="293">
        <f>'桑名市・桑名郡・いなべ市・員弁郡'!H21</f>
        <v>29350</v>
      </c>
      <c r="H5" s="294"/>
    </row>
    <row r="6" spans="1:8" s="146" customFormat="1" ht="30" customHeight="1">
      <c r="A6" s="302" t="s">
        <v>236</v>
      </c>
      <c r="B6" s="303"/>
      <c r="C6" s="275">
        <f>'桑名市・桑名郡・いなべ市・員弁郡'!F27</f>
        <v>0</v>
      </c>
      <c r="D6" s="298"/>
      <c r="E6" s="275">
        <f>'桑名市・桑名郡・いなべ市・員弁郡'!G27</f>
        <v>0</v>
      </c>
      <c r="F6" s="292"/>
      <c r="G6" s="275">
        <f>'桑名市・桑名郡・いなべ市・員弁郡'!H27</f>
        <v>0</v>
      </c>
      <c r="H6" s="276"/>
    </row>
    <row r="7" spans="1:8" s="146" customFormat="1" ht="30" customHeight="1">
      <c r="A7" s="302" t="s">
        <v>13</v>
      </c>
      <c r="B7" s="303"/>
      <c r="C7" s="275">
        <f>'桑名市・桑名郡・いなべ市・員弁郡'!F38</f>
        <v>13800</v>
      </c>
      <c r="D7" s="298"/>
      <c r="E7" s="275">
        <f>'桑名市・桑名郡・いなべ市・員弁郡'!G38</f>
        <v>0</v>
      </c>
      <c r="F7" s="292"/>
      <c r="G7" s="275">
        <f>'桑名市・桑名郡・いなべ市・員弁郡'!H38</f>
        <v>10550</v>
      </c>
      <c r="H7" s="276"/>
    </row>
    <row r="8" spans="1:8" s="146" customFormat="1" ht="30" customHeight="1">
      <c r="A8" s="302" t="s">
        <v>237</v>
      </c>
      <c r="B8" s="303"/>
      <c r="C8" s="275">
        <f>'桑名市・桑名郡・いなべ市・員弁郡'!F48</f>
        <v>8700</v>
      </c>
      <c r="D8" s="298"/>
      <c r="E8" s="275">
        <f>'桑名市・桑名郡・いなべ市・員弁郡'!G48</f>
        <v>0</v>
      </c>
      <c r="F8" s="292"/>
      <c r="G8" s="275">
        <f>'桑名市・桑名郡・いなべ市・員弁郡'!H48</f>
        <v>5000</v>
      </c>
      <c r="H8" s="276"/>
    </row>
    <row r="9" spans="1:8" s="146" customFormat="1" ht="30" customHeight="1">
      <c r="A9" s="300" t="s">
        <v>234</v>
      </c>
      <c r="B9" s="301"/>
      <c r="C9" s="275">
        <f>'四日市市'!F48</f>
        <v>121500</v>
      </c>
      <c r="D9" s="298"/>
      <c r="E9" s="275">
        <f>'四日市市'!G48</f>
        <v>0</v>
      </c>
      <c r="F9" s="292"/>
      <c r="G9" s="275">
        <f>'四日市市'!H48</f>
        <v>62900</v>
      </c>
      <c r="H9" s="276"/>
    </row>
    <row r="10" spans="1:8" s="146" customFormat="1" ht="30" customHeight="1">
      <c r="A10" s="300" t="s">
        <v>238</v>
      </c>
      <c r="B10" s="301"/>
      <c r="C10" s="275">
        <f>'三重郡・亀山市・鈴鹿市'!F14</f>
        <v>23000</v>
      </c>
      <c r="D10" s="298"/>
      <c r="E10" s="275">
        <f>'三重郡・亀山市・鈴鹿市'!G14</f>
        <v>0</v>
      </c>
      <c r="F10" s="292"/>
      <c r="G10" s="275">
        <f>'三重郡・亀山市・鈴鹿市'!H14</f>
        <v>13600</v>
      </c>
      <c r="H10" s="276"/>
    </row>
    <row r="11" spans="1:8" s="146" customFormat="1" ht="30" customHeight="1">
      <c r="A11" s="300" t="s">
        <v>239</v>
      </c>
      <c r="B11" s="301"/>
      <c r="C11" s="275">
        <f>'三重郡・亀山市・鈴鹿市'!F25</f>
        <v>16900</v>
      </c>
      <c r="D11" s="298"/>
      <c r="E11" s="275">
        <f>'三重郡・亀山市・鈴鹿市'!G25</f>
        <v>0</v>
      </c>
      <c r="F11" s="292"/>
      <c r="G11" s="275">
        <f>'三重郡・亀山市・鈴鹿市'!H25</f>
        <v>10650</v>
      </c>
      <c r="H11" s="276"/>
    </row>
    <row r="12" spans="1:8" s="146" customFormat="1" ht="30" customHeight="1">
      <c r="A12" s="300" t="s">
        <v>235</v>
      </c>
      <c r="B12" s="301"/>
      <c r="C12" s="275">
        <f>'三重郡・亀山市・鈴鹿市'!F48</f>
        <v>73750</v>
      </c>
      <c r="D12" s="298"/>
      <c r="E12" s="275">
        <f>'三重郡・亀山市・鈴鹿市'!G48</f>
        <v>0</v>
      </c>
      <c r="F12" s="292"/>
      <c r="G12" s="275">
        <f>'三重郡・亀山市・鈴鹿市'!H48</f>
        <v>36600</v>
      </c>
      <c r="H12" s="276"/>
    </row>
    <row r="13" spans="1:8" s="146" customFormat="1" ht="30" customHeight="1">
      <c r="A13" s="302" t="s">
        <v>240</v>
      </c>
      <c r="B13" s="303"/>
      <c r="C13" s="275">
        <f>'津市'!F48</f>
        <v>102550</v>
      </c>
      <c r="D13" s="298"/>
      <c r="E13" s="275">
        <f>'津市'!G48</f>
        <v>0</v>
      </c>
      <c r="F13" s="292"/>
      <c r="G13" s="275">
        <f>'津市'!H48</f>
        <v>53850</v>
      </c>
      <c r="H13" s="276"/>
    </row>
    <row r="14" spans="1:8" s="146" customFormat="1" ht="30" customHeight="1">
      <c r="A14" s="300" t="s">
        <v>2</v>
      </c>
      <c r="B14" s="301"/>
      <c r="C14" s="275">
        <f>'松阪市・多気郡'!F31</f>
        <v>61250</v>
      </c>
      <c r="D14" s="298"/>
      <c r="E14" s="275">
        <f>'松阪市・多気郡'!G31</f>
        <v>0</v>
      </c>
      <c r="F14" s="292"/>
      <c r="G14" s="275">
        <f>'松阪市・多気郡'!H31</f>
        <v>30800</v>
      </c>
      <c r="H14" s="276"/>
    </row>
    <row r="15" spans="1:8" s="146" customFormat="1" ht="30" customHeight="1">
      <c r="A15" s="300" t="s">
        <v>3</v>
      </c>
      <c r="B15" s="301"/>
      <c r="C15" s="275">
        <f>'松阪市・多気郡'!F48</f>
        <v>12350</v>
      </c>
      <c r="D15" s="298"/>
      <c r="E15" s="275">
        <f>'松阪市・多気郡'!G48</f>
        <v>0</v>
      </c>
      <c r="F15" s="292"/>
      <c r="G15" s="275">
        <f>'松阪市・多気郡'!H48</f>
        <v>8050</v>
      </c>
      <c r="H15" s="276"/>
    </row>
    <row r="16" spans="1:8" s="146" customFormat="1" ht="30" customHeight="1">
      <c r="A16" s="300" t="s">
        <v>4</v>
      </c>
      <c r="B16" s="301"/>
      <c r="C16" s="275">
        <f>'伊勢市・度会郡'!F26</f>
        <v>65150</v>
      </c>
      <c r="D16" s="298"/>
      <c r="E16" s="275">
        <f>'伊勢市・度会郡'!G26</f>
        <v>0</v>
      </c>
      <c r="F16" s="292"/>
      <c r="G16" s="275">
        <f>'伊勢市・度会郡'!H26</f>
        <v>30000</v>
      </c>
      <c r="H16" s="276"/>
    </row>
    <row r="17" spans="1:8" s="146" customFormat="1" ht="30" customHeight="1">
      <c r="A17" s="300" t="s">
        <v>5</v>
      </c>
      <c r="B17" s="301"/>
      <c r="C17" s="275">
        <f>'伊勢市・度会郡'!F48</f>
        <v>6000</v>
      </c>
      <c r="D17" s="298"/>
      <c r="E17" s="275">
        <f>'伊勢市・度会郡'!G48</f>
        <v>0</v>
      </c>
      <c r="F17" s="292"/>
      <c r="G17" s="275">
        <f>'伊勢市・度会郡'!H48</f>
        <v>6000</v>
      </c>
      <c r="H17" s="276"/>
    </row>
    <row r="18" spans="1:8" s="146" customFormat="1" ht="30" customHeight="1">
      <c r="A18" s="300" t="s">
        <v>6</v>
      </c>
      <c r="B18" s="301"/>
      <c r="C18" s="275">
        <f>'鳥羽市・志摩市・尾鷲市'!F16</f>
        <v>4200</v>
      </c>
      <c r="D18" s="298"/>
      <c r="E18" s="275">
        <f>'鳥羽市・志摩市・尾鷲市'!G16</f>
        <v>0</v>
      </c>
      <c r="F18" s="292"/>
      <c r="G18" s="275">
        <f>'鳥羽市・志摩市・尾鷲市'!H16</f>
        <v>4200</v>
      </c>
      <c r="H18" s="276"/>
    </row>
    <row r="19" spans="1:8" s="146" customFormat="1" ht="30" customHeight="1">
      <c r="A19" s="300" t="s">
        <v>14</v>
      </c>
      <c r="B19" s="301"/>
      <c r="C19" s="275">
        <f>'鳥羽市・志摩市・尾鷲市'!F33</f>
        <v>12550</v>
      </c>
      <c r="D19" s="298"/>
      <c r="E19" s="275">
        <f>'鳥羽市・志摩市・尾鷲市'!G33</f>
        <v>0</v>
      </c>
      <c r="F19" s="292"/>
      <c r="G19" s="275">
        <f>'鳥羽市・志摩市・尾鷲市'!H33</f>
        <v>12550</v>
      </c>
      <c r="H19" s="276"/>
    </row>
    <row r="20" spans="1:8" s="146" customFormat="1" ht="30" customHeight="1">
      <c r="A20" s="300" t="s">
        <v>7</v>
      </c>
      <c r="B20" s="301"/>
      <c r="C20" s="275">
        <f>'鳥羽市・志摩市・尾鷲市'!F48</f>
        <v>3200</v>
      </c>
      <c r="D20" s="298"/>
      <c r="E20" s="275">
        <f>'鳥羽市・志摩市・尾鷲市'!G48</f>
        <v>0</v>
      </c>
      <c r="F20" s="292"/>
      <c r="G20" s="275">
        <f>'鳥羽市・志摩市・尾鷲市'!H48</f>
        <v>3200</v>
      </c>
      <c r="H20" s="276"/>
    </row>
    <row r="21" spans="1:8" s="146" customFormat="1" ht="30" customHeight="1">
      <c r="A21" s="300" t="s">
        <v>8</v>
      </c>
      <c r="B21" s="301"/>
      <c r="C21" s="275">
        <f>'熊野市・北牟婁郡・南牟婁郡'!F17</f>
        <v>2200</v>
      </c>
      <c r="D21" s="298"/>
      <c r="E21" s="275">
        <f>'熊野市・北牟婁郡・南牟婁郡'!G17</f>
        <v>0</v>
      </c>
      <c r="F21" s="292"/>
      <c r="G21" s="275">
        <f>'熊野市・北牟婁郡・南牟婁郡'!H17</f>
        <v>2200</v>
      </c>
      <c r="H21" s="276"/>
    </row>
    <row r="22" spans="1:8" s="146" customFormat="1" ht="30" customHeight="1">
      <c r="A22" s="300" t="s">
        <v>9</v>
      </c>
      <c r="B22" s="301"/>
      <c r="C22" s="275">
        <f>'熊野市・北牟婁郡・南牟婁郡'!F34</f>
        <v>4050</v>
      </c>
      <c r="D22" s="298"/>
      <c r="E22" s="275">
        <f>'熊野市・北牟婁郡・南牟婁郡'!G34</f>
        <v>0</v>
      </c>
      <c r="F22" s="292"/>
      <c r="G22" s="275">
        <f>'熊野市・北牟婁郡・南牟婁郡'!H34</f>
        <v>4050</v>
      </c>
      <c r="H22" s="276"/>
    </row>
    <row r="23" spans="1:8" s="146" customFormat="1" ht="30" customHeight="1">
      <c r="A23" s="300" t="s">
        <v>10</v>
      </c>
      <c r="B23" s="301"/>
      <c r="C23" s="275">
        <f>'熊野市・北牟婁郡・南牟婁郡'!F48</f>
        <v>2800</v>
      </c>
      <c r="D23" s="298"/>
      <c r="E23" s="275">
        <f>'熊野市・北牟婁郡・南牟婁郡'!G48</f>
        <v>0</v>
      </c>
      <c r="F23" s="292"/>
      <c r="G23" s="275">
        <f>'熊野市・北牟婁郡・南牟婁郡'!H48</f>
        <v>2800</v>
      </c>
      <c r="H23" s="276"/>
    </row>
    <row r="24" spans="1:8" s="146" customFormat="1" ht="30" customHeight="1">
      <c r="A24" s="300" t="s">
        <v>41</v>
      </c>
      <c r="B24" s="301"/>
      <c r="C24" s="275">
        <f>'伊賀市・名張市・新宮市'!F20</f>
        <v>11050</v>
      </c>
      <c r="D24" s="298"/>
      <c r="E24" s="275">
        <f>'伊賀市・名張市・新宮市'!G20</f>
        <v>0</v>
      </c>
      <c r="F24" s="292"/>
      <c r="G24" s="275">
        <f>'伊賀市・名張市・新宮市'!H20</f>
        <v>11050</v>
      </c>
      <c r="H24" s="276"/>
    </row>
    <row r="25" spans="1:8" s="146" customFormat="1" ht="30" customHeight="1">
      <c r="A25" s="300" t="s">
        <v>11</v>
      </c>
      <c r="B25" s="301"/>
      <c r="C25" s="275">
        <f>'伊賀市・名張市・新宮市'!F32</f>
        <v>1900</v>
      </c>
      <c r="D25" s="298"/>
      <c r="E25" s="275">
        <f>'伊賀市・名張市・新宮市'!G32</f>
        <v>0</v>
      </c>
      <c r="F25" s="292"/>
      <c r="G25" s="275">
        <f>'伊賀市・名張市・新宮市'!H32</f>
        <v>1900</v>
      </c>
      <c r="H25" s="276"/>
    </row>
    <row r="26" spans="1:8" s="146" customFormat="1" ht="30" customHeight="1">
      <c r="A26" s="308" t="s">
        <v>12</v>
      </c>
      <c r="B26" s="309"/>
      <c r="C26" s="277">
        <f>'伊賀市・名張市・新宮市'!F48</f>
        <v>400</v>
      </c>
      <c r="D26" s="295"/>
      <c r="E26" s="277">
        <f>'伊賀市・名張市・新宮市'!G48</f>
        <v>0</v>
      </c>
      <c r="F26" s="289"/>
      <c r="G26" s="277">
        <f>'伊賀市・名張市・新宮市'!H48</f>
        <v>400</v>
      </c>
      <c r="H26" s="278"/>
    </row>
    <row r="27" spans="1:8" s="147" customFormat="1" ht="30" customHeight="1">
      <c r="A27" s="310" t="s">
        <v>45</v>
      </c>
      <c r="B27" s="311"/>
      <c r="C27" s="290">
        <f>SUM(C5:C26)</f>
        <v>600750</v>
      </c>
      <c r="D27" s="296"/>
      <c r="E27" s="290">
        <f>SUM(E5:E26)</f>
        <v>0</v>
      </c>
      <c r="F27" s="291"/>
      <c r="G27" s="279">
        <f>SUM(G5:G26)</f>
        <v>339700</v>
      </c>
      <c r="H27" s="280"/>
    </row>
    <row r="28" spans="1:8" ht="19.5" customHeight="1">
      <c r="A28" s="54"/>
      <c r="B28" s="55"/>
      <c r="C28" s="55"/>
      <c r="D28" s="55"/>
      <c r="E28" s="55"/>
      <c r="F28" s="55"/>
      <c r="G28" s="55"/>
      <c r="H28" s="262" t="s">
        <v>15</v>
      </c>
    </row>
    <row r="29" spans="1:8" ht="19.5" customHeight="1">
      <c r="A29" s="54"/>
      <c r="B29" s="55"/>
      <c r="C29" s="55"/>
      <c r="D29" s="55"/>
      <c r="E29" s="55"/>
      <c r="F29" s="55"/>
      <c r="G29" s="55"/>
      <c r="H29" s="55"/>
    </row>
    <row r="30" spans="1:8" ht="19.5" customHeight="1">
      <c r="A30" s="54"/>
      <c r="B30" s="55"/>
      <c r="C30" s="55"/>
      <c r="D30" s="55"/>
      <c r="E30" s="55"/>
      <c r="F30" s="55"/>
      <c r="G30" s="55"/>
      <c r="H30" s="55"/>
    </row>
    <row r="31" spans="1:8" ht="19.5" customHeight="1">
      <c r="A31" s="54"/>
      <c r="B31" s="55"/>
      <c r="C31" s="55"/>
      <c r="D31" s="55"/>
      <c r="E31" s="55"/>
      <c r="F31" s="55"/>
      <c r="G31" s="55"/>
      <c r="H31" s="55"/>
    </row>
    <row r="32" spans="1:8" ht="19.5" customHeight="1">
      <c r="A32" s="54"/>
      <c r="B32" s="55"/>
      <c r="C32" s="55"/>
      <c r="D32" s="55"/>
      <c r="E32" s="55"/>
      <c r="F32" s="55"/>
      <c r="G32" s="55"/>
      <c r="H32" s="55"/>
    </row>
    <row r="33" spans="1:8" ht="19.5" customHeight="1">
      <c r="A33" s="54"/>
      <c r="B33" s="55"/>
      <c r="C33" s="55"/>
      <c r="D33" s="55"/>
      <c r="E33" s="55"/>
      <c r="F33" s="55"/>
      <c r="G33" s="55"/>
      <c r="H33" s="55"/>
    </row>
    <row r="34" spans="1:8" ht="19.5" customHeight="1">
      <c r="A34" s="54"/>
      <c r="B34" s="55"/>
      <c r="C34" s="55"/>
      <c r="D34" s="55"/>
      <c r="E34" s="55"/>
      <c r="F34" s="55"/>
      <c r="G34" s="55"/>
      <c r="H34" s="55"/>
    </row>
    <row r="35" spans="1:8" ht="19.5" customHeight="1">
      <c r="A35" s="54"/>
      <c r="B35" s="55"/>
      <c r="C35" s="55"/>
      <c r="D35" s="55"/>
      <c r="E35" s="55"/>
      <c r="F35" s="55"/>
      <c r="G35" s="55"/>
      <c r="H35" s="55"/>
    </row>
    <row r="36" spans="1:8" ht="19.5" customHeight="1">
      <c r="A36" s="54"/>
      <c r="B36" s="55"/>
      <c r="C36" s="55"/>
      <c r="D36" s="55"/>
      <c r="E36" s="55"/>
      <c r="F36" s="55"/>
      <c r="G36" s="55"/>
      <c r="H36" s="55"/>
    </row>
    <row r="37" spans="1:8" ht="19.5" customHeight="1">
      <c r="A37" s="54"/>
      <c r="B37" s="55"/>
      <c r="C37" s="55"/>
      <c r="D37" s="55"/>
      <c r="E37" s="55"/>
      <c r="F37" s="55"/>
      <c r="G37" s="55"/>
      <c r="H37" s="55"/>
    </row>
    <row r="38" spans="1:8" ht="19.5" customHeight="1">
      <c r="A38" s="54"/>
      <c r="B38" s="55"/>
      <c r="C38" s="55"/>
      <c r="D38" s="55"/>
      <c r="E38" s="55"/>
      <c r="F38" s="55"/>
      <c r="G38" s="55"/>
      <c r="H38" s="55"/>
    </row>
    <row r="39" spans="1:8" ht="19.5" customHeight="1">
      <c r="A39" s="54"/>
      <c r="B39" s="55"/>
      <c r="C39" s="55"/>
      <c r="D39" s="55"/>
      <c r="E39" s="55"/>
      <c r="F39" s="55"/>
      <c r="G39" s="55"/>
      <c r="H39" s="55"/>
    </row>
    <row r="40" spans="1:8" ht="19.5" customHeight="1">
      <c r="A40" s="54"/>
      <c r="B40" s="55"/>
      <c r="C40" s="55"/>
      <c r="D40" s="55"/>
      <c r="E40" s="55"/>
      <c r="F40" s="55"/>
      <c r="G40" s="55"/>
      <c r="H40" s="55"/>
    </row>
    <row r="41" spans="1:8" ht="19.5" customHeight="1">
      <c r="A41" s="54"/>
      <c r="B41" s="55"/>
      <c r="C41" s="55"/>
      <c r="D41" s="55"/>
      <c r="E41" s="55"/>
      <c r="F41" s="55"/>
      <c r="G41" s="55"/>
      <c r="H41" s="55"/>
    </row>
    <row r="42" spans="1:8" ht="19.5" customHeight="1">
      <c r="A42" s="54"/>
      <c r="B42" s="55"/>
      <c r="C42" s="55"/>
      <c r="D42" s="55"/>
      <c r="E42" s="55"/>
      <c r="F42" s="55"/>
      <c r="G42" s="55"/>
      <c r="H42" s="55"/>
    </row>
    <row r="43" spans="1:8" ht="19.5" customHeight="1">
      <c r="A43" s="54"/>
      <c r="B43" s="55"/>
      <c r="C43" s="55"/>
      <c r="D43" s="55"/>
      <c r="E43" s="55"/>
      <c r="F43" s="55"/>
      <c r="G43" s="55"/>
      <c r="H43" s="55"/>
    </row>
    <row r="44" spans="1:8" ht="19.5" customHeight="1">
      <c r="A44" s="54"/>
      <c r="B44" s="55"/>
      <c r="C44" s="55"/>
      <c r="D44" s="55"/>
      <c r="E44" s="55"/>
      <c r="F44" s="55"/>
      <c r="G44" s="55"/>
      <c r="H44" s="55"/>
    </row>
    <row r="45" spans="1:8" ht="19.5" customHeight="1">
      <c r="A45" s="54"/>
      <c r="B45" s="55"/>
      <c r="C45" s="55"/>
      <c r="D45" s="55"/>
      <c r="E45" s="55"/>
      <c r="F45" s="55"/>
      <c r="G45" s="55"/>
      <c r="H45" s="55"/>
    </row>
    <row r="46" spans="1:8" ht="13.5">
      <c r="A46" s="54"/>
      <c r="B46" s="55"/>
      <c r="C46" s="55"/>
      <c r="D46" s="55"/>
      <c r="E46" s="55"/>
      <c r="F46" s="55"/>
      <c r="G46" s="55"/>
      <c r="H46" s="55"/>
    </row>
    <row r="47" spans="1:8" ht="13.5">
      <c r="A47" s="54"/>
      <c r="B47" s="55"/>
      <c r="C47" s="55"/>
      <c r="D47" s="55"/>
      <c r="E47" s="55"/>
      <c r="F47" s="55"/>
      <c r="G47" s="55"/>
      <c r="H47" s="55"/>
    </row>
    <row r="48" spans="1:8" ht="13.5">
      <c r="A48" s="54"/>
      <c r="B48" s="55"/>
      <c r="C48" s="55"/>
      <c r="D48" s="55"/>
      <c r="E48" s="55"/>
      <c r="F48" s="55"/>
      <c r="G48" s="55"/>
      <c r="H48" s="55"/>
    </row>
    <row r="49" spans="1:8" ht="13.5">
      <c r="A49" s="54"/>
      <c r="B49" s="55"/>
      <c r="C49" s="55"/>
      <c r="D49" s="55"/>
      <c r="E49" s="55"/>
      <c r="F49" s="55"/>
      <c r="G49" s="55"/>
      <c r="H49" s="55"/>
    </row>
  </sheetData>
  <sheetProtection password="CC7B" sheet="1" objects="1" scenarios="1" formatCells="0"/>
  <mergeCells count="100"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8:B8"/>
    <mergeCell ref="A7:B7"/>
    <mergeCell ref="A6:B6"/>
    <mergeCell ref="A5:B5"/>
    <mergeCell ref="A4:B4"/>
    <mergeCell ref="A15:B15"/>
    <mergeCell ref="A14:B14"/>
    <mergeCell ref="A13:B13"/>
    <mergeCell ref="A12:B12"/>
    <mergeCell ref="A11:B11"/>
    <mergeCell ref="A10:B10"/>
    <mergeCell ref="A9:B9"/>
    <mergeCell ref="C11:D11"/>
    <mergeCell ref="C12:D12"/>
    <mergeCell ref="C13:D13"/>
    <mergeCell ref="C14:D14"/>
    <mergeCell ref="C10:D10"/>
    <mergeCell ref="C15:D15"/>
    <mergeCell ref="C16:D16"/>
    <mergeCell ref="C17:D17"/>
    <mergeCell ref="C18:D18"/>
    <mergeCell ref="C19:D19"/>
    <mergeCell ref="C5:D5"/>
    <mergeCell ref="C6:D6"/>
    <mergeCell ref="C7:D7"/>
    <mergeCell ref="C8:D8"/>
    <mergeCell ref="C9:D9"/>
    <mergeCell ref="C20:D20"/>
    <mergeCell ref="C21:D21"/>
    <mergeCell ref="C22:D22"/>
    <mergeCell ref="C23:D23"/>
    <mergeCell ref="C24:D24"/>
    <mergeCell ref="C25:D25"/>
    <mergeCell ref="C26:D26"/>
    <mergeCell ref="C27:D27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1:F21"/>
    <mergeCell ref="E22:F22"/>
    <mergeCell ref="E23:F23"/>
    <mergeCell ref="E24:F24"/>
    <mergeCell ref="E25:F25"/>
    <mergeCell ref="E26:F26"/>
    <mergeCell ref="E27:F27"/>
    <mergeCell ref="E20:F20"/>
    <mergeCell ref="G5:H5"/>
    <mergeCell ref="G6:H6"/>
    <mergeCell ref="G7:H7"/>
    <mergeCell ref="G8:H8"/>
    <mergeCell ref="G9:H9"/>
    <mergeCell ref="G10:H10"/>
    <mergeCell ref="G11:H11"/>
    <mergeCell ref="G23:H23"/>
    <mergeCell ref="G12:H12"/>
    <mergeCell ref="G13:H13"/>
    <mergeCell ref="G14:H14"/>
    <mergeCell ref="G15:H15"/>
    <mergeCell ref="G16:H16"/>
    <mergeCell ref="G17:H17"/>
    <mergeCell ref="G4:H4"/>
    <mergeCell ref="G18:H18"/>
    <mergeCell ref="G19:H19"/>
    <mergeCell ref="G20:H20"/>
    <mergeCell ref="G21:H21"/>
    <mergeCell ref="G22:H22"/>
    <mergeCell ref="A2:B2"/>
    <mergeCell ref="A1:B1"/>
    <mergeCell ref="G24:H24"/>
    <mergeCell ref="G25:H25"/>
    <mergeCell ref="G26:H26"/>
    <mergeCell ref="G27:H27"/>
    <mergeCell ref="D1:F1"/>
    <mergeCell ref="D2:F2"/>
    <mergeCell ref="C4:D4"/>
    <mergeCell ref="E4:F4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8" location="2011後期・全域配布三重（コード付）.xls#桑名市・桑名郡・いなべ市・員弁郡!A1" display="桑名市"/>
    <hyperlink ref="A13" location="津市!A1" tooltip="津市ページへジャンプ" display="津市"/>
    <hyperlink ref="A9" location="四日市市!A1" tooltip="四日市市ページへジャンプ" display="四日市市"/>
    <hyperlink ref="A10:A12" location="2011後期・全域配布三重（コード付）.xls#三重郡・亀山市・鈴鹿市!A1" display="三重郡"/>
    <hyperlink ref="A14:A15" location="松阪市・多気郡!A1" display="松阪市"/>
    <hyperlink ref="A16:A17" location="伊勢市・度会郡!A1" display="伊勢市"/>
    <hyperlink ref="A18:A20" location="鳥羽市・志摩市・尾鷲市!A1" display="鳥羽市"/>
    <hyperlink ref="A21:A23" location="熊野市・北牟婁郡・南牟婁郡!A1" display="熊野市"/>
    <hyperlink ref="A24:A26" location="伊賀市・名張市・新宮市!A1" display="伊賀市"/>
    <hyperlink ref="A5" location="桑名市・桑名郡・いなべ市・員弁郡!A1" tooltip="桑名市ページへジャンプ" display="桑名市"/>
    <hyperlink ref="A6" location="桑名市・桑名郡・いなべ市・員弁郡!A1" tooltip="桑名郡ページへジャンプ" display="桑名郡"/>
    <hyperlink ref="A7" location="桑名市・桑名郡・いなべ市・員弁郡!A1" tooltip="いなべ市ページへジャンプ" display="いなべ市"/>
    <hyperlink ref="A8" location="桑名市・桑名郡・いなべ市・員弁郡!A1" tooltip="員弁郡ページへジャンプ" display="員弁郡"/>
    <hyperlink ref="A10" location="三重郡・亀山市・鈴鹿市!A1" tooltip="三重郡ページへジャンプ" display="三重郡"/>
    <hyperlink ref="A11" location="三重郡・亀山市・鈴鹿市!A1" tooltip="亀山市ページへジャンプ" display="亀山市"/>
    <hyperlink ref="A12" location="三重郡・亀山市・鈴鹿市!A1" tooltip="鈴鹿市ページへジャンプ" display="鈴鹿市"/>
    <hyperlink ref="A14" location="松阪市・多気郡!A1" tooltip="松阪市ページへジャンプ" display="松阪市"/>
    <hyperlink ref="A15" location="松阪市・多気郡!A1" tooltip="多気郡ページへジャンプ" display="多気郡"/>
    <hyperlink ref="A16" location="伊勢市・度会郡!A1" tooltip="伊勢市ページへジャンプ" display="伊勢市"/>
    <hyperlink ref="A17" location="伊勢市・度会郡!A1" tooltip="度会郡ページへジャンプ" display="度会郡"/>
    <hyperlink ref="A18" location="鳥羽市・志摩市・尾鷲市!A1" tooltip="鳥羽市ページへジャンプ" display="鳥羽市"/>
    <hyperlink ref="A19" location="鳥羽市・志摩市・尾鷲市!A1" tooltip="志摩市ページへジャンプ" display="志摩市"/>
    <hyperlink ref="A20" location="鳥羽市・志摩市・尾鷲市!A1" tooltip="尾鷲市ページへジャンプ" display="尾鷲市"/>
    <hyperlink ref="A21" location="熊野市・北牟婁郡・南牟婁郡!A1" tooltip="熊野市ページへジャンプ" display="熊野市"/>
    <hyperlink ref="A22" location="熊野市・北牟婁郡・南牟婁郡!A1" tooltip="北牟婁郡ページへジャンプ" display="北牟婁郡"/>
    <hyperlink ref="A23" location="熊野市・北牟婁郡・南牟婁郡!A1" tooltip="南牟婁郡ページへジャンプ" display="南牟婁郡"/>
    <hyperlink ref="A24" location="伊賀市・名張市・新宮市!A1" tooltip="伊賀市ページへジャンプ" display="伊賀市"/>
    <hyperlink ref="A25" location="伊賀市・名張市・新宮市!A1" tooltip="名張市ページへジャンプ" display="名張市"/>
    <hyperlink ref="A26" location="伊賀市・名張市・新宮市!A1" tooltip="新宮市ページへジャンプ" display="新宮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E15" sqref="E15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5" customWidth="1"/>
    <col min="5" max="5" width="20.625" style="5" customWidth="1"/>
    <col min="6" max="7" width="20.625" style="21" customWidth="1"/>
    <col min="8" max="8" width="20.625" style="1" customWidth="1"/>
    <col min="9" max="16384" width="9.00390625" style="6" customWidth="1"/>
  </cols>
  <sheetData>
    <row r="1" spans="1:8" s="136" customFormat="1" ht="39.75" customHeight="1">
      <c r="A1" s="324" t="s">
        <v>1</v>
      </c>
      <c r="B1" s="325"/>
      <c r="C1" s="326"/>
      <c r="D1" s="154" t="s">
        <v>46</v>
      </c>
      <c r="E1" s="312"/>
      <c r="F1" s="313"/>
      <c r="G1" s="155" t="s">
        <v>242</v>
      </c>
      <c r="H1" s="228"/>
    </row>
    <row r="2" spans="1:8" s="136" customFormat="1" ht="39.75" customHeight="1">
      <c r="A2" s="321"/>
      <c r="B2" s="322"/>
      <c r="C2" s="323"/>
      <c r="D2" s="154" t="s">
        <v>47</v>
      </c>
      <c r="E2" s="314"/>
      <c r="F2" s="315"/>
      <c r="G2" s="155" t="s">
        <v>17</v>
      </c>
      <c r="H2" s="232">
        <f>SUM(C6,C24,C30,C41)</f>
        <v>0</v>
      </c>
    </row>
    <row r="3" spans="4:8" s="136" customFormat="1" ht="24.75" customHeight="1">
      <c r="D3" s="137"/>
      <c r="E3" s="316"/>
      <c r="F3" s="316"/>
      <c r="G3" s="319"/>
      <c r="H3" s="320"/>
    </row>
    <row r="4" spans="1:8" s="158" customFormat="1" ht="19.5" customHeight="1">
      <c r="A4" s="317" t="s">
        <v>0</v>
      </c>
      <c r="B4" s="285"/>
      <c r="C4" s="318"/>
      <c r="D4" s="327" t="s">
        <v>48</v>
      </c>
      <c r="E4" s="328"/>
      <c r="F4" s="156" t="s">
        <v>49</v>
      </c>
      <c r="G4" s="230" t="s">
        <v>425</v>
      </c>
      <c r="H4" s="157" t="s">
        <v>50</v>
      </c>
    </row>
    <row r="5" spans="1:8" ht="19.5" customHeight="1">
      <c r="A5" s="60" t="s">
        <v>16</v>
      </c>
      <c r="B5" s="234"/>
      <c r="C5" s="235"/>
      <c r="D5" s="108" t="s">
        <v>52</v>
      </c>
      <c r="E5" s="8" t="s">
        <v>293</v>
      </c>
      <c r="F5" s="70">
        <v>7550</v>
      </c>
      <c r="G5" s="148"/>
      <c r="H5" s="171">
        <v>3400</v>
      </c>
    </row>
    <row r="6" spans="1:8" ht="19.5" customHeight="1">
      <c r="A6" s="161">
        <f>SUM(F21)</f>
        <v>53450</v>
      </c>
      <c r="B6" s="44" t="s">
        <v>20</v>
      </c>
      <c r="C6" s="162">
        <f>SUM(G21)</f>
        <v>0</v>
      </c>
      <c r="D6" s="109" t="s">
        <v>53</v>
      </c>
      <c r="E6" s="10" t="s">
        <v>294</v>
      </c>
      <c r="F6" s="71">
        <v>6950</v>
      </c>
      <c r="G6" s="149"/>
      <c r="H6" s="169">
        <v>3550</v>
      </c>
    </row>
    <row r="7" spans="1:8" ht="19.5" customHeight="1">
      <c r="A7" s="236"/>
      <c r="B7" s="237"/>
      <c r="C7" s="238"/>
      <c r="D7" s="109" t="s">
        <v>54</v>
      </c>
      <c r="E7" s="10" t="s">
        <v>251</v>
      </c>
      <c r="F7" s="71">
        <v>6900</v>
      </c>
      <c r="G7" s="149"/>
      <c r="H7" s="169">
        <v>3650</v>
      </c>
    </row>
    <row r="8" spans="1:8" ht="19.5" customHeight="1">
      <c r="A8" s="236"/>
      <c r="B8" s="237"/>
      <c r="C8" s="238"/>
      <c r="D8" s="109" t="s">
        <v>55</v>
      </c>
      <c r="E8" s="10" t="s">
        <v>295</v>
      </c>
      <c r="F8" s="71">
        <v>2750</v>
      </c>
      <c r="G8" s="149"/>
      <c r="H8" s="169">
        <v>1450</v>
      </c>
    </row>
    <row r="9" spans="1:8" ht="19.5" customHeight="1">
      <c r="A9" s="236"/>
      <c r="B9" s="237"/>
      <c r="C9" s="238"/>
      <c r="D9" s="109" t="s">
        <v>56</v>
      </c>
      <c r="E9" s="10" t="s">
        <v>252</v>
      </c>
      <c r="F9" s="71">
        <v>2300</v>
      </c>
      <c r="G9" s="149"/>
      <c r="H9" s="169">
        <v>1200</v>
      </c>
    </row>
    <row r="10" spans="1:8" ht="19.5" customHeight="1">
      <c r="A10" s="236"/>
      <c r="B10" s="237"/>
      <c r="C10" s="238"/>
      <c r="D10" s="109" t="s">
        <v>57</v>
      </c>
      <c r="E10" s="10" t="s">
        <v>296</v>
      </c>
      <c r="F10" s="71">
        <v>2600</v>
      </c>
      <c r="G10" s="149"/>
      <c r="H10" s="169">
        <v>1500</v>
      </c>
    </row>
    <row r="11" spans="1:8" ht="19.5" customHeight="1">
      <c r="A11" s="236"/>
      <c r="B11" s="237"/>
      <c r="C11" s="238"/>
      <c r="D11" s="109" t="s">
        <v>58</v>
      </c>
      <c r="E11" s="10" t="s">
        <v>402</v>
      </c>
      <c r="F11" s="71">
        <v>4400</v>
      </c>
      <c r="G11" s="149"/>
      <c r="H11" s="169">
        <v>2150</v>
      </c>
    </row>
    <row r="12" spans="1:8" ht="19.5" customHeight="1">
      <c r="A12" s="236"/>
      <c r="B12" s="237"/>
      <c r="C12" s="238"/>
      <c r="D12" s="109" t="s">
        <v>59</v>
      </c>
      <c r="E12" s="10" t="s">
        <v>320</v>
      </c>
      <c r="F12" s="71">
        <v>5800</v>
      </c>
      <c r="G12" s="149"/>
      <c r="H12" s="169">
        <v>3350</v>
      </c>
    </row>
    <row r="13" spans="1:8" ht="19.5" customHeight="1">
      <c r="A13" s="236"/>
      <c r="B13" s="237"/>
      <c r="C13" s="238"/>
      <c r="D13" s="109" t="s">
        <v>60</v>
      </c>
      <c r="E13" s="10" t="s">
        <v>321</v>
      </c>
      <c r="F13" s="71">
        <v>3550</v>
      </c>
      <c r="G13" s="149"/>
      <c r="H13" s="169">
        <v>2050</v>
      </c>
    </row>
    <row r="14" spans="1:8" ht="19.5" customHeight="1">
      <c r="A14" s="236"/>
      <c r="B14" s="237"/>
      <c r="C14" s="238"/>
      <c r="D14" s="109" t="s">
        <v>61</v>
      </c>
      <c r="E14" s="10" t="s">
        <v>476</v>
      </c>
      <c r="F14" s="71">
        <v>1900</v>
      </c>
      <c r="G14" s="149"/>
      <c r="H14" s="169">
        <v>1000</v>
      </c>
    </row>
    <row r="15" spans="1:8" ht="19.5" customHeight="1">
      <c r="A15" s="161"/>
      <c r="B15" s="44"/>
      <c r="C15" s="162"/>
      <c r="D15" s="109" t="s">
        <v>62</v>
      </c>
      <c r="E15" s="10" t="s">
        <v>386</v>
      </c>
      <c r="F15" s="71">
        <v>3550</v>
      </c>
      <c r="G15" s="149"/>
      <c r="H15" s="169">
        <v>2300</v>
      </c>
    </row>
    <row r="16" spans="1:8" ht="19.5" customHeight="1">
      <c r="A16" s="161"/>
      <c r="B16" s="44"/>
      <c r="C16" s="162"/>
      <c r="D16" s="109" t="s">
        <v>63</v>
      </c>
      <c r="E16" s="10" t="s">
        <v>354</v>
      </c>
      <c r="F16" s="71">
        <v>2300</v>
      </c>
      <c r="G16" s="149"/>
      <c r="H16" s="169">
        <v>1500</v>
      </c>
    </row>
    <row r="17" spans="1:8" ht="19.5" customHeight="1">
      <c r="A17" s="161"/>
      <c r="B17" s="44"/>
      <c r="C17" s="162"/>
      <c r="D17" s="109" t="s">
        <v>64</v>
      </c>
      <c r="E17" s="10" t="s">
        <v>355</v>
      </c>
      <c r="F17" s="71">
        <v>2900</v>
      </c>
      <c r="G17" s="149"/>
      <c r="H17" s="169">
        <v>2250</v>
      </c>
    </row>
    <row r="18" spans="1:8" ht="19.5" customHeight="1">
      <c r="A18" s="58"/>
      <c r="B18" s="59"/>
      <c r="C18" s="159"/>
      <c r="D18" s="110"/>
      <c r="E18" s="24"/>
      <c r="F18" s="102"/>
      <c r="G18" s="150"/>
      <c r="H18" s="160"/>
    </row>
    <row r="19" spans="1:8" ht="19.5" customHeight="1">
      <c r="A19" s="58"/>
      <c r="B19" s="59"/>
      <c r="C19" s="159"/>
      <c r="D19" s="110"/>
      <c r="E19" s="24"/>
      <c r="F19" s="11"/>
      <c r="G19" s="38"/>
      <c r="H19" s="160"/>
    </row>
    <row r="20" spans="1:8" ht="19.5" customHeight="1">
      <c r="A20" s="58"/>
      <c r="B20" s="59"/>
      <c r="C20" s="159"/>
      <c r="D20" s="110"/>
      <c r="E20" s="24"/>
      <c r="F20" s="11"/>
      <c r="G20" s="38"/>
      <c r="H20" s="160"/>
    </row>
    <row r="21" spans="1:8" s="20" customFormat="1" ht="19.5" customHeight="1">
      <c r="A21" s="239"/>
      <c r="B21" s="240"/>
      <c r="C21" s="241"/>
      <c r="D21" s="111"/>
      <c r="E21" s="29" t="str">
        <f>CONCATENATE(FIXED(COUNTA(E5:E20),0,0),"　店")</f>
        <v>13　店</v>
      </c>
      <c r="F21" s="15">
        <f>SUM(F5:F20)</f>
        <v>53450</v>
      </c>
      <c r="G21" s="15">
        <f>SUM(G5:G20)</f>
        <v>0</v>
      </c>
      <c r="H21" s="17">
        <f>SUM(H5:H20)</f>
        <v>29350</v>
      </c>
    </row>
    <row r="22" spans="1:8" s="20" customFormat="1" ht="19.5" customHeight="1">
      <c r="A22" s="58"/>
      <c r="B22" s="59"/>
      <c r="C22" s="159"/>
      <c r="D22" s="110"/>
      <c r="E22" s="24"/>
      <c r="F22" s="11"/>
      <c r="G22" s="25"/>
      <c r="H22" s="160"/>
    </row>
    <row r="23" spans="1:8" ht="19.5" customHeight="1">
      <c r="A23" s="172" t="s">
        <v>18</v>
      </c>
      <c r="B23" s="166"/>
      <c r="C23" s="167"/>
      <c r="D23" s="112"/>
      <c r="E23" s="26" t="s">
        <v>417</v>
      </c>
      <c r="F23" s="18"/>
      <c r="G23" s="151"/>
      <c r="H23" s="168"/>
    </row>
    <row r="24" spans="1:8" ht="19.5" customHeight="1">
      <c r="A24" s="161">
        <f>SUM(F27)</f>
        <v>0</v>
      </c>
      <c r="B24" s="44" t="s">
        <v>20</v>
      </c>
      <c r="C24" s="162">
        <f>SUM(G27)</f>
        <v>0</v>
      </c>
      <c r="D24" s="109"/>
      <c r="E24" s="10"/>
      <c r="F24" s="9"/>
      <c r="G24" s="56"/>
      <c r="H24" s="169"/>
    </row>
    <row r="25" spans="1:8" ht="19.5" customHeight="1">
      <c r="A25" s="58"/>
      <c r="B25" s="59"/>
      <c r="C25" s="159"/>
      <c r="D25" s="110"/>
      <c r="E25" s="24"/>
      <c r="F25" s="11"/>
      <c r="G25" s="38"/>
      <c r="H25" s="160"/>
    </row>
    <row r="26" spans="1:8" ht="19.5" customHeight="1">
      <c r="A26" s="163"/>
      <c r="B26" s="164"/>
      <c r="C26" s="165"/>
      <c r="D26" s="113"/>
      <c r="E26" s="27"/>
      <c r="F26" s="19"/>
      <c r="G26" s="57"/>
      <c r="H26" s="170"/>
    </row>
    <row r="27" spans="1:8" s="20" customFormat="1" ht="19.5" customHeight="1">
      <c r="A27" s="239"/>
      <c r="B27" s="240"/>
      <c r="C27" s="241"/>
      <c r="D27" s="111"/>
      <c r="E27" s="29" t="str">
        <f>CONCATENATE(FIXED(COUNTA(E23:E26),0,0),"　店")</f>
        <v>1　店</v>
      </c>
      <c r="F27" s="15">
        <f>SUM(F23:F26)</f>
        <v>0</v>
      </c>
      <c r="G27" s="15">
        <f>SUM(G23:G26)</f>
        <v>0</v>
      </c>
      <c r="H27" s="17">
        <f>SUM(H23:H26)</f>
        <v>0</v>
      </c>
    </row>
    <row r="28" spans="1:8" s="20" customFormat="1" ht="19.5" customHeight="1">
      <c r="A28" s="58"/>
      <c r="B28" s="59"/>
      <c r="C28" s="159"/>
      <c r="D28" s="110"/>
      <c r="E28" s="24"/>
      <c r="F28" s="11"/>
      <c r="G28" s="25"/>
      <c r="H28" s="160"/>
    </row>
    <row r="29" spans="1:8" ht="19.5" customHeight="1">
      <c r="A29" s="172" t="s">
        <v>13</v>
      </c>
      <c r="B29" s="166"/>
      <c r="C29" s="167"/>
      <c r="D29" s="108" t="s">
        <v>65</v>
      </c>
      <c r="E29" s="8" t="s">
        <v>356</v>
      </c>
      <c r="F29" s="72">
        <v>1850</v>
      </c>
      <c r="G29" s="152"/>
      <c r="H29" s="168">
        <v>1150</v>
      </c>
    </row>
    <row r="30" spans="1:8" ht="19.5" customHeight="1">
      <c r="A30" s="58">
        <f>SUM(F38)</f>
        <v>13800</v>
      </c>
      <c r="B30" s="59" t="s">
        <v>21</v>
      </c>
      <c r="C30" s="159">
        <f>SUM(G38)</f>
        <v>0</v>
      </c>
      <c r="D30" s="109" t="s">
        <v>66</v>
      </c>
      <c r="E30" s="10" t="s">
        <v>387</v>
      </c>
      <c r="F30" s="73">
        <v>2200</v>
      </c>
      <c r="G30" s="153"/>
      <c r="H30" s="160">
        <v>1400</v>
      </c>
    </row>
    <row r="31" spans="1:8" ht="19.5" customHeight="1">
      <c r="A31" s="173"/>
      <c r="B31" s="135"/>
      <c r="C31" s="139"/>
      <c r="D31" s="109" t="s">
        <v>67</v>
      </c>
      <c r="E31" s="10" t="s">
        <v>357</v>
      </c>
      <c r="F31" s="73">
        <v>4100</v>
      </c>
      <c r="G31" s="153"/>
      <c r="H31" s="160">
        <v>3000</v>
      </c>
    </row>
    <row r="32" spans="1:8" ht="19.5" customHeight="1">
      <c r="A32" s="58"/>
      <c r="B32" s="59"/>
      <c r="C32" s="159"/>
      <c r="D32" s="109" t="s">
        <v>68</v>
      </c>
      <c r="E32" s="10" t="s">
        <v>388</v>
      </c>
      <c r="F32" s="74">
        <v>1600</v>
      </c>
      <c r="G32" s="153"/>
      <c r="H32" s="160">
        <v>1600</v>
      </c>
    </row>
    <row r="33" spans="1:8" ht="19.5" customHeight="1">
      <c r="A33" s="58"/>
      <c r="B33" s="59"/>
      <c r="C33" s="159"/>
      <c r="D33" s="109" t="s">
        <v>69</v>
      </c>
      <c r="E33" s="10" t="s">
        <v>358</v>
      </c>
      <c r="F33" s="73">
        <v>2350</v>
      </c>
      <c r="G33" s="153"/>
      <c r="H33" s="160">
        <v>1700</v>
      </c>
    </row>
    <row r="34" spans="1:8" ht="19.5" customHeight="1">
      <c r="A34" s="58"/>
      <c r="B34" s="59"/>
      <c r="C34" s="159"/>
      <c r="D34" s="109" t="s">
        <v>70</v>
      </c>
      <c r="E34" s="10" t="s">
        <v>359</v>
      </c>
      <c r="F34" s="74">
        <v>1700</v>
      </c>
      <c r="G34" s="153"/>
      <c r="H34" s="160">
        <v>1700</v>
      </c>
    </row>
    <row r="35" spans="1:8" ht="19.5" customHeight="1">
      <c r="A35" s="58"/>
      <c r="B35" s="59"/>
      <c r="C35" s="159"/>
      <c r="D35" s="109"/>
      <c r="E35" s="10"/>
      <c r="F35" s="74"/>
      <c r="G35" s="153"/>
      <c r="H35" s="160"/>
    </row>
    <row r="36" spans="1:8" ht="19.5" customHeight="1">
      <c r="A36" s="161"/>
      <c r="B36" s="44"/>
      <c r="C36" s="162"/>
      <c r="D36" s="109"/>
      <c r="E36" s="10"/>
      <c r="F36" s="9"/>
      <c r="G36" s="68"/>
      <c r="H36" s="169"/>
    </row>
    <row r="37" spans="1:8" ht="19.5" customHeight="1">
      <c r="A37" s="58"/>
      <c r="B37" s="59"/>
      <c r="C37" s="159"/>
      <c r="D37" s="110"/>
      <c r="E37" s="24"/>
      <c r="F37" s="11"/>
      <c r="G37" s="38"/>
      <c r="H37" s="160"/>
    </row>
    <row r="38" spans="1:8" s="20" customFormat="1" ht="19.5" customHeight="1">
      <c r="A38" s="239"/>
      <c r="B38" s="240"/>
      <c r="C38" s="241"/>
      <c r="D38" s="111"/>
      <c r="E38" s="29" t="str">
        <f>CONCATENATE(FIXED(COUNTA(E29:E37),0,0),"　店")</f>
        <v>6　店</v>
      </c>
      <c r="F38" s="15">
        <f>SUM(F29:F37)</f>
        <v>13800</v>
      </c>
      <c r="G38" s="15">
        <f>SUM(G29:G37)</f>
        <v>0</v>
      </c>
      <c r="H38" s="17">
        <f>SUM(H29:H37)</f>
        <v>10550</v>
      </c>
    </row>
    <row r="39" spans="1:8" s="20" customFormat="1" ht="19.5" customHeight="1">
      <c r="A39" s="58"/>
      <c r="B39" s="59"/>
      <c r="C39" s="159"/>
      <c r="D39" s="110"/>
      <c r="E39" s="24"/>
      <c r="F39" s="11"/>
      <c r="G39" s="25"/>
      <c r="H39" s="160"/>
    </row>
    <row r="40" spans="1:8" ht="19.5" customHeight="1">
      <c r="A40" s="172" t="s">
        <v>19</v>
      </c>
      <c r="B40" s="166"/>
      <c r="C40" s="167"/>
      <c r="D40" s="108" t="s">
        <v>71</v>
      </c>
      <c r="E40" s="8" t="s">
        <v>322</v>
      </c>
      <c r="F40" s="7">
        <v>4200</v>
      </c>
      <c r="G40" s="151"/>
      <c r="H40" s="168">
        <v>2200</v>
      </c>
    </row>
    <row r="41" spans="1:8" ht="19.5" customHeight="1">
      <c r="A41" s="58">
        <f>SUM(F48)</f>
        <v>8700</v>
      </c>
      <c r="B41" s="59" t="s">
        <v>22</v>
      </c>
      <c r="C41" s="159">
        <f>SUM(G48)</f>
        <v>0</v>
      </c>
      <c r="D41" s="109" t="s">
        <v>72</v>
      </c>
      <c r="E41" s="10" t="s">
        <v>403</v>
      </c>
      <c r="F41" s="9">
        <v>4500</v>
      </c>
      <c r="G41" s="38"/>
      <c r="H41" s="160">
        <v>2800</v>
      </c>
    </row>
    <row r="42" spans="1:8" ht="19.5" customHeight="1">
      <c r="A42" s="173"/>
      <c r="B42" s="135"/>
      <c r="C42" s="139"/>
      <c r="D42" s="110"/>
      <c r="E42" s="24"/>
      <c r="F42" s="11"/>
      <c r="G42" s="38"/>
      <c r="H42" s="160"/>
    </row>
    <row r="43" spans="1:8" ht="19.5" customHeight="1">
      <c r="A43" s="58"/>
      <c r="B43" s="59"/>
      <c r="C43" s="159"/>
      <c r="D43" s="110"/>
      <c r="E43" s="24"/>
      <c r="F43" s="11"/>
      <c r="G43" s="38"/>
      <c r="H43" s="160"/>
    </row>
    <row r="44" spans="1:8" ht="19.5" customHeight="1">
      <c r="A44" s="161"/>
      <c r="B44" s="44"/>
      <c r="C44" s="162"/>
      <c r="D44" s="109"/>
      <c r="E44" s="10"/>
      <c r="F44" s="9"/>
      <c r="G44" s="56"/>
      <c r="H44" s="169"/>
    </row>
    <row r="45" spans="1:8" ht="19.5" customHeight="1">
      <c r="A45" s="58"/>
      <c r="B45" s="59"/>
      <c r="C45" s="159"/>
      <c r="D45" s="110"/>
      <c r="E45" s="24"/>
      <c r="F45" s="11"/>
      <c r="G45" s="38"/>
      <c r="H45" s="160"/>
    </row>
    <row r="46" spans="1:8" ht="19.5" customHeight="1">
      <c r="A46" s="58"/>
      <c r="B46" s="59"/>
      <c r="C46" s="159"/>
      <c r="D46" s="110"/>
      <c r="E46" s="24"/>
      <c r="F46" s="11"/>
      <c r="G46" s="38"/>
      <c r="H46" s="160"/>
    </row>
    <row r="47" spans="1:8" ht="19.5" customHeight="1">
      <c r="A47" s="58"/>
      <c r="B47" s="59"/>
      <c r="C47" s="159"/>
      <c r="D47" s="110"/>
      <c r="E47" s="27"/>
      <c r="F47" s="19"/>
      <c r="G47" s="38"/>
      <c r="H47" s="160"/>
    </row>
    <row r="48" spans="1:8" s="20" customFormat="1" ht="19.5" customHeight="1">
      <c r="A48" s="12"/>
      <c r="B48" s="13"/>
      <c r="C48" s="14"/>
      <c r="D48" s="111"/>
      <c r="E48" s="29" t="str">
        <f>CONCATENATE(FIXED(COUNTA(E40:E47),0,0),"　店")</f>
        <v>2　店</v>
      </c>
      <c r="F48" s="15">
        <f>SUM(F40:F47)</f>
        <v>8700</v>
      </c>
      <c r="G48" s="15">
        <f>SUM(G40:G47)</f>
        <v>0</v>
      </c>
      <c r="H48" s="69">
        <f>SUM(H40:H47)</f>
        <v>5000</v>
      </c>
    </row>
    <row r="49" spans="1:8" s="20" customFormat="1" ht="19.5" customHeight="1">
      <c r="A49" s="233" t="s">
        <v>474</v>
      </c>
      <c r="B49" s="2"/>
      <c r="C49" s="2"/>
      <c r="D49" s="132"/>
      <c r="E49" s="4"/>
      <c r="F49" s="3"/>
      <c r="G49" s="3"/>
      <c r="H49" s="261" t="s">
        <v>15</v>
      </c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allowBlank="1" showInputMessage="1" showErrorMessage="1" sqref="H35:H48 H5:H31">
      <formula1>F35</formula1>
    </dataValidation>
    <dataValidation type="whole" operator="lessThanOrEqual" showInputMessage="1" showErrorMessage="1" sqref="HJ5:IV65536 HX3:IV4">
      <formula1>HH5</formula1>
    </dataValidation>
    <dataValidation operator="lessThanOrEqual" allowBlank="1" showInputMessage="1" showErrorMessage="1" sqref="G3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0 G23:G25 G29:G37 G40:G47">
      <formula1>F5</formula1>
    </dataValidation>
    <dataValidation type="whole" operator="lessThanOrEqual" showInputMessage="1" showErrorMessage="1" sqref="I5:HI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A49" sqref="A49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5" customWidth="1"/>
    <col min="5" max="5" width="20.625" style="5" customWidth="1"/>
    <col min="6" max="7" width="20.625" style="21" customWidth="1"/>
    <col min="8" max="8" width="20.625" style="1" customWidth="1"/>
    <col min="9" max="16384" width="9.00390625" style="6" customWidth="1"/>
  </cols>
  <sheetData>
    <row r="1" spans="1:8" s="136" customFormat="1" ht="39.75" customHeight="1">
      <c r="A1" s="324" t="s">
        <v>1</v>
      </c>
      <c r="B1" s="325"/>
      <c r="C1" s="326"/>
      <c r="D1" s="154" t="s">
        <v>46</v>
      </c>
      <c r="E1" s="312"/>
      <c r="F1" s="313"/>
      <c r="G1" s="155" t="s">
        <v>242</v>
      </c>
      <c r="H1" s="228"/>
    </row>
    <row r="2" spans="1:8" s="136" customFormat="1" ht="39.75" customHeight="1">
      <c r="A2" s="321"/>
      <c r="B2" s="322"/>
      <c r="C2" s="323"/>
      <c r="D2" s="154" t="s">
        <v>47</v>
      </c>
      <c r="E2" s="314"/>
      <c r="F2" s="315"/>
      <c r="G2" s="155" t="s">
        <v>17</v>
      </c>
      <c r="H2" s="232">
        <f>SUM(C6)</f>
        <v>0</v>
      </c>
    </row>
    <row r="3" spans="4:8" s="136" customFormat="1" ht="24.75" customHeight="1">
      <c r="D3" s="137"/>
      <c r="E3" s="316"/>
      <c r="F3" s="316"/>
      <c r="G3" s="319"/>
      <c r="H3" s="329"/>
    </row>
    <row r="4" spans="1:8" s="158" customFormat="1" ht="19.5" customHeight="1">
      <c r="A4" s="317" t="s">
        <v>0</v>
      </c>
      <c r="B4" s="285"/>
      <c r="C4" s="318"/>
      <c r="D4" s="327" t="s">
        <v>48</v>
      </c>
      <c r="E4" s="328"/>
      <c r="F4" s="156" t="s">
        <v>49</v>
      </c>
      <c r="G4" s="230" t="s">
        <v>425</v>
      </c>
      <c r="H4" s="178" t="s">
        <v>50</v>
      </c>
    </row>
    <row r="5" spans="1:8" ht="19.5" customHeight="1">
      <c r="A5" s="252" t="s">
        <v>23</v>
      </c>
      <c r="B5" s="234"/>
      <c r="C5" s="235"/>
      <c r="D5" s="108" t="s">
        <v>73</v>
      </c>
      <c r="E5" s="8" t="s">
        <v>415</v>
      </c>
      <c r="F5" s="75">
        <v>4950</v>
      </c>
      <c r="G5" s="174"/>
      <c r="H5" s="171">
        <v>2800</v>
      </c>
    </row>
    <row r="6" spans="1:8" ht="19.5" customHeight="1">
      <c r="A6" s="161">
        <f>SUM(F48)</f>
        <v>121500</v>
      </c>
      <c r="B6" s="44" t="s">
        <v>25</v>
      </c>
      <c r="C6" s="162">
        <f>SUM(G48)</f>
        <v>0</v>
      </c>
      <c r="D6" s="109" t="s">
        <v>74</v>
      </c>
      <c r="E6" s="10" t="s">
        <v>466</v>
      </c>
      <c r="F6" s="76">
        <v>10000</v>
      </c>
      <c r="G6" s="175"/>
      <c r="H6" s="169">
        <v>5550</v>
      </c>
    </row>
    <row r="7" spans="1:8" ht="19.5" customHeight="1">
      <c r="A7" s="236"/>
      <c r="B7" s="237"/>
      <c r="C7" s="238"/>
      <c r="D7" s="109" t="s">
        <v>75</v>
      </c>
      <c r="E7" s="10" t="s">
        <v>311</v>
      </c>
      <c r="F7" s="76">
        <v>5350</v>
      </c>
      <c r="G7" s="175"/>
      <c r="H7" s="169">
        <v>2900</v>
      </c>
    </row>
    <row r="8" spans="1:8" ht="19.5" customHeight="1">
      <c r="A8" s="236"/>
      <c r="B8" s="237"/>
      <c r="C8" s="238"/>
      <c r="D8" s="109" t="s">
        <v>76</v>
      </c>
      <c r="E8" s="10" t="s">
        <v>312</v>
      </c>
      <c r="F8" s="76">
        <v>3500</v>
      </c>
      <c r="G8" s="175"/>
      <c r="H8" s="169">
        <v>1700</v>
      </c>
    </row>
    <row r="9" spans="1:8" ht="19.5" customHeight="1">
      <c r="A9" s="236"/>
      <c r="B9" s="237"/>
      <c r="C9" s="238"/>
      <c r="D9" s="109" t="s">
        <v>77</v>
      </c>
      <c r="E9" s="10" t="s">
        <v>441</v>
      </c>
      <c r="F9" s="76">
        <v>3250</v>
      </c>
      <c r="G9" s="175"/>
      <c r="H9" s="169">
        <v>1650</v>
      </c>
    </row>
    <row r="10" spans="1:8" ht="19.5" customHeight="1">
      <c r="A10" s="236"/>
      <c r="B10" s="237"/>
      <c r="C10" s="238"/>
      <c r="D10" s="109" t="s">
        <v>78</v>
      </c>
      <c r="E10" s="10" t="s">
        <v>397</v>
      </c>
      <c r="F10" s="76">
        <v>2550</v>
      </c>
      <c r="G10" s="175"/>
      <c r="H10" s="169">
        <v>1600</v>
      </c>
    </row>
    <row r="11" spans="1:8" ht="19.5" customHeight="1">
      <c r="A11" s="236"/>
      <c r="B11" s="237"/>
      <c r="C11" s="238"/>
      <c r="D11" s="109" t="s">
        <v>79</v>
      </c>
      <c r="E11" s="10" t="s">
        <v>416</v>
      </c>
      <c r="F11" s="76">
        <v>2300</v>
      </c>
      <c r="G11" s="175"/>
      <c r="H11" s="169">
        <v>1600</v>
      </c>
    </row>
    <row r="12" spans="1:8" ht="19.5" customHeight="1">
      <c r="A12" s="236"/>
      <c r="B12" s="237"/>
      <c r="C12" s="238"/>
      <c r="D12" s="109" t="s">
        <v>80</v>
      </c>
      <c r="E12" s="10" t="s">
        <v>347</v>
      </c>
      <c r="F12" s="76">
        <v>4450</v>
      </c>
      <c r="G12" s="175"/>
      <c r="H12" s="169">
        <v>2250</v>
      </c>
    </row>
    <row r="13" spans="1:8" ht="19.5" customHeight="1">
      <c r="A13" s="236"/>
      <c r="B13" s="237"/>
      <c r="C13" s="238"/>
      <c r="D13" s="109" t="s">
        <v>81</v>
      </c>
      <c r="E13" s="10" t="s">
        <v>348</v>
      </c>
      <c r="F13" s="76">
        <v>4000</v>
      </c>
      <c r="G13" s="175"/>
      <c r="H13" s="169">
        <v>2000</v>
      </c>
    </row>
    <row r="14" spans="1:8" ht="19.5" customHeight="1">
      <c r="A14" s="236"/>
      <c r="B14" s="237"/>
      <c r="C14" s="238"/>
      <c r="D14" s="109" t="s">
        <v>82</v>
      </c>
      <c r="E14" s="10" t="s">
        <v>349</v>
      </c>
      <c r="F14" s="76">
        <v>4450</v>
      </c>
      <c r="G14" s="175"/>
      <c r="H14" s="169">
        <v>2400</v>
      </c>
    </row>
    <row r="15" spans="1:8" ht="19.5" customHeight="1">
      <c r="A15" s="236"/>
      <c r="B15" s="237"/>
      <c r="C15" s="238"/>
      <c r="D15" s="109" t="s">
        <v>83</v>
      </c>
      <c r="E15" s="10" t="s">
        <v>350</v>
      </c>
      <c r="F15" s="76">
        <v>5350</v>
      </c>
      <c r="G15" s="175"/>
      <c r="H15" s="169">
        <v>2550</v>
      </c>
    </row>
    <row r="16" spans="1:8" ht="19.5" customHeight="1">
      <c r="A16" s="236"/>
      <c r="B16" s="237"/>
      <c r="C16" s="238"/>
      <c r="D16" s="109" t="s">
        <v>84</v>
      </c>
      <c r="E16" s="10" t="s">
        <v>471</v>
      </c>
      <c r="F16" s="76">
        <v>3550</v>
      </c>
      <c r="G16" s="175"/>
      <c r="H16" s="169">
        <v>1850</v>
      </c>
    </row>
    <row r="17" spans="1:8" ht="19.5" customHeight="1">
      <c r="A17" s="236"/>
      <c r="B17" s="237"/>
      <c r="C17" s="238"/>
      <c r="D17" s="109" t="s">
        <v>85</v>
      </c>
      <c r="E17" s="10" t="s">
        <v>351</v>
      </c>
      <c r="F17" s="76">
        <v>5800</v>
      </c>
      <c r="G17" s="175"/>
      <c r="H17" s="169">
        <v>2850</v>
      </c>
    </row>
    <row r="18" spans="1:8" ht="19.5" customHeight="1">
      <c r="A18" s="236"/>
      <c r="B18" s="237"/>
      <c r="C18" s="238"/>
      <c r="D18" s="109" t="s">
        <v>86</v>
      </c>
      <c r="E18" s="10" t="s">
        <v>313</v>
      </c>
      <c r="F18" s="76">
        <v>4750</v>
      </c>
      <c r="G18" s="175"/>
      <c r="H18" s="169">
        <v>1900</v>
      </c>
    </row>
    <row r="19" spans="1:8" ht="19.5" customHeight="1">
      <c r="A19" s="236"/>
      <c r="B19" s="237"/>
      <c r="C19" s="238"/>
      <c r="D19" s="109" t="s">
        <v>87</v>
      </c>
      <c r="E19" s="10" t="s">
        <v>352</v>
      </c>
      <c r="F19" s="76">
        <v>1750</v>
      </c>
      <c r="G19" s="175"/>
      <c r="H19" s="169">
        <v>900</v>
      </c>
    </row>
    <row r="20" spans="1:8" ht="19.5" customHeight="1">
      <c r="A20" s="236"/>
      <c r="B20" s="237"/>
      <c r="C20" s="238"/>
      <c r="D20" s="109" t="s">
        <v>88</v>
      </c>
      <c r="E20" s="10" t="s">
        <v>314</v>
      </c>
      <c r="F20" s="76">
        <v>6000</v>
      </c>
      <c r="G20" s="175"/>
      <c r="H20" s="169">
        <v>2450</v>
      </c>
    </row>
    <row r="21" spans="1:8" ht="19.5" customHeight="1">
      <c r="A21" s="236"/>
      <c r="B21" s="237"/>
      <c r="C21" s="238"/>
      <c r="D21" s="109" t="s">
        <v>89</v>
      </c>
      <c r="E21" s="10" t="s">
        <v>315</v>
      </c>
      <c r="F21" s="76">
        <v>3250</v>
      </c>
      <c r="G21" s="175"/>
      <c r="H21" s="169">
        <v>1650</v>
      </c>
    </row>
    <row r="22" spans="1:8" ht="19.5" customHeight="1">
      <c r="A22" s="236"/>
      <c r="B22" s="237"/>
      <c r="C22" s="238"/>
      <c r="D22" s="109" t="s">
        <v>90</v>
      </c>
      <c r="E22" s="10" t="s">
        <v>316</v>
      </c>
      <c r="F22" s="76">
        <v>4500</v>
      </c>
      <c r="G22" s="175"/>
      <c r="H22" s="169">
        <v>2200</v>
      </c>
    </row>
    <row r="23" spans="1:8" ht="19.5" customHeight="1">
      <c r="A23" s="236"/>
      <c r="B23" s="237"/>
      <c r="C23" s="238"/>
      <c r="D23" s="109" t="s">
        <v>91</v>
      </c>
      <c r="E23" s="10" t="s">
        <v>253</v>
      </c>
      <c r="F23" s="76">
        <v>4100</v>
      </c>
      <c r="G23" s="175"/>
      <c r="H23" s="169">
        <v>1900</v>
      </c>
    </row>
    <row r="24" spans="1:8" ht="19.5" customHeight="1">
      <c r="A24" s="236"/>
      <c r="B24" s="237"/>
      <c r="C24" s="238"/>
      <c r="D24" s="109" t="s">
        <v>92</v>
      </c>
      <c r="E24" s="10" t="s">
        <v>317</v>
      </c>
      <c r="F24" s="76">
        <v>3850</v>
      </c>
      <c r="G24" s="175"/>
      <c r="H24" s="169">
        <v>1550</v>
      </c>
    </row>
    <row r="25" spans="1:8" ht="19.5" customHeight="1">
      <c r="A25" s="236"/>
      <c r="B25" s="237"/>
      <c r="C25" s="238"/>
      <c r="D25" s="109" t="s">
        <v>93</v>
      </c>
      <c r="E25" s="10" t="s">
        <v>318</v>
      </c>
      <c r="F25" s="76">
        <v>4000</v>
      </c>
      <c r="G25" s="175"/>
      <c r="H25" s="169">
        <v>1950</v>
      </c>
    </row>
    <row r="26" spans="1:8" ht="19.5" customHeight="1">
      <c r="A26" s="236"/>
      <c r="B26" s="237"/>
      <c r="C26" s="238"/>
      <c r="D26" s="109" t="s">
        <v>94</v>
      </c>
      <c r="E26" s="10" t="s">
        <v>319</v>
      </c>
      <c r="F26" s="76">
        <v>2500</v>
      </c>
      <c r="G26" s="175"/>
      <c r="H26" s="169">
        <v>1250</v>
      </c>
    </row>
    <row r="27" spans="1:8" ht="19.5" customHeight="1">
      <c r="A27" s="236"/>
      <c r="B27" s="237"/>
      <c r="C27" s="238"/>
      <c r="D27" s="109" t="s">
        <v>95</v>
      </c>
      <c r="E27" s="10" t="s">
        <v>353</v>
      </c>
      <c r="F27" s="76">
        <v>2850</v>
      </c>
      <c r="G27" s="175"/>
      <c r="H27" s="169">
        <v>1450</v>
      </c>
    </row>
    <row r="28" spans="1:8" ht="19.5" customHeight="1">
      <c r="A28" s="236"/>
      <c r="B28" s="237"/>
      <c r="C28" s="238"/>
      <c r="D28" s="109" t="s">
        <v>96</v>
      </c>
      <c r="E28" s="10" t="s">
        <v>468</v>
      </c>
      <c r="F28" s="76">
        <v>4750</v>
      </c>
      <c r="G28" s="175"/>
      <c r="H28" s="169">
        <v>2500</v>
      </c>
    </row>
    <row r="29" spans="1:8" ht="19.5" customHeight="1">
      <c r="A29" s="236"/>
      <c r="B29" s="237"/>
      <c r="C29" s="238"/>
      <c r="D29" s="109" t="s">
        <v>97</v>
      </c>
      <c r="E29" s="10" t="s">
        <v>467</v>
      </c>
      <c r="F29" s="76">
        <v>4350</v>
      </c>
      <c r="G29" s="175"/>
      <c r="H29" s="169">
        <v>2400</v>
      </c>
    </row>
    <row r="30" spans="1:8" ht="19.5" customHeight="1">
      <c r="A30" s="236"/>
      <c r="B30" s="237"/>
      <c r="C30" s="238"/>
      <c r="D30" s="109" t="s">
        <v>98</v>
      </c>
      <c r="E30" s="10" t="s">
        <v>391</v>
      </c>
      <c r="F30" s="76">
        <v>4900</v>
      </c>
      <c r="G30" s="175"/>
      <c r="H30" s="169">
        <v>3400</v>
      </c>
    </row>
    <row r="31" spans="1:8" ht="19.5" customHeight="1">
      <c r="A31" s="236"/>
      <c r="B31" s="237"/>
      <c r="C31" s="238"/>
      <c r="D31" s="109" t="s">
        <v>99</v>
      </c>
      <c r="E31" s="10" t="s">
        <v>398</v>
      </c>
      <c r="F31" s="76">
        <v>3400</v>
      </c>
      <c r="G31" s="175"/>
      <c r="H31" s="169">
        <v>2050</v>
      </c>
    </row>
    <row r="32" spans="1:8" ht="19.5" customHeight="1">
      <c r="A32" s="236"/>
      <c r="B32" s="237"/>
      <c r="C32" s="238"/>
      <c r="D32" s="109" t="s">
        <v>100</v>
      </c>
      <c r="E32" s="10" t="s">
        <v>399</v>
      </c>
      <c r="F32" s="76">
        <v>2400</v>
      </c>
      <c r="G32" s="175"/>
      <c r="H32" s="169">
        <v>1400</v>
      </c>
    </row>
    <row r="33" spans="1:8" ht="19.5" customHeight="1">
      <c r="A33" s="236"/>
      <c r="B33" s="237"/>
      <c r="C33" s="238"/>
      <c r="D33" s="109" t="s">
        <v>101</v>
      </c>
      <c r="E33" s="10" t="s">
        <v>274</v>
      </c>
      <c r="F33" s="76">
        <v>2500</v>
      </c>
      <c r="G33" s="175"/>
      <c r="H33" s="169">
        <v>1200</v>
      </c>
    </row>
    <row r="34" spans="1:8" ht="19.5" customHeight="1">
      <c r="A34" s="236"/>
      <c r="B34" s="237"/>
      <c r="C34" s="238"/>
      <c r="D34" s="109" t="s">
        <v>102</v>
      </c>
      <c r="E34" s="10" t="s">
        <v>275</v>
      </c>
      <c r="F34" s="76">
        <v>2150</v>
      </c>
      <c r="G34" s="175"/>
      <c r="H34" s="169">
        <v>1050</v>
      </c>
    </row>
    <row r="35" spans="1:8" ht="19.5" customHeight="1">
      <c r="A35" s="236"/>
      <c r="B35" s="237"/>
      <c r="C35" s="238"/>
      <c r="D35" s="109"/>
      <c r="E35" s="10"/>
      <c r="F35" s="9"/>
      <c r="G35" s="176"/>
      <c r="H35" s="169"/>
    </row>
    <row r="36" spans="1:8" ht="19.5" customHeight="1">
      <c r="A36" s="247"/>
      <c r="B36" s="248"/>
      <c r="C36" s="249"/>
      <c r="D36" s="110"/>
      <c r="E36" s="24"/>
      <c r="F36" s="11"/>
      <c r="G36" s="177"/>
      <c r="H36" s="160"/>
    </row>
    <row r="37" spans="1:8" ht="19.5" customHeight="1">
      <c r="A37" s="247"/>
      <c r="B37" s="248"/>
      <c r="C37" s="249"/>
      <c r="D37" s="110"/>
      <c r="E37" s="24"/>
      <c r="F37" s="11"/>
      <c r="G37" s="177"/>
      <c r="H37" s="160"/>
    </row>
    <row r="38" spans="1:8" ht="19.5" customHeight="1">
      <c r="A38" s="247"/>
      <c r="B38" s="248"/>
      <c r="C38" s="249"/>
      <c r="D38" s="110"/>
      <c r="E38" s="24"/>
      <c r="F38" s="11"/>
      <c r="G38" s="177"/>
      <c r="H38" s="160"/>
    </row>
    <row r="39" spans="1:8" ht="19.5" customHeight="1">
      <c r="A39" s="247"/>
      <c r="B39" s="248"/>
      <c r="C39" s="249"/>
      <c r="D39" s="110"/>
      <c r="E39" s="24"/>
      <c r="F39" s="11"/>
      <c r="G39" s="177"/>
      <c r="H39" s="160"/>
    </row>
    <row r="40" spans="1:8" ht="19.5" customHeight="1">
      <c r="A40" s="247"/>
      <c r="B40" s="248"/>
      <c r="C40" s="249"/>
      <c r="D40" s="110"/>
      <c r="E40" s="24"/>
      <c r="F40" s="11"/>
      <c r="G40" s="177"/>
      <c r="H40" s="160"/>
    </row>
    <row r="41" spans="1:8" ht="19.5" customHeight="1">
      <c r="A41" s="247"/>
      <c r="B41" s="248"/>
      <c r="C41" s="249"/>
      <c r="D41" s="110"/>
      <c r="E41" s="24"/>
      <c r="F41" s="11"/>
      <c r="G41" s="177"/>
      <c r="H41" s="160"/>
    </row>
    <row r="42" spans="1:8" ht="19.5" customHeight="1">
      <c r="A42" s="247"/>
      <c r="B42" s="248"/>
      <c r="C42" s="249"/>
      <c r="D42" s="110"/>
      <c r="E42" s="24"/>
      <c r="F42" s="11"/>
      <c r="G42" s="177"/>
      <c r="H42" s="160"/>
    </row>
    <row r="43" spans="1:8" ht="19.5" customHeight="1">
      <c r="A43" s="247"/>
      <c r="B43" s="248"/>
      <c r="C43" s="249"/>
      <c r="D43" s="110"/>
      <c r="E43" s="24"/>
      <c r="F43" s="11"/>
      <c r="G43" s="177"/>
      <c r="H43" s="160"/>
    </row>
    <row r="44" spans="1:8" ht="19.5" customHeight="1">
      <c r="A44" s="247"/>
      <c r="B44" s="248"/>
      <c r="C44" s="249"/>
      <c r="D44" s="110"/>
      <c r="E44" s="24"/>
      <c r="F44" s="11"/>
      <c r="G44" s="177"/>
      <c r="H44" s="160"/>
    </row>
    <row r="45" spans="1:8" ht="19.5" customHeight="1">
      <c r="A45" s="247"/>
      <c r="B45" s="248"/>
      <c r="C45" s="249"/>
      <c r="D45" s="110"/>
      <c r="E45" s="24"/>
      <c r="F45" s="11"/>
      <c r="G45" s="177"/>
      <c r="H45" s="160"/>
    </row>
    <row r="46" spans="1:8" ht="19.5" customHeight="1">
      <c r="A46" s="247"/>
      <c r="B46" s="248"/>
      <c r="C46" s="249"/>
      <c r="D46" s="110"/>
      <c r="E46" s="24"/>
      <c r="F46" s="11"/>
      <c r="G46" s="177"/>
      <c r="H46" s="160"/>
    </row>
    <row r="47" spans="1:8" ht="19.5" customHeight="1">
      <c r="A47" s="247"/>
      <c r="B47" s="248"/>
      <c r="C47" s="249"/>
      <c r="D47" s="110"/>
      <c r="E47" s="24"/>
      <c r="F47" s="11"/>
      <c r="G47" s="177"/>
      <c r="H47" s="160"/>
    </row>
    <row r="48" spans="1:8" s="20" customFormat="1" ht="19.5" customHeight="1">
      <c r="A48" s="12"/>
      <c r="B48" s="13"/>
      <c r="C48" s="14"/>
      <c r="D48" s="111"/>
      <c r="E48" s="129" t="str">
        <f>CONCATENATE(FIXED(COUNTA(E5:E47),0,0),"　店")</f>
        <v>30　店</v>
      </c>
      <c r="F48" s="15">
        <f>SUM(F5:F47)</f>
        <v>121500</v>
      </c>
      <c r="G48" s="16">
        <f>SUM(G5:G47)</f>
        <v>0</v>
      </c>
      <c r="H48" s="17">
        <f>SUM(H5:H47)</f>
        <v>62900</v>
      </c>
    </row>
    <row r="49" spans="1:8" s="20" customFormat="1" ht="19.5" customHeight="1">
      <c r="A49" s="233" t="s">
        <v>474</v>
      </c>
      <c r="B49" s="2"/>
      <c r="C49" s="2"/>
      <c r="D49" s="132"/>
      <c r="E49" s="4"/>
      <c r="F49" s="3"/>
      <c r="G49" s="3"/>
      <c r="H49" s="261" t="s">
        <v>15</v>
      </c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K5:IV65536 HX3:IV4">
      <formula1>HI5</formula1>
    </dataValidation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5" customWidth="1"/>
    <col min="5" max="5" width="20.625" style="5" customWidth="1"/>
    <col min="6" max="7" width="20.625" style="21" customWidth="1"/>
    <col min="8" max="8" width="20.625" style="1" customWidth="1"/>
    <col min="9" max="16384" width="9.00390625" style="6" customWidth="1"/>
  </cols>
  <sheetData>
    <row r="1" spans="1:8" s="136" customFormat="1" ht="39.75" customHeight="1">
      <c r="A1" s="324" t="s">
        <v>1</v>
      </c>
      <c r="B1" s="325"/>
      <c r="C1" s="326"/>
      <c r="D1" s="154" t="s">
        <v>46</v>
      </c>
      <c r="E1" s="312"/>
      <c r="F1" s="313"/>
      <c r="G1" s="155" t="s">
        <v>242</v>
      </c>
      <c r="H1" s="228"/>
    </row>
    <row r="2" spans="1:8" s="136" customFormat="1" ht="39.75" customHeight="1">
      <c r="A2" s="321"/>
      <c r="B2" s="322"/>
      <c r="C2" s="323"/>
      <c r="D2" s="154" t="s">
        <v>47</v>
      </c>
      <c r="E2" s="314"/>
      <c r="F2" s="315"/>
      <c r="G2" s="155" t="s">
        <v>17</v>
      </c>
      <c r="H2" s="232">
        <f>SUM(C6,C17,C28)</f>
        <v>0</v>
      </c>
    </row>
    <row r="3" spans="4:8" s="136" customFormat="1" ht="24.75" customHeight="1">
      <c r="D3" s="137"/>
      <c r="E3" s="316"/>
      <c r="F3" s="316"/>
      <c r="G3" s="319"/>
      <c r="H3" s="329"/>
    </row>
    <row r="4" spans="1:8" s="158" customFormat="1" ht="19.5" customHeight="1">
      <c r="A4" s="317" t="s">
        <v>0</v>
      </c>
      <c r="B4" s="285"/>
      <c r="C4" s="318"/>
      <c r="D4" s="327" t="s">
        <v>48</v>
      </c>
      <c r="E4" s="328"/>
      <c r="F4" s="156" t="s">
        <v>49</v>
      </c>
      <c r="G4" s="230" t="s">
        <v>425</v>
      </c>
      <c r="H4" s="178" t="s">
        <v>50</v>
      </c>
    </row>
    <row r="5" spans="1:8" ht="19.5" customHeight="1">
      <c r="A5" s="252" t="s">
        <v>24</v>
      </c>
      <c r="B5" s="234"/>
      <c r="C5" s="235"/>
      <c r="D5" s="108" t="s">
        <v>103</v>
      </c>
      <c r="E5" s="8" t="s">
        <v>404</v>
      </c>
      <c r="F5" s="77">
        <v>3150</v>
      </c>
      <c r="G5" s="179"/>
      <c r="H5" s="171">
        <v>2100</v>
      </c>
    </row>
    <row r="6" spans="1:8" ht="19.5" customHeight="1">
      <c r="A6" s="161">
        <f>SUM(F14)</f>
        <v>23000</v>
      </c>
      <c r="B6" s="44" t="s">
        <v>20</v>
      </c>
      <c r="C6" s="162">
        <f>SUM(G14)</f>
        <v>0</v>
      </c>
      <c r="D6" s="109" t="s">
        <v>104</v>
      </c>
      <c r="E6" s="10" t="s">
        <v>254</v>
      </c>
      <c r="F6" s="78">
        <v>8000</v>
      </c>
      <c r="G6" s="180"/>
      <c r="H6" s="169">
        <v>4400</v>
      </c>
    </row>
    <row r="7" spans="1:8" ht="19.5" customHeight="1">
      <c r="A7" s="236"/>
      <c r="B7" s="237"/>
      <c r="C7" s="238"/>
      <c r="D7" s="109" t="s">
        <v>105</v>
      </c>
      <c r="E7" s="10" t="s">
        <v>383</v>
      </c>
      <c r="F7" s="78">
        <v>3150</v>
      </c>
      <c r="G7" s="180"/>
      <c r="H7" s="169">
        <v>2150</v>
      </c>
    </row>
    <row r="8" spans="1:8" ht="19.5" customHeight="1">
      <c r="A8" s="236"/>
      <c r="B8" s="237"/>
      <c r="C8" s="238"/>
      <c r="D8" s="109" t="s">
        <v>106</v>
      </c>
      <c r="E8" s="10" t="s">
        <v>462</v>
      </c>
      <c r="F8" s="78">
        <v>2900</v>
      </c>
      <c r="G8" s="180"/>
      <c r="H8" s="169">
        <v>1950</v>
      </c>
    </row>
    <row r="9" spans="1:8" ht="19.5" customHeight="1">
      <c r="A9" s="236"/>
      <c r="B9" s="237"/>
      <c r="C9" s="238"/>
      <c r="D9" s="118" t="s">
        <v>107</v>
      </c>
      <c r="E9" s="10" t="s">
        <v>309</v>
      </c>
      <c r="F9" s="9">
        <v>3000</v>
      </c>
      <c r="G9" s="176"/>
      <c r="H9" s="169">
        <v>1450</v>
      </c>
    </row>
    <row r="10" spans="1:8" ht="19.5" customHeight="1">
      <c r="A10" s="236"/>
      <c r="B10" s="237"/>
      <c r="C10" s="238"/>
      <c r="D10" s="118" t="s">
        <v>108</v>
      </c>
      <c r="E10" s="10" t="s">
        <v>405</v>
      </c>
      <c r="F10" s="9">
        <v>2800</v>
      </c>
      <c r="G10" s="176"/>
      <c r="H10" s="169">
        <v>1550</v>
      </c>
    </row>
    <row r="11" spans="1:8" ht="19.5" customHeight="1">
      <c r="A11" s="236"/>
      <c r="B11" s="237"/>
      <c r="C11" s="238"/>
      <c r="D11" s="109"/>
      <c r="E11" s="10"/>
      <c r="F11" s="9"/>
      <c r="G11" s="176"/>
      <c r="H11" s="169"/>
    </row>
    <row r="12" spans="1:8" ht="19.5" customHeight="1">
      <c r="A12" s="247"/>
      <c r="B12" s="248"/>
      <c r="C12" s="249"/>
      <c r="D12" s="110"/>
      <c r="E12" s="24"/>
      <c r="F12" s="11"/>
      <c r="G12" s="177"/>
      <c r="H12" s="160"/>
    </row>
    <row r="13" spans="1:8" ht="19.5" customHeight="1">
      <c r="A13" s="242"/>
      <c r="B13" s="243"/>
      <c r="C13" s="244"/>
      <c r="D13" s="113"/>
      <c r="E13" s="130"/>
      <c r="F13" s="19"/>
      <c r="G13" s="181"/>
      <c r="H13" s="170"/>
    </row>
    <row r="14" spans="1:8" s="20" customFormat="1" ht="19.5" customHeight="1">
      <c r="A14" s="253"/>
      <c r="B14" s="254"/>
      <c r="C14" s="255"/>
      <c r="D14" s="126"/>
      <c r="E14" s="131" t="str">
        <f>CONCATENATE(FIXED(COUNTA(E5:E13),0,0),"　店")</f>
        <v>6　店</v>
      </c>
      <c r="F14" s="32">
        <f>SUM(F5:F13)</f>
        <v>23000</v>
      </c>
      <c r="G14" s="32">
        <f>SUM(G5:G13)</f>
        <v>0</v>
      </c>
      <c r="H14" s="33">
        <f>SUM(H5:H13)</f>
        <v>13600</v>
      </c>
    </row>
    <row r="15" spans="1:8" s="20" customFormat="1" ht="19.5" customHeight="1">
      <c r="A15" s="58"/>
      <c r="B15" s="256"/>
      <c r="C15" s="256"/>
      <c r="D15" s="127"/>
      <c r="E15" s="105"/>
      <c r="F15" s="103"/>
      <c r="G15" s="105"/>
      <c r="H15" s="104"/>
    </row>
    <row r="16" spans="1:8" ht="19.5" customHeight="1">
      <c r="A16" s="60" t="s">
        <v>26</v>
      </c>
      <c r="B16" s="234"/>
      <c r="C16" s="257"/>
      <c r="D16" s="108" t="s">
        <v>109</v>
      </c>
      <c r="E16" s="8" t="s">
        <v>394</v>
      </c>
      <c r="F16" s="82">
        <v>4000</v>
      </c>
      <c r="G16" s="182"/>
      <c r="H16" s="171">
        <v>2050</v>
      </c>
    </row>
    <row r="17" spans="1:8" ht="19.5" customHeight="1">
      <c r="A17" s="161">
        <f>SUM(F25)</f>
        <v>16900</v>
      </c>
      <c r="B17" s="44" t="s">
        <v>28</v>
      </c>
      <c r="C17" s="44">
        <f>SUM(G25)</f>
        <v>0</v>
      </c>
      <c r="D17" s="120" t="s">
        <v>244</v>
      </c>
      <c r="E17" s="10" t="s">
        <v>407</v>
      </c>
      <c r="F17" s="23">
        <v>3600</v>
      </c>
      <c r="G17" s="56"/>
      <c r="H17" s="169">
        <v>2000</v>
      </c>
    </row>
    <row r="18" spans="1:8" ht="19.5" customHeight="1">
      <c r="A18" s="236"/>
      <c r="B18" s="237"/>
      <c r="C18" s="237"/>
      <c r="D18" s="109" t="s">
        <v>110</v>
      </c>
      <c r="E18" s="10" t="s">
        <v>395</v>
      </c>
      <c r="F18" s="83">
        <v>3450</v>
      </c>
      <c r="G18" s="183"/>
      <c r="H18" s="169">
        <v>2050</v>
      </c>
    </row>
    <row r="19" spans="1:8" ht="19.5" customHeight="1">
      <c r="A19" s="236"/>
      <c r="B19" s="237"/>
      <c r="C19" s="237"/>
      <c r="D19" s="109" t="s">
        <v>111</v>
      </c>
      <c r="E19" s="10" t="s">
        <v>406</v>
      </c>
      <c r="F19" s="83">
        <v>2600</v>
      </c>
      <c r="G19" s="183"/>
      <c r="H19" s="169">
        <v>1500</v>
      </c>
    </row>
    <row r="20" spans="1:8" ht="19.5" customHeight="1">
      <c r="A20" s="161"/>
      <c r="B20" s="61"/>
      <c r="C20" s="61"/>
      <c r="D20" s="109" t="s">
        <v>112</v>
      </c>
      <c r="E20" s="10" t="s">
        <v>384</v>
      </c>
      <c r="F20" s="83">
        <v>1150</v>
      </c>
      <c r="G20" s="183"/>
      <c r="H20" s="169">
        <v>950</v>
      </c>
    </row>
    <row r="21" spans="1:8" ht="19.5" customHeight="1">
      <c r="A21" s="161"/>
      <c r="B21" s="44"/>
      <c r="C21" s="162"/>
      <c r="D21" s="120" t="s">
        <v>113</v>
      </c>
      <c r="E21" s="46" t="s">
        <v>396</v>
      </c>
      <c r="F21" s="84">
        <v>1800</v>
      </c>
      <c r="G21" s="184"/>
      <c r="H21" s="193">
        <v>1800</v>
      </c>
    </row>
    <row r="22" spans="1:8" ht="19.5" customHeight="1">
      <c r="A22" s="190"/>
      <c r="B22" s="61"/>
      <c r="C22" s="191"/>
      <c r="D22" s="120" t="s">
        <v>243</v>
      </c>
      <c r="E22" s="10" t="s">
        <v>385</v>
      </c>
      <c r="F22" s="83">
        <v>300</v>
      </c>
      <c r="G22" s="183"/>
      <c r="H22" s="169">
        <v>300</v>
      </c>
    </row>
    <row r="23" spans="1:8" ht="19.5" customHeight="1">
      <c r="A23" s="190"/>
      <c r="B23" s="61"/>
      <c r="C23" s="191"/>
      <c r="D23" s="120"/>
      <c r="E23" s="10"/>
      <c r="F23" s="23"/>
      <c r="G23" s="56"/>
      <c r="H23" s="169"/>
    </row>
    <row r="24" spans="1:8" ht="19.5" customHeight="1">
      <c r="A24" s="190"/>
      <c r="B24" s="61"/>
      <c r="C24" s="191"/>
      <c r="D24" s="120"/>
      <c r="E24" s="10"/>
      <c r="F24" s="23"/>
      <c r="G24" s="56"/>
      <c r="H24" s="169"/>
    </row>
    <row r="25" spans="1:8" s="20" customFormat="1" ht="19.5" customHeight="1">
      <c r="A25" s="239"/>
      <c r="B25" s="240"/>
      <c r="C25" s="241"/>
      <c r="D25" s="111"/>
      <c r="E25" s="29" t="str">
        <f>CONCATENATE(FIXED(COUNTA(E16:E24),0,0),"　店")</f>
        <v>7　店</v>
      </c>
      <c r="F25" s="16">
        <f>SUM(F16:F24)</f>
        <v>16900</v>
      </c>
      <c r="G25" s="16">
        <f>SUM(G16:G24)</f>
        <v>0</v>
      </c>
      <c r="H25" s="17">
        <f>SUM(H16:H24)</f>
        <v>10650</v>
      </c>
    </row>
    <row r="26" spans="1:8" s="20" customFormat="1" ht="19.5" customHeight="1">
      <c r="A26" s="187"/>
      <c r="B26" s="188"/>
      <c r="C26" s="189"/>
      <c r="D26" s="121"/>
      <c r="E26" s="24"/>
      <c r="F26" s="25"/>
      <c r="G26" s="25"/>
      <c r="H26" s="160"/>
    </row>
    <row r="27" spans="1:8" ht="19.5" customHeight="1">
      <c r="A27" s="60" t="s">
        <v>27</v>
      </c>
      <c r="B27" s="62"/>
      <c r="C27" s="192"/>
      <c r="D27" s="108" t="s">
        <v>114</v>
      </c>
      <c r="E27" s="8" t="s">
        <v>335</v>
      </c>
      <c r="F27" s="80">
        <v>1950</v>
      </c>
      <c r="G27" s="185"/>
      <c r="H27" s="171">
        <v>1000</v>
      </c>
    </row>
    <row r="28" spans="1:8" ht="19.5" customHeight="1">
      <c r="A28" s="190">
        <f>SUM(F48)</f>
        <v>73750</v>
      </c>
      <c r="B28" s="61" t="s">
        <v>28</v>
      </c>
      <c r="C28" s="191">
        <f>SUM(G48)</f>
        <v>0</v>
      </c>
      <c r="D28" s="109" t="s">
        <v>115</v>
      </c>
      <c r="E28" s="10" t="s">
        <v>336</v>
      </c>
      <c r="F28" s="81">
        <v>2450</v>
      </c>
      <c r="G28" s="186"/>
      <c r="H28" s="169">
        <v>1250</v>
      </c>
    </row>
    <row r="29" spans="1:8" ht="19.5" customHeight="1">
      <c r="A29" s="190"/>
      <c r="B29" s="61"/>
      <c r="C29" s="191"/>
      <c r="D29" s="109" t="s">
        <v>116</v>
      </c>
      <c r="E29" s="10" t="s">
        <v>337</v>
      </c>
      <c r="F29" s="81">
        <v>5400</v>
      </c>
      <c r="G29" s="186"/>
      <c r="H29" s="169">
        <v>2650</v>
      </c>
    </row>
    <row r="30" spans="1:8" ht="19.5" customHeight="1">
      <c r="A30" s="190"/>
      <c r="B30" s="61"/>
      <c r="C30" s="191"/>
      <c r="D30" s="109" t="s">
        <v>117</v>
      </c>
      <c r="E30" s="10" t="s">
        <v>338</v>
      </c>
      <c r="F30" s="81">
        <v>5500</v>
      </c>
      <c r="G30" s="186"/>
      <c r="H30" s="169">
        <v>2700</v>
      </c>
    </row>
    <row r="31" spans="1:8" ht="19.5" customHeight="1">
      <c r="A31" s="190"/>
      <c r="B31" s="61"/>
      <c r="C31" s="191"/>
      <c r="D31" s="109" t="s">
        <v>118</v>
      </c>
      <c r="E31" s="10" t="s">
        <v>339</v>
      </c>
      <c r="F31" s="81">
        <v>4800</v>
      </c>
      <c r="G31" s="186"/>
      <c r="H31" s="169">
        <v>2250</v>
      </c>
    </row>
    <row r="32" spans="1:8" ht="19.5" customHeight="1">
      <c r="A32" s="190"/>
      <c r="B32" s="61"/>
      <c r="C32" s="191"/>
      <c r="D32" s="109" t="s">
        <v>119</v>
      </c>
      <c r="E32" s="10" t="s">
        <v>340</v>
      </c>
      <c r="F32" s="81">
        <v>5000</v>
      </c>
      <c r="G32" s="186"/>
      <c r="H32" s="169">
        <v>2300</v>
      </c>
    </row>
    <row r="33" spans="1:8" ht="19.5" customHeight="1">
      <c r="A33" s="190"/>
      <c r="B33" s="61"/>
      <c r="C33" s="191"/>
      <c r="D33" s="109" t="s">
        <v>120</v>
      </c>
      <c r="E33" s="10" t="s">
        <v>341</v>
      </c>
      <c r="F33" s="81">
        <v>2900</v>
      </c>
      <c r="G33" s="186"/>
      <c r="H33" s="169">
        <v>1450</v>
      </c>
    </row>
    <row r="34" spans="1:8" ht="19.5" customHeight="1">
      <c r="A34" s="190"/>
      <c r="B34" s="61"/>
      <c r="C34" s="191"/>
      <c r="D34" s="109" t="s">
        <v>121</v>
      </c>
      <c r="E34" s="10" t="s">
        <v>310</v>
      </c>
      <c r="F34" s="81">
        <v>2600</v>
      </c>
      <c r="G34" s="186"/>
      <c r="H34" s="169">
        <v>1650</v>
      </c>
    </row>
    <row r="35" spans="1:8" ht="19.5" customHeight="1">
      <c r="A35" s="190"/>
      <c r="B35" s="61"/>
      <c r="C35" s="191"/>
      <c r="D35" s="109" t="s">
        <v>122</v>
      </c>
      <c r="E35" s="10" t="s">
        <v>401</v>
      </c>
      <c r="F35" s="81">
        <v>5300</v>
      </c>
      <c r="G35" s="186"/>
      <c r="H35" s="169">
        <v>2550</v>
      </c>
    </row>
    <row r="36" spans="1:8" ht="19.5" customHeight="1">
      <c r="A36" s="190"/>
      <c r="B36" s="61"/>
      <c r="C36" s="191"/>
      <c r="D36" s="109" t="s">
        <v>123</v>
      </c>
      <c r="E36" s="10" t="s">
        <v>342</v>
      </c>
      <c r="F36" s="81">
        <v>4050</v>
      </c>
      <c r="G36" s="186"/>
      <c r="H36" s="169">
        <v>1750</v>
      </c>
    </row>
    <row r="37" spans="1:8" ht="19.5" customHeight="1">
      <c r="A37" s="190"/>
      <c r="B37" s="61"/>
      <c r="C37" s="191"/>
      <c r="D37" s="109" t="s">
        <v>124</v>
      </c>
      <c r="E37" s="10" t="s">
        <v>343</v>
      </c>
      <c r="F37" s="81">
        <v>2700</v>
      </c>
      <c r="G37" s="186"/>
      <c r="H37" s="169">
        <v>1300</v>
      </c>
    </row>
    <row r="38" spans="1:8" ht="19.5" customHeight="1">
      <c r="A38" s="190"/>
      <c r="B38" s="61"/>
      <c r="C38" s="191"/>
      <c r="D38" s="109" t="s">
        <v>125</v>
      </c>
      <c r="E38" s="10" t="s">
        <v>344</v>
      </c>
      <c r="F38" s="81">
        <v>4100</v>
      </c>
      <c r="G38" s="186"/>
      <c r="H38" s="169">
        <v>1600</v>
      </c>
    </row>
    <row r="39" spans="1:8" ht="19.5" customHeight="1">
      <c r="A39" s="190"/>
      <c r="B39" s="61"/>
      <c r="C39" s="191"/>
      <c r="D39" s="109" t="s">
        <v>126</v>
      </c>
      <c r="E39" s="10" t="s">
        <v>345</v>
      </c>
      <c r="F39" s="81">
        <v>14700</v>
      </c>
      <c r="G39" s="186"/>
      <c r="H39" s="169">
        <v>7050</v>
      </c>
    </row>
    <row r="40" spans="1:8" ht="19.5" customHeight="1">
      <c r="A40" s="190"/>
      <c r="B40" s="61"/>
      <c r="C40" s="191"/>
      <c r="D40" s="109" t="s">
        <v>127</v>
      </c>
      <c r="E40" s="24" t="s">
        <v>255</v>
      </c>
      <c r="F40" s="81">
        <v>4900</v>
      </c>
      <c r="G40" s="186"/>
      <c r="H40" s="169">
        <v>2700</v>
      </c>
    </row>
    <row r="41" spans="1:8" ht="19.5" customHeight="1">
      <c r="A41" s="190"/>
      <c r="B41" s="61"/>
      <c r="C41" s="191"/>
      <c r="D41" s="109" t="s">
        <v>128</v>
      </c>
      <c r="E41" s="128" t="s">
        <v>408</v>
      </c>
      <c r="F41" s="9">
        <v>4100</v>
      </c>
      <c r="G41" s="56"/>
      <c r="H41" s="169">
        <v>2500</v>
      </c>
    </row>
    <row r="42" spans="1:8" ht="19.5" customHeight="1">
      <c r="A42" s="190"/>
      <c r="B42" s="61"/>
      <c r="C42" s="191"/>
      <c r="D42" s="120" t="s">
        <v>129</v>
      </c>
      <c r="E42" s="128" t="s">
        <v>346</v>
      </c>
      <c r="F42" s="9">
        <v>3300</v>
      </c>
      <c r="G42" s="56"/>
      <c r="H42" s="169">
        <v>1900</v>
      </c>
    </row>
    <row r="43" spans="1:8" ht="19.5" customHeight="1">
      <c r="A43" s="236"/>
      <c r="B43" s="237"/>
      <c r="C43" s="238"/>
      <c r="D43" s="109"/>
      <c r="E43" s="128"/>
      <c r="F43" s="9"/>
      <c r="G43" s="56"/>
      <c r="H43" s="169"/>
    </row>
    <row r="44" spans="1:8" ht="19.5" customHeight="1">
      <c r="A44" s="236"/>
      <c r="B44" s="237"/>
      <c r="C44" s="238"/>
      <c r="D44" s="109"/>
      <c r="E44" s="128"/>
      <c r="F44" s="9"/>
      <c r="G44" s="56"/>
      <c r="H44" s="169"/>
    </row>
    <row r="45" spans="1:8" ht="19.5" customHeight="1">
      <c r="A45" s="236"/>
      <c r="B45" s="237"/>
      <c r="C45" s="238"/>
      <c r="D45" s="109"/>
      <c r="E45" s="128"/>
      <c r="F45" s="9"/>
      <c r="G45" s="56"/>
      <c r="H45" s="169"/>
    </row>
    <row r="46" spans="1:8" ht="19.5" customHeight="1">
      <c r="A46" s="236"/>
      <c r="B46" s="237"/>
      <c r="C46" s="238"/>
      <c r="D46" s="109"/>
      <c r="E46" s="128"/>
      <c r="F46" s="9"/>
      <c r="G46" s="56"/>
      <c r="H46" s="169"/>
    </row>
    <row r="47" spans="1:8" ht="19.5" customHeight="1">
      <c r="A47" s="242"/>
      <c r="B47" s="243"/>
      <c r="C47" s="244"/>
      <c r="D47" s="113"/>
      <c r="E47" s="130"/>
      <c r="F47" s="19"/>
      <c r="G47" s="57"/>
      <c r="H47" s="170"/>
    </row>
    <row r="48" spans="1:8" s="20" customFormat="1" ht="19.5" customHeight="1">
      <c r="A48" s="30"/>
      <c r="B48" s="31"/>
      <c r="C48" s="31"/>
      <c r="D48" s="126"/>
      <c r="E48" s="35" t="str">
        <f>CONCATENATE(FIXED(COUNTA(E27:E47),0,0),"　店")</f>
        <v>16　店</v>
      </c>
      <c r="F48" s="36">
        <f>SUM(F27:F47)</f>
        <v>73750</v>
      </c>
      <c r="G48" s="36">
        <f>SUM(G27:G47)</f>
        <v>0</v>
      </c>
      <c r="H48" s="138">
        <f>SUM(H27:H47)</f>
        <v>36600</v>
      </c>
    </row>
    <row r="49" spans="1:8" s="79" customFormat="1" ht="19.5" customHeight="1">
      <c r="A49" s="233" t="s">
        <v>474</v>
      </c>
      <c r="B49" s="2"/>
      <c r="C49" s="2"/>
      <c r="D49" s="132"/>
      <c r="E49" s="4"/>
      <c r="F49" s="3"/>
      <c r="G49" s="3"/>
      <c r="H49" s="261" t="s">
        <v>15</v>
      </c>
    </row>
  </sheetData>
  <sheetProtection password="CC7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4 H25:H48">
      <formula1>F5</formula1>
    </dataValidation>
    <dataValidation type="whole" operator="lessThanOrEqual" showInputMessage="1" showErrorMessage="1" sqref="HI5:IV65536 HX3:IV4">
      <formula1>HG5</formula1>
    </dataValidation>
    <dataValidation operator="lessThanOrEqual" allowBlank="1" showInputMessage="1" showErrorMessage="1" sqref="H3 H16:H24"/>
    <dataValidation operator="lessThanOrEqual" showInputMessage="1" showErrorMessage="1" sqref="I1:IV2"/>
    <dataValidation type="whole" operator="lessThanOrEqual" showInputMessage="1" showErrorMessage="1" sqref="I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3 G27:G47 G16:G24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5" customWidth="1"/>
    <col min="5" max="5" width="20.625" style="5" customWidth="1"/>
    <col min="6" max="7" width="20.625" style="21" customWidth="1"/>
    <col min="8" max="8" width="20.625" style="1" customWidth="1"/>
    <col min="9" max="16384" width="9.00390625" style="6" customWidth="1"/>
  </cols>
  <sheetData>
    <row r="1" spans="1:8" s="136" customFormat="1" ht="39.75" customHeight="1">
      <c r="A1" s="324" t="s">
        <v>1</v>
      </c>
      <c r="B1" s="325"/>
      <c r="C1" s="326"/>
      <c r="D1" s="154" t="s">
        <v>46</v>
      </c>
      <c r="E1" s="312"/>
      <c r="F1" s="313"/>
      <c r="G1" s="155" t="s">
        <v>242</v>
      </c>
      <c r="H1" s="228"/>
    </row>
    <row r="2" spans="1:8" s="136" customFormat="1" ht="39.75" customHeight="1">
      <c r="A2" s="321"/>
      <c r="B2" s="322"/>
      <c r="C2" s="323"/>
      <c r="D2" s="154" t="s">
        <v>47</v>
      </c>
      <c r="E2" s="314"/>
      <c r="F2" s="315"/>
      <c r="G2" s="155" t="s">
        <v>17</v>
      </c>
      <c r="H2" s="232">
        <f>SUM(C6)</f>
        <v>0</v>
      </c>
    </row>
    <row r="3" spans="4:8" s="136" customFormat="1" ht="24.75" customHeight="1">
      <c r="D3" s="137"/>
      <c r="E3" s="316"/>
      <c r="F3" s="316"/>
      <c r="G3" s="319"/>
      <c r="H3" s="329"/>
    </row>
    <row r="4" spans="1:8" s="158" customFormat="1" ht="19.5" customHeight="1">
      <c r="A4" s="317" t="s">
        <v>0</v>
      </c>
      <c r="B4" s="285"/>
      <c r="C4" s="318"/>
      <c r="D4" s="327" t="s">
        <v>48</v>
      </c>
      <c r="E4" s="328"/>
      <c r="F4" s="156" t="s">
        <v>49</v>
      </c>
      <c r="G4" s="230" t="s">
        <v>425</v>
      </c>
      <c r="H4" s="178" t="s">
        <v>50</v>
      </c>
    </row>
    <row r="5" spans="1:12" ht="19.5" customHeight="1">
      <c r="A5" s="60" t="s">
        <v>29</v>
      </c>
      <c r="B5" s="234"/>
      <c r="C5" s="235"/>
      <c r="D5" s="108" t="s">
        <v>130</v>
      </c>
      <c r="E5" s="8" t="s">
        <v>276</v>
      </c>
      <c r="F5" s="85">
        <v>3350</v>
      </c>
      <c r="G5" s="194"/>
      <c r="H5" s="171">
        <v>1650</v>
      </c>
      <c r="I5" s="40"/>
      <c r="J5" s="40"/>
      <c r="K5" s="40"/>
      <c r="L5" s="40"/>
    </row>
    <row r="6" spans="1:12" ht="19.5" customHeight="1">
      <c r="A6" s="161">
        <f>SUM(F48)</f>
        <v>102550</v>
      </c>
      <c r="B6" s="44" t="s">
        <v>30</v>
      </c>
      <c r="C6" s="162">
        <f>SUM(G48)</f>
        <v>0</v>
      </c>
      <c r="D6" s="109" t="s">
        <v>131</v>
      </c>
      <c r="E6" s="10" t="s">
        <v>277</v>
      </c>
      <c r="F6" s="86">
        <v>2700</v>
      </c>
      <c r="G6" s="195"/>
      <c r="H6" s="169">
        <v>1100</v>
      </c>
      <c r="I6" s="41"/>
      <c r="J6" s="43"/>
      <c r="K6" s="42"/>
      <c r="L6" s="42"/>
    </row>
    <row r="7" spans="1:12" ht="19.5" customHeight="1">
      <c r="A7" s="236"/>
      <c r="B7" s="198"/>
      <c r="C7" s="199"/>
      <c r="D7" s="109" t="s">
        <v>132</v>
      </c>
      <c r="E7" s="10" t="s">
        <v>278</v>
      </c>
      <c r="F7" s="86">
        <v>6200</v>
      </c>
      <c r="G7" s="195"/>
      <c r="H7" s="169">
        <v>3050</v>
      </c>
      <c r="I7" s="40"/>
      <c r="J7" s="40"/>
      <c r="K7" s="40"/>
      <c r="L7" s="40"/>
    </row>
    <row r="8" spans="1:12" ht="19.5" customHeight="1">
      <c r="A8" s="236"/>
      <c r="B8" s="44"/>
      <c r="C8" s="162"/>
      <c r="D8" s="109" t="s">
        <v>133</v>
      </c>
      <c r="E8" s="10" t="s">
        <v>279</v>
      </c>
      <c r="F8" s="86">
        <v>2550</v>
      </c>
      <c r="G8" s="195"/>
      <c r="H8" s="169">
        <v>1300</v>
      </c>
      <c r="I8" s="40"/>
      <c r="J8" s="40"/>
      <c r="K8" s="40"/>
      <c r="L8" s="40"/>
    </row>
    <row r="9" spans="1:12" ht="19.5" customHeight="1">
      <c r="A9" s="236"/>
      <c r="B9" s="237"/>
      <c r="C9" s="238"/>
      <c r="D9" s="109" t="s">
        <v>134</v>
      </c>
      <c r="E9" s="10" t="s">
        <v>259</v>
      </c>
      <c r="F9" s="86">
        <v>7400</v>
      </c>
      <c r="G9" s="195"/>
      <c r="H9" s="169">
        <v>2900</v>
      </c>
      <c r="I9" s="40"/>
      <c r="J9" s="40"/>
      <c r="K9" s="40"/>
      <c r="L9" s="40"/>
    </row>
    <row r="10" spans="1:12" ht="19.5" customHeight="1">
      <c r="A10" s="236"/>
      <c r="B10" s="237"/>
      <c r="C10" s="238"/>
      <c r="D10" s="109" t="s">
        <v>241</v>
      </c>
      <c r="E10" s="10" t="s">
        <v>422</v>
      </c>
      <c r="F10" s="86">
        <v>5050</v>
      </c>
      <c r="G10" s="195"/>
      <c r="H10" s="169">
        <v>2250</v>
      </c>
      <c r="I10" s="41"/>
      <c r="J10" s="43"/>
      <c r="K10" s="42"/>
      <c r="L10" s="42"/>
    </row>
    <row r="11" spans="1:12" ht="19.5" customHeight="1">
      <c r="A11" s="236"/>
      <c r="B11" s="237"/>
      <c r="C11" s="238"/>
      <c r="D11" s="109" t="s">
        <v>450</v>
      </c>
      <c r="E11" s="10" t="s">
        <v>451</v>
      </c>
      <c r="F11" s="86">
        <v>4400</v>
      </c>
      <c r="G11" s="195"/>
      <c r="H11" s="169">
        <v>1600</v>
      </c>
      <c r="I11" s="40"/>
      <c r="J11" s="40"/>
      <c r="K11" s="40"/>
      <c r="L11" s="40"/>
    </row>
    <row r="12" spans="1:12" ht="19.5" customHeight="1">
      <c r="A12" s="236"/>
      <c r="B12" s="44"/>
      <c r="C12" s="162"/>
      <c r="D12" s="109" t="s">
        <v>135</v>
      </c>
      <c r="E12" s="10" t="s">
        <v>260</v>
      </c>
      <c r="F12" s="86">
        <v>4600</v>
      </c>
      <c r="G12" s="195"/>
      <c r="H12" s="169">
        <v>1950</v>
      </c>
      <c r="I12" s="41"/>
      <c r="J12" s="43"/>
      <c r="K12" s="42"/>
      <c r="L12" s="42"/>
    </row>
    <row r="13" spans="1:12" ht="19.5" customHeight="1">
      <c r="A13" s="236"/>
      <c r="B13" s="44"/>
      <c r="C13" s="162"/>
      <c r="D13" s="109" t="s">
        <v>136</v>
      </c>
      <c r="E13" s="10" t="s">
        <v>423</v>
      </c>
      <c r="F13" s="86">
        <v>10250</v>
      </c>
      <c r="G13" s="195"/>
      <c r="H13" s="169">
        <v>4450</v>
      </c>
      <c r="I13" s="40"/>
      <c r="J13" s="40"/>
      <c r="K13" s="40"/>
      <c r="L13" s="40"/>
    </row>
    <row r="14" spans="1:12" ht="19.5" customHeight="1">
      <c r="A14" s="236"/>
      <c r="B14" s="44"/>
      <c r="C14" s="162"/>
      <c r="D14" s="109" t="s">
        <v>137</v>
      </c>
      <c r="E14" s="10" t="s">
        <v>424</v>
      </c>
      <c r="F14" s="86">
        <v>3150</v>
      </c>
      <c r="G14" s="195"/>
      <c r="H14" s="169">
        <v>1600</v>
      </c>
      <c r="I14" s="40"/>
      <c r="J14" s="40"/>
      <c r="K14" s="40"/>
      <c r="L14" s="40"/>
    </row>
    <row r="15" spans="1:12" ht="19.5" customHeight="1">
      <c r="A15" s="236"/>
      <c r="B15" s="44"/>
      <c r="C15" s="162"/>
      <c r="D15" s="109" t="s">
        <v>138</v>
      </c>
      <c r="E15" s="10" t="s">
        <v>280</v>
      </c>
      <c r="F15" s="86">
        <v>2450</v>
      </c>
      <c r="G15" s="195"/>
      <c r="H15" s="169">
        <v>1550</v>
      </c>
      <c r="I15" s="41"/>
      <c r="J15" s="43"/>
      <c r="K15" s="42"/>
      <c r="L15" s="42"/>
    </row>
    <row r="16" spans="1:8" ht="19.5" customHeight="1">
      <c r="A16" s="236"/>
      <c r="B16" s="237"/>
      <c r="C16" s="238"/>
      <c r="D16" s="109" t="s">
        <v>139</v>
      </c>
      <c r="E16" s="10" t="s">
        <v>281</v>
      </c>
      <c r="F16" s="86">
        <v>2100</v>
      </c>
      <c r="G16" s="195"/>
      <c r="H16" s="169">
        <v>1350</v>
      </c>
    </row>
    <row r="17" spans="1:8" ht="19.5" customHeight="1">
      <c r="A17" s="236"/>
      <c r="B17" s="237"/>
      <c r="C17" s="238"/>
      <c r="D17" s="109" t="s">
        <v>140</v>
      </c>
      <c r="E17" s="10" t="s">
        <v>261</v>
      </c>
      <c r="F17" s="86">
        <v>3200</v>
      </c>
      <c r="G17" s="195"/>
      <c r="H17" s="169">
        <v>1900</v>
      </c>
    </row>
    <row r="18" spans="1:8" ht="19.5" customHeight="1">
      <c r="A18" s="161"/>
      <c r="B18" s="44"/>
      <c r="C18" s="162"/>
      <c r="D18" s="109" t="s">
        <v>141</v>
      </c>
      <c r="E18" s="10" t="s">
        <v>262</v>
      </c>
      <c r="F18" s="86">
        <v>2250</v>
      </c>
      <c r="G18" s="195"/>
      <c r="H18" s="169">
        <v>1350</v>
      </c>
    </row>
    <row r="19" spans="1:8" ht="19.5" customHeight="1">
      <c r="A19" s="161"/>
      <c r="B19" s="44"/>
      <c r="C19" s="162"/>
      <c r="D19" s="109" t="s">
        <v>142</v>
      </c>
      <c r="E19" s="10" t="s">
        <v>409</v>
      </c>
      <c r="F19" s="86">
        <v>6800</v>
      </c>
      <c r="G19" s="195"/>
      <c r="H19" s="169">
        <v>3400</v>
      </c>
    </row>
    <row r="20" spans="1:8" ht="19.5" customHeight="1">
      <c r="A20" s="236"/>
      <c r="B20" s="237"/>
      <c r="C20" s="238"/>
      <c r="D20" s="109" t="s">
        <v>143</v>
      </c>
      <c r="E20" s="10" t="s">
        <v>410</v>
      </c>
      <c r="F20" s="86">
        <v>2550</v>
      </c>
      <c r="G20" s="195"/>
      <c r="H20" s="169">
        <v>1550</v>
      </c>
    </row>
    <row r="21" spans="1:8" ht="19.5" customHeight="1">
      <c r="A21" s="236"/>
      <c r="B21" s="237"/>
      <c r="C21" s="238"/>
      <c r="D21" s="109" t="s">
        <v>144</v>
      </c>
      <c r="E21" s="10" t="s">
        <v>305</v>
      </c>
      <c r="F21" s="86">
        <v>4900</v>
      </c>
      <c r="G21" s="195"/>
      <c r="H21" s="169">
        <v>2200</v>
      </c>
    </row>
    <row r="22" spans="1:8" ht="19.5" customHeight="1">
      <c r="A22" s="236"/>
      <c r="B22" s="237"/>
      <c r="C22" s="238"/>
      <c r="D22" s="109" t="s">
        <v>145</v>
      </c>
      <c r="E22" s="10" t="s">
        <v>306</v>
      </c>
      <c r="F22" s="86">
        <v>3300</v>
      </c>
      <c r="G22" s="195"/>
      <c r="H22" s="169">
        <v>1600</v>
      </c>
    </row>
    <row r="23" spans="1:8" ht="19.5" customHeight="1">
      <c r="A23" s="236"/>
      <c r="B23" s="237"/>
      <c r="C23" s="238"/>
      <c r="D23" s="109" t="s">
        <v>146</v>
      </c>
      <c r="E23" s="10" t="s">
        <v>307</v>
      </c>
      <c r="F23" s="86">
        <v>2550</v>
      </c>
      <c r="G23" s="195"/>
      <c r="H23" s="169">
        <v>1200</v>
      </c>
    </row>
    <row r="24" spans="1:8" ht="19.5" customHeight="1">
      <c r="A24" s="236"/>
      <c r="B24" s="237"/>
      <c r="C24" s="238"/>
      <c r="D24" s="109" t="s">
        <v>147</v>
      </c>
      <c r="E24" s="10" t="s">
        <v>308</v>
      </c>
      <c r="F24" s="86">
        <v>4900</v>
      </c>
      <c r="G24" s="195"/>
      <c r="H24" s="169">
        <v>2700</v>
      </c>
    </row>
    <row r="25" spans="1:8" ht="19.5" customHeight="1">
      <c r="A25" s="236"/>
      <c r="B25" s="237"/>
      <c r="C25" s="238"/>
      <c r="D25" s="109" t="s">
        <v>148</v>
      </c>
      <c r="E25" s="10" t="s">
        <v>378</v>
      </c>
      <c r="F25" s="86">
        <v>500</v>
      </c>
      <c r="G25" s="195"/>
      <c r="H25" s="169">
        <v>500</v>
      </c>
    </row>
    <row r="26" spans="1:8" ht="19.5" customHeight="1">
      <c r="A26" s="236"/>
      <c r="B26" s="237"/>
      <c r="C26" s="238"/>
      <c r="D26" s="109" t="s">
        <v>149</v>
      </c>
      <c r="E26" s="10" t="s">
        <v>392</v>
      </c>
      <c r="F26" s="86">
        <v>2800</v>
      </c>
      <c r="G26" s="195"/>
      <c r="H26" s="169">
        <v>1750</v>
      </c>
    </row>
    <row r="27" spans="1:8" ht="19.5" customHeight="1">
      <c r="A27" s="236"/>
      <c r="B27" s="237"/>
      <c r="C27" s="238"/>
      <c r="D27" s="109" t="s">
        <v>150</v>
      </c>
      <c r="E27" s="10" t="s">
        <v>393</v>
      </c>
      <c r="F27" s="86">
        <v>3800</v>
      </c>
      <c r="G27" s="195"/>
      <c r="H27" s="169">
        <v>2450</v>
      </c>
    </row>
    <row r="28" spans="1:8" ht="19.5" customHeight="1">
      <c r="A28" s="236"/>
      <c r="B28" s="237"/>
      <c r="C28" s="238"/>
      <c r="D28" s="109" t="s">
        <v>151</v>
      </c>
      <c r="E28" s="10" t="s">
        <v>379</v>
      </c>
      <c r="F28" s="86">
        <v>1350</v>
      </c>
      <c r="G28" s="195"/>
      <c r="H28" s="169">
        <v>1350</v>
      </c>
    </row>
    <row r="29" spans="1:8" ht="19.5" customHeight="1">
      <c r="A29" s="161"/>
      <c r="B29" s="44"/>
      <c r="C29" s="162"/>
      <c r="D29" s="109" t="s">
        <v>152</v>
      </c>
      <c r="E29" s="10" t="s">
        <v>380</v>
      </c>
      <c r="F29" s="86">
        <v>800</v>
      </c>
      <c r="G29" s="195"/>
      <c r="H29" s="169">
        <v>800</v>
      </c>
    </row>
    <row r="30" spans="1:8" ht="19.5" customHeight="1">
      <c r="A30" s="236"/>
      <c r="B30" s="237"/>
      <c r="C30" s="238"/>
      <c r="D30" s="109" t="s">
        <v>153</v>
      </c>
      <c r="E30" s="10" t="s">
        <v>256</v>
      </c>
      <c r="F30" s="87">
        <v>2800</v>
      </c>
      <c r="G30" s="196"/>
      <c r="H30" s="169">
        <v>1550</v>
      </c>
    </row>
    <row r="31" spans="1:8" ht="19.5" customHeight="1">
      <c r="A31" s="236"/>
      <c r="B31" s="237"/>
      <c r="C31" s="238"/>
      <c r="D31" s="109" t="s">
        <v>154</v>
      </c>
      <c r="E31" s="10" t="s">
        <v>448</v>
      </c>
      <c r="F31" s="87">
        <v>3750</v>
      </c>
      <c r="G31" s="196"/>
      <c r="H31" s="169">
        <v>2700</v>
      </c>
    </row>
    <row r="32" spans="1:8" ht="19.5" customHeight="1">
      <c r="A32" s="236"/>
      <c r="B32" s="237"/>
      <c r="C32" s="238"/>
      <c r="D32" s="109" t="s">
        <v>155</v>
      </c>
      <c r="E32" s="10" t="s">
        <v>418</v>
      </c>
      <c r="F32" s="87">
        <v>550</v>
      </c>
      <c r="G32" s="196"/>
      <c r="H32" s="169">
        <v>550</v>
      </c>
    </row>
    <row r="33" spans="1:8" ht="19.5" customHeight="1">
      <c r="A33" s="236"/>
      <c r="B33" s="237"/>
      <c r="C33" s="238"/>
      <c r="D33" s="109" t="s">
        <v>156</v>
      </c>
      <c r="E33" s="10" t="s">
        <v>419</v>
      </c>
      <c r="F33" s="87">
        <v>400</v>
      </c>
      <c r="G33" s="196"/>
      <c r="H33" s="169">
        <v>400</v>
      </c>
    </row>
    <row r="34" spans="1:8" ht="19.5" customHeight="1">
      <c r="A34" s="236"/>
      <c r="B34" s="237"/>
      <c r="C34" s="238"/>
      <c r="D34" s="109" t="s">
        <v>157</v>
      </c>
      <c r="E34" s="10" t="s">
        <v>381</v>
      </c>
      <c r="F34" s="87">
        <v>600</v>
      </c>
      <c r="G34" s="196"/>
      <c r="H34" s="169">
        <v>600</v>
      </c>
    </row>
    <row r="35" spans="1:8" ht="19.5" customHeight="1">
      <c r="A35" s="236"/>
      <c r="B35" s="237"/>
      <c r="C35" s="238"/>
      <c r="D35" s="109" t="s">
        <v>158</v>
      </c>
      <c r="E35" s="10" t="s">
        <v>382</v>
      </c>
      <c r="F35" s="88">
        <v>550</v>
      </c>
      <c r="G35" s="197"/>
      <c r="H35" s="169">
        <v>550</v>
      </c>
    </row>
    <row r="36" spans="1:8" ht="19.5" customHeight="1">
      <c r="A36" s="236"/>
      <c r="B36" s="237"/>
      <c r="C36" s="238"/>
      <c r="D36" s="109"/>
      <c r="E36" s="10"/>
      <c r="F36" s="23"/>
      <c r="G36" s="56"/>
      <c r="H36" s="169"/>
    </row>
    <row r="37" spans="1:8" ht="19.5" customHeight="1">
      <c r="A37" s="236"/>
      <c r="B37" s="237"/>
      <c r="C37" s="238"/>
      <c r="D37" s="109"/>
      <c r="E37" s="10"/>
      <c r="F37" s="23"/>
      <c r="G37" s="56"/>
      <c r="H37" s="169"/>
    </row>
    <row r="38" spans="1:8" ht="19.5" customHeight="1">
      <c r="A38" s="236"/>
      <c r="B38" s="237"/>
      <c r="C38" s="238"/>
      <c r="D38" s="109"/>
      <c r="E38" s="10"/>
      <c r="F38" s="23"/>
      <c r="G38" s="56"/>
      <c r="H38" s="169"/>
    </row>
    <row r="39" spans="1:8" ht="19.5" customHeight="1">
      <c r="A39" s="236"/>
      <c r="B39" s="237"/>
      <c r="C39" s="238"/>
      <c r="D39" s="109"/>
      <c r="E39" s="10"/>
      <c r="F39" s="23"/>
      <c r="G39" s="56"/>
      <c r="H39" s="169"/>
    </row>
    <row r="40" spans="1:8" ht="19.5" customHeight="1">
      <c r="A40" s="236"/>
      <c r="B40" s="237"/>
      <c r="C40" s="238"/>
      <c r="D40" s="109"/>
      <c r="E40" s="10"/>
      <c r="F40" s="23"/>
      <c r="G40" s="56"/>
      <c r="H40" s="169"/>
    </row>
    <row r="41" spans="1:8" ht="19.5" customHeight="1">
      <c r="A41" s="236"/>
      <c r="B41" s="237"/>
      <c r="C41" s="238"/>
      <c r="D41" s="109"/>
      <c r="E41" s="10"/>
      <c r="F41" s="23"/>
      <c r="G41" s="56"/>
      <c r="H41" s="169"/>
    </row>
    <row r="42" spans="1:8" ht="19.5" customHeight="1">
      <c r="A42" s="236"/>
      <c r="B42" s="237"/>
      <c r="C42" s="238"/>
      <c r="D42" s="109"/>
      <c r="E42" s="10"/>
      <c r="F42" s="23"/>
      <c r="G42" s="56"/>
      <c r="H42" s="169"/>
    </row>
    <row r="43" spans="1:8" ht="19.5" customHeight="1">
      <c r="A43" s="236"/>
      <c r="B43" s="237"/>
      <c r="C43" s="238"/>
      <c r="D43" s="109"/>
      <c r="E43" s="10"/>
      <c r="F43" s="23"/>
      <c r="G43" s="56"/>
      <c r="H43" s="169"/>
    </row>
    <row r="44" spans="1:8" ht="19.5" customHeight="1">
      <c r="A44" s="236"/>
      <c r="B44" s="237"/>
      <c r="C44" s="238"/>
      <c r="D44" s="109"/>
      <c r="E44" s="10"/>
      <c r="F44" s="23"/>
      <c r="G44" s="56"/>
      <c r="H44" s="169"/>
    </row>
    <row r="45" spans="1:8" ht="19.5" customHeight="1">
      <c r="A45" s="236"/>
      <c r="B45" s="237"/>
      <c r="C45" s="238"/>
      <c r="D45" s="109"/>
      <c r="E45" s="10"/>
      <c r="F45" s="23"/>
      <c r="G45" s="56"/>
      <c r="H45" s="169"/>
    </row>
    <row r="46" spans="1:8" ht="19.5" customHeight="1">
      <c r="A46" s="236"/>
      <c r="B46" s="237"/>
      <c r="C46" s="238"/>
      <c r="D46" s="109"/>
      <c r="E46" s="10"/>
      <c r="F46" s="23"/>
      <c r="G46" s="56"/>
      <c r="H46" s="169"/>
    </row>
    <row r="47" spans="1:8" ht="19.5" customHeight="1">
      <c r="A47" s="242"/>
      <c r="B47" s="243"/>
      <c r="C47" s="244"/>
      <c r="D47" s="113"/>
      <c r="E47" s="27"/>
      <c r="F47" s="28"/>
      <c r="G47" s="57"/>
      <c r="H47" s="170"/>
    </row>
    <row r="48" spans="1:8" s="20" customFormat="1" ht="19.5" customHeight="1">
      <c r="A48" s="12"/>
      <c r="B48" s="13"/>
      <c r="C48" s="14"/>
      <c r="D48" s="111"/>
      <c r="E48" s="29" t="str">
        <f>CONCATENATE(FIXED(COUNTA(E5:E47),0,0),"　店")</f>
        <v>31　店</v>
      </c>
      <c r="F48" s="16">
        <f>SUM(F5:F47)</f>
        <v>102550</v>
      </c>
      <c r="G48" s="16">
        <f>SUM(G5:G47)</f>
        <v>0</v>
      </c>
      <c r="H48" s="17">
        <f>SUM(H5:H47)</f>
        <v>53850</v>
      </c>
    </row>
    <row r="49" spans="1:8" s="20" customFormat="1" ht="19.5" customHeight="1">
      <c r="A49" s="233" t="s">
        <v>474</v>
      </c>
      <c r="B49" s="2"/>
      <c r="C49" s="2"/>
      <c r="D49" s="132"/>
      <c r="E49" s="4"/>
      <c r="F49" s="3"/>
      <c r="G49" s="3"/>
      <c r="H49" s="261" t="s">
        <v>15</v>
      </c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HK49:IV65536 HK25:IV47 M5:IV24 HX3:IV4">
      <formula1>HI49</formula1>
    </dataValidation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I15:L15 I12:L12 I10:L10 I6:L6">
      <formula1>#REF!</formula1>
    </dataValidation>
    <dataValidation operator="lessThanOrEqual" showInputMessage="1" showErrorMessage="1" sqref="I48:IV48 I1:IV2"/>
    <dataValidation type="whole" operator="lessThanOrEqual" showInputMessage="1" showErrorMessage="1" sqref="I20:L24 I49:HJ65536 I5:L5 I25:HJ47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5" customWidth="1"/>
    <col min="5" max="5" width="20.625" style="5" customWidth="1"/>
    <col min="6" max="7" width="20.625" style="21" customWidth="1"/>
    <col min="8" max="8" width="20.625" style="1" customWidth="1"/>
    <col min="9" max="16384" width="9.00390625" style="6" customWidth="1"/>
  </cols>
  <sheetData>
    <row r="1" spans="1:8" s="136" customFormat="1" ht="39.75" customHeight="1">
      <c r="A1" s="324" t="s">
        <v>1</v>
      </c>
      <c r="B1" s="325"/>
      <c r="C1" s="326"/>
      <c r="D1" s="154" t="s">
        <v>46</v>
      </c>
      <c r="E1" s="312"/>
      <c r="F1" s="313"/>
      <c r="G1" s="155" t="s">
        <v>242</v>
      </c>
      <c r="H1" s="228"/>
    </row>
    <row r="2" spans="1:8" s="136" customFormat="1" ht="39.75" customHeight="1">
      <c r="A2" s="321"/>
      <c r="B2" s="322"/>
      <c r="C2" s="323"/>
      <c r="D2" s="154" t="s">
        <v>47</v>
      </c>
      <c r="E2" s="314"/>
      <c r="F2" s="315"/>
      <c r="G2" s="155" t="s">
        <v>17</v>
      </c>
      <c r="H2" s="232">
        <f>SUM(C6,C34)</f>
        <v>0</v>
      </c>
    </row>
    <row r="3" spans="4:8" s="136" customFormat="1" ht="24.75" customHeight="1">
      <c r="D3" s="137"/>
      <c r="E3" s="316"/>
      <c r="F3" s="316"/>
      <c r="G3" s="319"/>
      <c r="H3" s="329"/>
    </row>
    <row r="4" spans="1:8" s="158" customFormat="1" ht="19.5" customHeight="1">
      <c r="A4" s="317" t="s">
        <v>0</v>
      </c>
      <c r="B4" s="285"/>
      <c r="C4" s="318"/>
      <c r="D4" s="327" t="s">
        <v>48</v>
      </c>
      <c r="E4" s="328"/>
      <c r="F4" s="156" t="s">
        <v>49</v>
      </c>
      <c r="G4" s="230" t="s">
        <v>425</v>
      </c>
      <c r="H4" s="178" t="s">
        <v>50</v>
      </c>
    </row>
    <row r="5" spans="1:8" ht="19.5" customHeight="1">
      <c r="A5" s="60" t="s">
        <v>31</v>
      </c>
      <c r="B5" s="234"/>
      <c r="C5" s="235"/>
      <c r="D5" s="108" t="s">
        <v>159</v>
      </c>
      <c r="E5" s="8" t="s">
        <v>459</v>
      </c>
      <c r="F5" s="89">
        <v>4600</v>
      </c>
      <c r="G5" s="200"/>
      <c r="H5" s="171">
        <v>2100</v>
      </c>
    </row>
    <row r="6" spans="1:8" ht="19.5" customHeight="1">
      <c r="A6" s="161">
        <f>SUM(F31)</f>
        <v>61250</v>
      </c>
      <c r="B6" s="44" t="s">
        <v>25</v>
      </c>
      <c r="C6" s="162">
        <f>SUM(G31)</f>
        <v>0</v>
      </c>
      <c r="D6" s="109" t="s">
        <v>160</v>
      </c>
      <c r="E6" s="10" t="s">
        <v>326</v>
      </c>
      <c r="F6" s="90">
        <v>6300</v>
      </c>
      <c r="G6" s="201"/>
      <c r="H6" s="169">
        <v>2400</v>
      </c>
    </row>
    <row r="7" spans="1:8" ht="19.5" customHeight="1">
      <c r="A7" s="63"/>
      <c r="B7" s="67"/>
      <c r="C7" s="64"/>
      <c r="D7" s="109" t="s">
        <v>161</v>
      </c>
      <c r="E7" s="10" t="s">
        <v>327</v>
      </c>
      <c r="F7" s="90">
        <v>4300</v>
      </c>
      <c r="G7" s="201"/>
      <c r="H7" s="169">
        <v>2650</v>
      </c>
    </row>
    <row r="8" spans="1:8" ht="19.5" customHeight="1">
      <c r="A8" s="236"/>
      <c r="B8" s="237"/>
      <c r="C8" s="238"/>
      <c r="D8" s="109" t="s">
        <v>162</v>
      </c>
      <c r="E8" s="10" t="s">
        <v>328</v>
      </c>
      <c r="F8" s="90">
        <v>3750</v>
      </c>
      <c r="G8" s="201"/>
      <c r="H8" s="169">
        <v>1700</v>
      </c>
    </row>
    <row r="9" spans="1:8" ht="19.5" customHeight="1">
      <c r="A9" s="236"/>
      <c r="B9" s="237"/>
      <c r="C9" s="238"/>
      <c r="D9" s="109" t="s">
        <v>163</v>
      </c>
      <c r="E9" s="10" t="s">
        <v>329</v>
      </c>
      <c r="F9" s="90">
        <v>3050</v>
      </c>
      <c r="G9" s="201"/>
      <c r="H9" s="169">
        <v>1350</v>
      </c>
    </row>
    <row r="10" spans="1:8" ht="19.5" customHeight="1">
      <c r="A10" s="236"/>
      <c r="B10" s="237"/>
      <c r="C10" s="238"/>
      <c r="D10" s="109" t="s">
        <v>164</v>
      </c>
      <c r="E10" s="10" t="s">
        <v>330</v>
      </c>
      <c r="F10" s="90">
        <v>2700</v>
      </c>
      <c r="G10" s="201"/>
      <c r="H10" s="169">
        <v>1450</v>
      </c>
    </row>
    <row r="11" spans="1:8" ht="19.5" customHeight="1">
      <c r="A11" s="236"/>
      <c r="B11" s="237"/>
      <c r="C11" s="238"/>
      <c r="D11" s="109" t="s">
        <v>165</v>
      </c>
      <c r="E11" s="10" t="s">
        <v>460</v>
      </c>
      <c r="F11" s="90">
        <v>5400</v>
      </c>
      <c r="G11" s="201"/>
      <c r="H11" s="169">
        <v>1900</v>
      </c>
    </row>
    <row r="12" spans="1:8" ht="19.5" customHeight="1">
      <c r="A12" s="236"/>
      <c r="B12" s="237"/>
      <c r="C12" s="238"/>
      <c r="D12" s="109" t="s">
        <v>166</v>
      </c>
      <c r="E12" s="10" t="s">
        <v>331</v>
      </c>
      <c r="F12" s="90">
        <v>5300</v>
      </c>
      <c r="G12" s="201"/>
      <c r="H12" s="169">
        <v>2250</v>
      </c>
    </row>
    <row r="13" spans="1:8" ht="19.5" customHeight="1">
      <c r="A13" s="236"/>
      <c r="B13" s="237"/>
      <c r="C13" s="238"/>
      <c r="D13" s="109" t="s">
        <v>167</v>
      </c>
      <c r="E13" s="10" t="s">
        <v>461</v>
      </c>
      <c r="F13" s="90">
        <v>3900</v>
      </c>
      <c r="G13" s="201"/>
      <c r="H13" s="169">
        <v>1400</v>
      </c>
    </row>
    <row r="14" spans="1:8" ht="19.5" customHeight="1">
      <c r="A14" s="236"/>
      <c r="B14" s="237"/>
      <c r="C14" s="238"/>
      <c r="D14" s="109" t="s">
        <v>168</v>
      </c>
      <c r="E14" s="10" t="s">
        <v>332</v>
      </c>
      <c r="F14" s="90">
        <v>3350</v>
      </c>
      <c r="G14" s="201"/>
      <c r="H14" s="169">
        <v>1550</v>
      </c>
    </row>
    <row r="15" spans="1:8" ht="19.5" customHeight="1">
      <c r="A15" s="236"/>
      <c r="B15" s="237"/>
      <c r="C15" s="238"/>
      <c r="D15" s="109" t="s">
        <v>169</v>
      </c>
      <c r="E15" s="10" t="s">
        <v>333</v>
      </c>
      <c r="F15" s="90">
        <v>3300</v>
      </c>
      <c r="G15" s="201"/>
      <c r="H15" s="169">
        <v>1650</v>
      </c>
    </row>
    <row r="16" spans="1:8" ht="19.5" customHeight="1">
      <c r="A16" s="161"/>
      <c r="B16" s="44"/>
      <c r="C16" s="162"/>
      <c r="D16" s="109" t="s">
        <v>170</v>
      </c>
      <c r="E16" s="10" t="s">
        <v>374</v>
      </c>
      <c r="F16" s="90">
        <v>1350</v>
      </c>
      <c r="G16" s="201"/>
      <c r="H16" s="169">
        <v>1350</v>
      </c>
    </row>
    <row r="17" spans="1:8" ht="19.5" customHeight="1">
      <c r="A17" s="204"/>
      <c r="B17" s="198"/>
      <c r="C17" s="199"/>
      <c r="D17" s="109" t="s">
        <v>171</v>
      </c>
      <c r="E17" s="10" t="s">
        <v>334</v>
      </c>
      <c r="F17" s="91">
        <v>7150</v>
      </c>
      <c r="G17" s="202"/>
      <c r="H17" s="169">
        <v>3500</v>
      </c>
    </row>
    <row r="18" spans="1:8" ht="19.5" customHeight="1">
      <c r="A18" s="204"/>
      <c r="B18" s="198"/>
      <c r="C18" s="199"/>
      <c r="D18" s="109" t="s">
        <v>472</v>
      </c>
      <c r="E18" s="10" t="s">
        <v>473</v>
      </c>
      <c r="F18" s="9">
        <v>4550</v>
      </c>
      <c r="G18" s="56"/>
      <c r="H18" s="169">
        <v>3300</v>
      </c>
    </row>
    <row r="19" spans="1:8" ht="19.5" customHeight="1">
      <c r="A19" s="161"/>
      <c r="B19" s="44"/>
      <c r="C19" s="162"/>
      <c r="D19" s="109" t="s">
        <v>172</v>
      </c>
      <c r="E19" s="10" t="s">
        <v>304</v>
      </c>
      <c r="F19" s="9">
        <v>1100</v>
      </c>
      <c r="G19" s="56"/>
      <c r="H19" s="169">
        <v>1100</v>
      </c>
    </row>
    <row r="20" spans="1:8" ht="19.5" customHeight="1">
      <c r="A20" s="161"/>
      <c r="B20" s="44"/>
      <c r="C20" s="162"/>
      <c r="D20" s="109" t="s">
        <v>173</v>
      </c>
      <c r="E20" s="10" t="s">
        <v>442</v>
      </c>
      <c r="F20" s="9">
        <v>1150</v>
      </c>
      <c r="G20" s="56"/>
      <c r="H20" s="169">
        <v>1150</v>
      </c>
    </row>
    <row r="21" spans="1:8" ht="19.5" customHeight="1">
      <c r="A21" s="161"/>
      <c r="B21" s="44"/>
      <c r="C21" s="162"/>
      <c r="D21" s="109"/>
      <c r="E21" s="10"/>
      <c r="F21" s="9"/>
      <c r="G21" s="56"/>
      <c r="H21" s="169"/>
    </row>
    <row r="22" spans="1:8" ht="19.5" customHeight="1">
      <c r="A22" s="161"/>
      <c r="B22" s="44"/>
      <c r="C22" s="162"/>
      <c r="D22" s="109"/>
      <c r="E22" s="10"/>
      <c r="F22" s="9"/>
      <c r="G22" s="56"/>
      <c r="H22" s="169"/>
    </row>
    <row r="23" spans="1:8" ht="19.5" customHeight="1">
      <c r="A23" s="161"/>
      <c r="B23" s="44"/>
      <c r="C23" s="162"/>
      <c r="D23" s="109"/>
      <c r="E23" s="10"/>
      <c r="F23" s="9"/>
      <c r="G23" s="56"/>
      <c r="H23" s="169"/>
    </row>
    <row r="24" spans="1:8" ht="19.5" customHeight="1">
      <c r="A24" s="161"/>
      <c r="B24" s="44"/>
      <c r="C24" s="162"/>
      <c r="D24" s="109"/>
      <c r="E24" s="10"/>
      <c r="F24" s="9"/>
      <c r="G24" s="56"/>
      <c r="H24" s="169"/>
    </row>
    <row r="25" spans="1:8" ht="19.5" customHeight="1">
      <c r="A25" s="161"/>
      <c r="B25" s="44"/>
      <c r="C25" s="162"/>
      <c r="D25" s="109"/>
      <c r="E25" s="10"/>
      <c r="F25" s="9"/>
      <c r="G25" s="56"/>
      <c r="H25" s="169"/>
    </row>
    <row r="26" spans="1:8" ht="19.5" customHeight="1">
      <c r="A26" s="161"/>
      <c r="B26" s="44"/>
      <c r="C26" s="162"/>
      <c r="D26" s="109"/>
      <c r="E26" s="10"/>
      <c r="F26" s="9"/>
      <c r="G26" s="56"/>
      <c r="H26" s="169"/>
    </row>
    <row r="27" spans="1:8" ht="19.5" customHeight="1">
      <c r="A27" s="161"/>
      <c r="B27" s="44"/>
      <c r="C27" s="162"/>
      <c r="D27" s="109"/>
      <c r="E27" s="10"/>
      <c r="F27" s="9"/>
      <c r="G27" s="56"/>
      <c r="H27" s="169"/>
    </row>
    <row r="28" spans="1:8" ht="19.5" customHeight="1">
      <c r="A28" s="161"/>
      <c r="B28" s="44"/>
      <c r="C28" s="162"/>
      <c r="D28" s="109"/>
      <c r="E28" s="10"/>
      <c r="F28" s="9"/>
      <c r="G28" s="56"/>
      <c r="H28" s="169"/>
    </row>
    <row r="29" spans="1:8" ht="19.5" customHeight="1">
      <c r="A29" s="161"/>
      <c r="B29" s="44"/>
      <c r="C29" s="162"/>
      <c r="D29" s="109"/>
      <c r="E29" s="10"/>
      <c r="F29" s="9"/>
      <c r="G29" s="56"/>
      <c r="H29" s="169"/>
    </row>
    <row r="30" spans="1:8" ht="19.5" customHeight="1">
      <c r="A30" s="163"/>
      <c r="B30" s="164"/>
      <c r="C30" s="165"/>
      <c r="D30" s="113"/>
      <c r="E30" s="27"/>
      <c r="F30" s="19"/>
      <c r="G30" s="57"/>
      <c r="H30" s="170"/>
    </row>
    <row r="31" spans="1:8" s="20" customFormat="1" ht="19.5" customHeight="1">
      <c r="A31" s="239"/>
      <c r="B31" s="240"/>
      <c r="C31" s="241"/>
      <c r="D31" s="111"/>
      <c r="E31" s="29" t="str">
        <f>CONCATENATE(FIXED(COUNTA(E5:E30),0,0),"　店")</f>
        <v>16　店</v>
      </c>
      <c r="F31" s="15">
        <f>SUM(F5:F30)</f>
        <v>61250</v>
      </c>
      <c r="G31" s="15">
        <f>SUM(G5:G30)</f>
        <v>0</v>
      </c>
      <c r="H31" s="17">
        <f>SUM(H5:H30)</f>
        <v>30800</v>
      </c>
    </row>
    <row r="32" spans="1:8" s="20" customFormat="1" ht="19.5" customHeight="1">
      <c r="A32" s="58"/>
      <c r="B32" s="59"/>
      <c r="C32" s="159"/>
      <c r="D32" s="110"/>
      <c r="E32" s="24"/>
      <c r="F32" s="11"/>
      <c r="G32" s="25"/>
      <c r="H32" s="160"/>
    </row>
    <row r="33" spans="1:8" ht="19.5" customHeight="1">
      <c r="A33" s="60" t="s">
        <v>32</v>
      </c>
      <c r="B33" s="62"/>
      <c r="C33" s="192"/>
      <c r="D33" s="108" t="s">
        <v>174</v>
      </c>
      <c r="E33" s="8" t="s">
        <v>458</v>
      </c>
      <c r="F33" s="7">
        <v>4650</v>
      </c>
      <c r="G33" s="203"/>
      <c r="H33" s="171">
        <v>2600</v>
      </c>
    </row>
    <row r="34" spans="1:8" ht="19.5" customHeight="1">
      <c r="A34" s="161">
        <f>SUM(F48)</f>
        <v>12350</v>
      </c>
      <c r="B34" s="44" t="s">
        <v>25</v>
      </c>
      <c r="C34" s="162">
        <f>SUM(G48)</f>
        <v>0</v>
      </c>
      <c r="D34" s="109"/>
      <c r="E34" s="10" t="s">
        <v>257</v>
      </c>
      <c r="F34" s="9"/>
      <c r="G34" s="56"/>
      <c r="H34" s="169"/>
    </row>
    <row r="35" spans="1:8" ht="19.5" customHeight="1">
      <c r="A35" s="161"/>
      <c r="B35" s="44"/>
      <c r="C35" s="162"/>
      <c r="D35" s="109" t="s">
        <v>176</v>
      </c>
      <c r="E35" s="10" t="s">
        <v>375</v>
      </c>
      <c r="F35" s="9">
        <v>850</v>
      </c>
      <c r="G35" s="56"/>
      <c r="H35" s="169">
        <v>850</v>
      </c>
    </row>
    <row r="36" spans="1:8" ht="19.5" customHeight="1">
      <c r="A36" s="161"/>
      <c r="B36" s="44"/>
      <c r="C36" s="162"/>
      <c r="D36" s="118" t="s">
        <v>177</v>
      </c>
      <c r="E36" s="10" t="s">
        <v>376</v>
      </c>
      <c r="F36" s="9">
        <v>850</v>
      </c>
      <c r="G36" s="56"/>
      <c r="H36" s="169">
        <v>850</v>
      </c>
    </row>
    <row r="37" spans="1:8" ht="19.5" customHeight="1">
      <c r="A37" s="161"/>
      <c r="B37" s="44"/>
      <c r="C37" s="162"/>
      <c r="D37" s="118" t="s">
        <v>178</v>
      </c>
      <c r="E37" s="10" t="s">
        <v>377</v>
      </c>
      <c r="F37" s="9">
        <v>1250</v>
      </c>
      <c r="G37" s="56"/>
      <c r="H37" s="169">
        <v>1250</v>
      </c>
    </row>
    <row r="38" spans="1:8" ht="19.5" customHeight="1">
      <c r="A38" s="161"/>
      <c r="B38" s="44"/>
      <c r="C38" s="162"/>
      <c r="D38" s="118"/>
      <c r="E38" s="10"/>
      <c r="F38" s="9"/>
      <c r="G38" s="56"/>
      <c r="H38" s="169"/>
    </row>
    <row r="39" spans="1:8" ht="19.5" customHeight="1">
      <c r="A39" s="161"/>
      <c r="B39" s="44"/>
      <c r="C39" s="162"/>
      <c r="D39" s="118"/>
      <c r="E39" s="10"/>
      <c r="F39" s="9"/>
      <c r="G39" s="56"/>
      <c r="H39" s="169"/>
    </row>
    <row r="40" spans="1:8" ht="19.5" customHeight="1">
      <c r="A40" s="161"/>
      <c r="B40" s="44"/>
      <c r="C40" s="162"/>
      <c r="D40" s="118"/>
      <c r="E40" s="10"/>
      <c r="F40" s="9"/>
      <c r="G40" s="56"/>
      <c r="H40" s="169"/>
    </row>
    <row r="41" spans="1:8" ht="19.5" customHeight="1">
      <c r="A41" s="161"/>
      <c r="B41" s="44"/>
      <c r="C41" s="162"/>
      <c r="D41" s="118"/>
      <c r="E41" s="10"/>
      <c r="F41" s="9"/>
      <c r="G41" s="56"/>
      <c r="H41" s="169"/>
    </row>
    <row r="42" spans="1:8" ht="19.5" customHeight="1">
      <c r="A42" s="161"/>
      <c r="B42" s="44"/>
      <c r="C42" s="162"/>
      <c r="D42" s="118"/>
      <c r="E42" s="10"/>
      <c r="F42" s="9"/>
      <c r="G42" s="56"/>
      <c r="H42" s="169"/>
    </row>
    <row r="43" spans="1:8" ht="19.5" customHeight="1">
      <c r="A43" s="161"/>
      <c r="B43" s="44"/>
      <c r="C43" s="162"/>
      <c r="D43" s="118"/>
      <c r="E43" s="10"/>
      <c r="F43" s="9"/>
      <c r="G43" s="56"/>
      <c r="H43" s="169"/>
    </row>
    <row r="44" spans="1:8" ht="19.5" customHeight="1">
      <c r="A44" s="161"/>
      <c r="B44" s="44"/>
      <c r="C44" s="162"/>
      <c r="D44" s="118"/>
      <c r="E44" s="10"/>
      <c r="F44" s="9"/>
      <c r="G44" s="56"/>
      <c r="H44" s="169"/>
    </row>
    <row r="45" spans="1:8" ht="19.5" customHeight="1">
      <c r="A45" s="161"/>
      <c r="B45" s="44"/>
      <c r="C45" s="162"/>
      <c r="D45" s="118"/>
      <c r="E45" s="10"/>
      <c r="F45" s="9"/>
      <c r="G45" s="56"/>
      <c r="H45" s="169"/>
    </row>
    <row r="46" spans="1:8" ht="19.5" customHeight="1">
      <c r="A46" s="161"/>
      <c r="B46" s="44"/>
      <c r="C46" s="162"/>
      <c r="D46" s="118"/>
      <c r="E46" s="10"/>
      <c r="F46" s="9"/>
      <c r="G46" s="56"/>
      <c r="H46" s="169"/>
    </row>
    <row r="47" spans="1:8" ht="19.5" customHeight="1">
      <c r="A47" s="163"/>
      <c r="B47" s="164"/>
      <c r="C47" s="165"/>
      <c r="D47" s="113"/>
      <c r="E47" s="27"/>
      <c r="F47" s="19"/>
      <c r="G47" s="57"/>
      <c r="H47" s="170"/>
    </row>
    <row r="48" spans="1:8" s="20" customFormat="1" ht="19.5" customHeight="1">
      <c r="A48" s="12"/>
      <c r="B48" s="13"/>
      <c r="C48" s="14"/>
      <c r="D48" s="111"/>
      <c r="E48" s="29" t="str">
        <f>CONCATENATE(FIXED(COUNTA(E33:E47),0,0),"　店")</f>
        <v>5　店</v>
      </c>
      <c r="F48" s="15">
        <f>SUM(F33:F47)+'伊勢市・度会郡'!F19</f>
        <v>12350</v>
      </c>
      <c r="G48" s="15">
        <f>SUM(G33:G47)+'伊勢市・度会郡'!G19</f>
        <v>0</v>
      </c>
      <c r="H48" s="17">
        <f>SUM(H33:H47)+'伊勢市・度会郡'!H19</f>
        <v>8050</v>
      </c>
    </row>
    <row r="49" spans="1:8" s="20" customFormat="1" ht="19.5" customHeight="1">
      <c r="A49" s="233" t="s">
        <v>474</v>
      </c>
      <c r="B49" s="2"/>
      <c r="C49" s="2"/>
      <c r="D49" s="132"/>
      <c r="E49" s="4"/>
      <c r="F49" s="3"/>
      <c r="G49" s="3"/>
      <c r="H49" s="261" t="s">
        <v>15</v>
      </c>
    </row>
  </sheetData>
  <sheetProtection password="CC7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7:H48 H21:H32 H5:H17 H19">
      <formula1>F47</formula1>
    </dataValidation>
    <dataValidation type="whole" operator="lessThanOrEqual" showInputMessage="1" showErrorMessage="1" sqref="HJ5:IV65536 HX3:IV4">
      <formula1>HH5</formula1>
    </dataValidation>
    <dataValidation type="whole" operator="lessThanOrEqual" showInputMessage="1" showErrorMessage="1" sqref="I5:HI65536 I3:HH4">
      <formula1>#REF!</formula1>
    </dataValidation>
    <dataValidation operator="lessThanOrEqual" allowBlank="1" showInputMessage="1" showErrorMessage="1" sqref="H3 H33:H46 H20 H18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3:G47 G5:G30">
      <formula1>F33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M8" sqref="M8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5" customWidth="1"/>
    <col min="5" max="5" width="20.625" style="5" customWidth="1"/>
    <col min="6" max="7" width="20.625" style="21" customWidth="1"/>
    <col min="8" max="8" width="20.625" style="1" customWidth="1"/>
    <col min="9" max="16384" width="9.00390625" style="6" customWidth="1"/>
  </cols>
  <sheetData>
    <row r="1" spans="1:8" s="136" customFormat="1" ht="39.75" customHeight="1">
      <c r="A1" s="324" t="s">
        <v>1</v>
      </c>
      <c r="B1" s="325"/>
      <c r="C1" s="326"/>
      <c r="D1" s="154" t="s">
        <v>46</v>
      </c>
      <c r="E1" s="312"/>
      <c r="F1" s="313"/>
      <c r="G1" s="155" t="s">
        <v>242</v>
      </c>
      <c r="H1" s="228"/>
    </row>
    <row r="2" spans="1:8" s="136" customFormat="1" ht="39.75" customHeight="1">
      <c r="A2" s="321"/>
      <c r="B2" s="322"/>
      <c r="C2" s="323"/>
      <c r="D2" s="154" t="s">
        <v>47</v>
      </c>
      <c r="E2" s="314"/>
      <c r="F2" s="315"/>
      <c r="G2" s="155" t="s">
        <v>17</v>
      </c>
      <c r="H2" s="232">
        <f>SUM(C6,C29)</f>
        <v>0</v>
      </c>
    </row>
    <row r="3" spans="4:8" s="136" customFormat="1" ht="24.75" customHeight="1">
      <c r="D3" s="137"/>
      <c r="E3" s="316"/>
      <c r="F3" s="316"/>
      <c r="G3" s="319"/>
      <c r="H3" s="329"/>
    </row>
    <row r="4" spans="1:8" s="158" customFormat="1" ht="19.5" customHeight="1">
      <c r="A4" s="317" t="s">
        <v>0</v>
      </c>
      <c r="B4" s="285"/>
      <c r="C4" s="318"/>
      <c r="D4" s="327" t="s">
        <v>48</v>
      </c>
      <c r="E4" s="328"/>
      <c r="F4" s="156" t="s">
        <v>49</v>
      </c>
      <c r="G4" s="230" t="s">
        <v>425</v>
      </c>
      <c r="H4" s="178" t="s">
        <v>50</v>
      </c>
    </row>
    <row r="5" spans="1:8" ht="19.5" customHeight="1">
      <c r="A5" s="60" t="s">
        <v>33</v>
      </c>
      <c r="B5" s="62"/>
      <c r="C5" s="192"/>
      <c r="D5" s="108" t="s">
        <v>179</v>
      </c>
      <c r="E5" s="8" t="s">
        <v>297</v>
      </c>
      <c r="F5" s="92">
        <v>5650</v>
      </c>
      <c r="G5" s="205"/>
      <c r="H5" s="171">
        <v>2500</v>
      </c>
    </row>
    <row r="6" spans="1:8" ht="19.5" customHeight="1">
      <c r="A6" s="161">
        <f>SUM(F26)</f>
        <v>65150</v>
      </c>
      <c r="B6" s="44" t="s">
        <v>20</v>
      </c>
      <c r="C6" s="162">
        <f>SUM(G26)</f>
        <v>0</v>
      </c>
      <c r="D6" s="109" t="s">
        <v>180</v>
      </c>
      <c r="E6" s="10" t="s">
        <v>298</v>
      </c>
      <c r="F6" s="93">
        <v>6200</v>
      </c>
      <c r="G6" s="206"/>
      <c r="H6" s="169">
        <v>2350</v>
      </c>
    </row>
    <row r="7" spans="1:8" ht="19.5" customHeight="1">
      <c r="A7" s="161"/>
      <c r="B7" s="44"/>
      <c r="C7" s="162"/>
      <c r="D7" s="109" t="s">
        <v>181</v>
      </c>
      <c r="E7" s="10" t="s">
        <v>299</v>
      </c>
      <c r="F7" s="93">
        <v>6000</v>
      </c>
      <c r="G7" s="206"/>
      <c r="H7" s="169">
        <v>2500</v>
      </c>
    </row>
    <row r="8" spans="1:8" ht="19.5" customHeight="1">
      <c r="A8" s="161"/>
      <c r="B8" s="44"/>
      <c r="C8" s="162"/>
      <c r="D8" s="109" t="s">
        <v>182</v>
      </c>
      <c r="E8" s="10" t="s">
        <v>300</v>
      </c>
      <c r="F8" s="93">
        <v>5500</v>
      </c>
      <c r="G8" s="206"/>
      <c r="H8" s="169">
        <v>2150</v>
      </c>
    </row>
    <row r="9" spans="1:8" ht="19.5" customHeight="1">
      <c r="A9" s="161"/>
      <c r="B9" s="44"/>
      <c r="C9" s="162"/>
      <c r="D9" s="109" t="s">
        <v>183</v>
      </c>
      <c r="E9" s="10" t="s">
        <v>301</v>
      </c>
      <c r="F9" s="93">
        <v>4000</v>
      </c>
      <c r="G9" s="206"/>
      <c r="H9" s="169">
        <v>1950</v>
      </c>
    </row>
    <row r="10" spans="1:8" ht="19.5" customHeight="1">
      <c r="A10" s="161"/>
      <c r="B10" s="44"/>
      <c r="C10" s="162"/>
      <c r="D10" s="109" t="s">
        <v>184</v>
      </c>
      <c r="E10" s="10" t="s">
        <v>302</v>
      </c>
      <c r="F10" s="93">
        <v>5200</v>
      </c>
      <c r="G10" s="206"/>
      <c r="H10" s="169">
        <v>2300</v>
      </c>
    </row>
    <row r="11" spans="1:8" ht="19.5" customHeight="1">
      <c r="A11" s="161"/>
      <c r="B11" s="44"/>
      <c r="C11" s="162"/>
      <c r="D11" s="109" t="s">
        <v>185</v>
      </c>
      <c r="E11" s="10" t="s">
        <v>303</v>
      </c>
      <c r="F11" s="93">
        <v>5000</v>
      </c>
      <c r="G11" s="206"/>
      <c r="H11" s="169">
        <v>2100</v>
      </c>
    </row>
    <row r="12" spans="1:8" ht="19.5" customHeight="1">
      <c r="A12" s="161"/>
      <c r="B12" s="44"/>
      <c r="C12" s="162"/>
      <c r="D12" s="109" t="s">
        <v>186</v>
      </c>
      <c r="E12" s="10" t="s">
        <v>324</v>
      </c>
      <c r="F12" s="93">
        <v>8200</v>
      </c>
      <c r="G12" s="206"/>
      <c r="H12" s="169">
        <v>3950</v>
      </c>
    </row>
    <row r="13" spans="1:8" ht="19.5" customHeight="1">
      <c r="A13" s="161"/>
      <c r="B13" s="44"/>
      <c r="C13" s="162"/>
      <c r="D13" s="109" t="s">
        <v>187</v>
      </c>
      <c r="E13" s="10" t="s">
        <v>258</v>
      </c>
      <c r="F13" s="93">
        <v>3450</v>
      </c>
      <c r="G13" s="206"/>
      <c r="H13" s="169">
        <v>1550</v>
      </c>
    </row>
    <row r="14" spans="1:8" ht="19.5" customHeight="1">
      <c r="A14" s="161"/>
      <c r="B14" s="44"/>
      <c r="C14" s="162"/>
      <c r="D14" s="109" t="s">
        <v>188</v>
      </c>
      <c r="E14" s="10" t="s">
        <v>325</v>
      </c>
      <c r="F14" s="93">
        <v>7000</v>
      </c>
      <c r="G14" s="206"/>
      <c r="H14" s="169">
        <v>3050</v>
      </c>
    </row>
    <row r="15" spans="1:8" ht="19.5" customHeight="1">
      <c r="A15" s="161"/>
      <c r="B15" s="44"/>
      <c r="C15" s="162"/>
      <c r="D15" s="109" t="s">
        <v>189</v>
      </c>
      <c r="E15" s="10" t="s">
        <v>400</v>
      </c>
      <c r="F15" s="9">
        <v>6850</v>
      </c>
      <c r="G15" s="56"/>
      <c r="H15" s="169">
        <v>3500</v>
      </c>
    </row>
    <row r="16" spans="1:8" ht="19.5" customHeight="1">
      <c r="A16" s="236"/>
      <c r="B16" s="237"/>
      <c r="C16" s="238"/>
      <c r="D16" s="109" t="s">
        <v>190</v>
      </c>
      <c r="E16" s="10" t="s">
        <v>475</v>
      </c>
      <c r="F16" s="9">
        <v>2100</v>
      </c>
      <c r="G16" s="56"/>
      <c r="H16" s="169">
        <v>2100</v>
      </c>
    </row>
    <row r="17" spans="1:8" ht="19.5" customHeight="1">
      <c r="A17" s="236"/>
      <c r="B17" s="237"/>
      <c r="C17" s="238"/>
      <c r="D17" s="109"/>
      <c r="E17" s="10"/>
      <c r="F17" s="9"/>
      <c r="G17" s="56"/>
      <c r="H17" s="169"/>
    </row>
    <row r="18" spans="1:8" ht="19.5" customHeight="1">
      <c r="A18" s="247"/>
      <c r="B18" s="248"/>
      <c r="C18" s="249"/>
      <c r="D18" s="110"/>
      <c r="E18" s="24"/>
      <c r="F18" s="11"/>
      <c r="G18" s="38"/>
      <c r="H18" s="160"/>
    </row>
    <row r="19" spans="1:8" ht="19.5" customHeight="1">
      <c r="A19" s="239" t="s">
        <v>32</v>
      </c>
      <c r="B19" s="240"/>
      <c r="C19" s="241"/>
      <c r="D19" s="111" t="s">
        <v>175</v>
      </c>
      <c r="E19" s="266" t="s">
        <v>257</v>
      </c>
      <c r="F19" s="15">
        <v>4750</v>
      </c>
      <c r="G19" s="267"/>
      <c r="H19" s="69">
        <v>2500</v>
      </c>
    </row>
    <row r="20" spans="1:8" ht="19.5" customHeight="1">
      <c r="A20" s="263"/>
      <c r="B20" s="264"/>
      <c r="C20" s="265"/>
      <c r="D20" s="120"/>
      <c r="E20" s="46"/>
      <c r="F20" s="47"/>
      <c r="G20" s="212"/>
      <c r="H20" s="193"/>
    </row>
    <row r="21" spans="1:8" ht="19.5" customHeight="1">
      <c r="A21" s="236"/>
      <c r="B21" s="237"/>
      <c r="C21" s="238"/>
      <c r="D21" s="109"/>
      <c r="E21" s="10"/>
      <c r="F21" s="9"/>
      <c r="G21" s="56"/>
      <c r="H21" s="169"/>
    </row>
    <row r="22" spans="1:8" ht="19.5" customHeight="1">
      <c r="A22" s="236"/>
      <c r="B22" s="237"/>
      <c r="C22" s="238"/>
      <c r="D22" s="109"/>
      <c r="E22" s="10"/>
      <c r="F22" s="9"/>
      <c r="G22" s="56"/>
      <c r="H22" s="169"/>
    </row>
    <row r="23" spans="1:8" ht="19.5" customHeight="1">
      <c r="A23" s="236"/>
      <c r="B23" s="237"/>
      <c r="C23" s="238"/>
      <c r="D23" s="109"/>
      <c r="E23" s="10"/>
      <c r="F23" s="9"/>
      <c r="G23" s="56"/>
      <c r="H23" s="169"/>
    </row>
    <row r="24" spans="1:8" ht="19.5" customHeight="1">
      <c r="A24" s="236"/>
      <c r="B24" s="237"/>
      <c r="C24" s="238"/>
      <c r="D24" s="109"/>
      <c r="E24" s="10"/>
      <c r="F24" s="9"/>
      <c r="G24" s="56"/>
      <c r="H24" s="169"/>
    </row>
    <row r="25" spans="1:8" ht="19.5" customHeight="1">
      <c r="A25" s="236"/>
      <c r="B25" s="237"/>
      <c r="C25" s="238"/>
      <c r="D25" s="109"/>
      <c r="E25" s="10"/>
      <c r="F25" s="9"/>
      <c r="G25" s="56"/>
      <c r="H25" s="169"/>
    </row>
    <row r="26" spans="1:8" s="20" customFormat="1" ht="19.5" customHeight="1">
      <c r="A26" s="239"/>
      <c r="B26" s="240"/>
      <c r="C26" s="240"/>
      <c r="D26" s="119"/>
      <c r="E26" s="29" t="str">
        <f>CONCATENATE(FIXED(COUNTA(E5:E18),0,0),"　店")</f>
        <v>12　店</v>
      </c>
      <c r="F26" s="15">
        <f>SUM(F5:F18)</f>
        <v>65150</v>
      </c>
      <c r="G26" s="15">
        <f>SUM(G5:G18)</f>
        <v>0</v>
      </c>
      <c r="H26" s="17">
        <f>SUM(H5:H18)</f>
        <v>30000</v>
      </c>
    </row>
    <row r="27" spans="1:8" s="20" customFormat="1" ht="19.5" customHeight="1">
      <c r="A27" s="236"/>
      <c r="B27" s="237"/>
      <c r="C27" s="238"/>
      <c r="D27" s="109"/>
      <c r="E27" s="10"/>
      <c r="F27" s="9"/>
      <c r="G27" s="23"/>
      <c r="H27" s="169"/>
    </row>
    <row r="28" spans="1:8" ht="19.5" customHeight="1">
      <c r="A28" s="209" t="s">
        <v>34</v>
      </c>
      <c r="B28" s="210"/>
      <c r="C28" s="210"/>
      <c r="D28" s="124" t="s">
        <v>191</v>
      </c>
      <c r="E28" s="8" t="s">
        <v>366</v>
      </c>
      <c r="F28" s="94">
        <v>400</v>
      </c>
      <c r="G28" s="207"/>
      <c r="H28" s="171">
        <v>400</v>
      </c>
    </row>
    <row r="29" spans="1:8" ht="19.5" customHeight="1">
      <c r="A29" s="259">
        <f>SUM(F48)</f>
        <v>6000</v>
      </c>
      <c r="B29" s="65" t="s">
        <v>20</v>
      </c>
      <c r="C29" s="260">
        <f>SUM(G48)</f>
        <v>0</v>
      </c>
      <c r="D29" s="118" t="s">
        <v>192</v>
      </c>
      <c r="E29" s="10" t="s">
        <v>389</v>
      </c>
      <c r="F29" s="95">
        <v>300</v>
      </c>
      <c r="G29" s="208"/>
      <c r="H29" s="169">
        <v>300</v>
      </c>
    </row>
    <row r="30" spans="1:8" ht="19.5" customHeight="1">
      <c r="A30" s="211"/>
      <c r="B30" s="65"/>
      <c r="C30" s="65"/>
      <c r="D30" s="118" t="s">
        <v>193</v>
      </c>
      <c r="E30" s="10" t="s">
        <v>367</v>
      </c>
      <c r="F30" s="95">
        <v>400</v>
      </c>
      <c r="G30" s="208"/>
      <c r="H30" s="169">
        <v>400</v>
      </c>
    </row>
    <row r="31" spans="1:8" ht="19.5" customHeight="1">
      <c r="A31" s="211"/>
      <c r="B31" s="65"/>
      <c r="C31" s="65"/>
      <c r="D31" s="118" t="s">
        <v>194</v>
      </c>
      <c r="E31" s="10" t="s">
        <v>368</v>
      </c>
      <c r="F31" s="95">
        <v>450</v>
      </c>
      <c r="G31" s="208"/>
      <c r="H31" s="169">
        <v>450</v>
      </c>
    </row>
    <row r="32" spans="1:8" ht="19.5" customHeight="1">
      <c r="A32" s="211"/>
      <c r="B32" s="65"/>
      <c r="C32" s="65"/>
      <c r="D32" s="118" t="s">
        <v>195</v>
      </c>
      <c r="E32" s="10" t="s">
        <v>282</v>
      </c>
      <c r="F32" s="223">
        <v>350</v>
      </c>
      <c r="G32" s="208"/>
      <c r="H32" s="169">
        <v>350</v>
      </c>
    </row>
    <row r="33" spans="1:8" ht="19.5" customHeight="1">
      <c r="A33" s="161"/>
      <c r="B33" s="44"/>
      <c r="C33" s="44"/>
      <c r="D33" s="109" t="s">
        <v>196</v>
      </c>
      <c r="E33" s="10" t="s">
        <v>369</v>
      </c>
      <c r="F33" s="95">
        <v>350</v>
      </c>
      <c r="G33" s="208"/>
      <c r="H33" s="169">
        <v>350</v>
      </c>
    </row>
    <row r="34" spans="1:8" ht="19.5" customHeight="1">
      <c r="A34" s="161"/>
      <c r="B34" s="44"/>
      <c r="C34" s="44"/>
      <c r="D34" s="109" t="s">
        <v>197</v>
      </c>
      <c r="E34" s="10" t="s">
        <v>283</v>
      </c>
      <c r="F34" s="95">
        <v>100</v>
      </c>
      <c r="G34" s="208"/>
      <c r="H34" s="169">
        <v>100</v>
      </c>
    </row>
    <row r="35" spans="1:8" ht="19.5" customHeight="1">
      <c r="A35" s="161"/>
      <c r="B35" s="44"/>
      <c r="C35" s="44"/>
      <c r="D35" s="109" t="s">
        <v>198</v>
      </c>
      <c r="E35" s="10" t="s">
        <v>390</v>
      </c>
      <c r="F35" s="95">
        <v>200</v>
      </c>
      <c r="G35" s="208"/>
      <c r="H35" s="169">
        <v>200</v>
      </c>
    </row>
    <row r="36" spans="1:8" ht="19.5" customHeight="1">
      <c r="A36" s="161"/>
      <c r="B36" s="44"/>
      <c r="C36" s="44"/>
      <c r="D36" s="109" t="s">
        <v>199</v>
      </c>
      <c r="E36" s="10" t="s">
        <v>284</v>
      </c>
      <c r="F36" s="95">
        <v>250</v>
      </c>
      <c r="G36" s="208"/>
      <c r="H36" s="169">
        <v>250</v>
      </c>
    </row>
    <row r="37" spans="1:8" ht="19.5" customHeight="1">
      <c r="A37" s="161"/>
      <c r="B37" s="44"/>
      <c r="C37" s="44"/>
      <c r="D37" s="109" t="s">
        <v>200</v>
      </c>
      <c r="E37" s="10" t="s">
        <v>370</v>
      </c>
      <c r="F37" s="95">
        <v>450</v>
      </c>
      <c r="G37" s="208"/>
      <c r="H37" s="169">
        <v>450</v>
      </c>
    </row>
    <row r="38" spans="1:8" ht="19.5" customHeight="1">
      <c r="A38" s="161"/>
      <c r="B38" s="44"/>
      <c r="C38" s="44"/>
      <c r="D38" s="109" t="s">
        <v>201</v>
      </c>
      <c r="E38" s="10" t="s">
        <v>371</v>
      </c>
      <c r="F38" s="95">
        <v>350</v>
      </c>
      <c r="G38" s="208"/>
      <c r="H38" s="169">
        <v>350</v>
      </c>
    </row>
    <row r="39" spans="1:8" ht="19.5" customHeight="1">
      <c r="A39" s="161"/>
      <c r="B39" s="44"/>
      <c r="C39" s="44"/>
      <c r="D39" s="109" t="s">
        <v>469</v>
      </c>
      <c r="E39" s="10" t="s">
        <v>372</v>
      </c>
      <c r="F39" s="95">
        <v>1200</v>
      </c>
      <c r="G39" s="208"/>
      <c r="H39" s="169">
        <v>1200</v>
      </c>
    </row>
    <row r="40" spans="1:8" ht="19.5" customHeight="1">
      <c r="A40" s="161"/>
      <c r="B40" s="44"/>
      <c r="C40" s="44"/>
      <c r="D40" s="109" t="s">
        <v>470</v>
      </c>
      <c r="E40" s="10" t="s">
        <v>373</v>
      </c>
      <c r="F40" s="95">
        <v>1200</v>
      </c>
      <c r="G40" s="208"/>
      <c r="H40" s="169">
        <v>1200</v>
      </c>
    </row>
    <row r="41" spans="1:8" ht="19.5" customHeight="1">
      <c r="A41" s="211"/>
      <c r="B41" s="65"/>
      <c r="C41" s="65"/>
      <c r="D41" s="118"/>
      <c r="E41" s="10"/>
      <c r="F41" s="95"/>
      <c r="G41" s="208"/>
      <c r="H41" s="169"/>
    </row>
    <row r="42" spans="1:8" ht="19.5" customHeight="1">
      <c r="A42" s="211"/>
      <c r="B42" s="65"/>
      <c r="C42" s="65"/>
      <c r="D42" s="118"/>
      <c r="E42" s="10"/>
      <c r="F42" s="95"/>
      <c r="G42" s="208"/>
      <c r="H42" s="169"/>
    </row>
    <row r="43" spans="1:8" ht="19.5" customHeight="1">
      <c r="A43" s="211"/>
      <c r="B43" s="65"/>
      <c r="C43" s="65"/>
      <c r="D43" s="118"/>
      <c r="E43" s="10"/>
      <c r="F43" s="95"/>
      <c r="G43" s="208"/>
      <c r="H43" s="169"/>
    </row>
    <row r="44" spans="1:8" ht="19.5" customHeight="1">
      <c r="A44" s="211"/>
      <c r="B44" s="65"/>
      <c r="C44" s="65"/>
      <c r="D44" s="118"/>
      <c r="E44" s="10"/>
      <c r="F44" s="95"/>
      <c r="G44" s="208"/>
      <c r="H44" s="169"/>
    </row>
    <row r="45" spans="1:8" ht="19.5" customHeight="1">
      <c r="A45" s="211"/>
      <c r="B45" s="65"/>
      <c r="C45" s="65"/>
      <c r="D45" s="118"/>
      <c r="E45" s="10"/>
      <c r="F45" s="95"/>
      <c r="G45" s="208"/>
      <c r="H45" s="169"/>
    </row>
    <row r="46" spans="1:8" ht="19.5" customHeight="1">
      <c r="A46" s="211"/>
      <c r="B46" s="65"/>
      <c r="C46" s="65"/>
      <c r="D46" s="118"/>
      <c r="E46" s="10"/>
      <c r="F46" s="95"/>
      <c r="G46" s="208"/>
      <c r="H46" s="169"/>
    </row>
    <row r="47" spans="1:8" ht="19.5" customHeight="1">
      <c r="A47" s="161"/>
      <c r="B47" s="44"/>
      <c r="C47" s="44"/>
      <c r="D47" s="109"/>
      <c r="E47" s="10"/>
      <c r="F47" s="9"/>
      <c r="G47" s="56"/>
      <c r="H47" s="169"/>
    </row>
    <row r="48" spans="1:8" s="20" customFormat="1" ht="19.5" customHeight="1">
      <c r="A48" s="12"/>
      <c r="B48" s="13"/>
      <c r="C48" s="13"/>
      <c r="D48" s="119"/>
      <c r="E48" s="29" t="str">
        <f>CONCATENATE(FIXED(COUNTA(E28:E47),0,0),"　店")</f>
        <v>13　店</v>
      </c>
      <c r="F48" s="15">
        <f>SUM(F28:F47)</f>
        <v>6000</v>
      </c>
      <c r="G48" s="15">
        <f>SUM(G28:G47)</f>
        <v>0</v>
      </c>
      <c r="H48" s="17">
        <f>SUM(H28:H47)</f>
        <v>6000</v>
      </c>
    </row>
    <row r="49" spans="1:8" s="20" customFormat="1" ht="19.5" customHeight="1">
      <c r="A49" s="233" t="s">
        <v>474</v>
      </c>
      <c r="B49" s="2"/>
      <c r="C49" s="2"/>
      <c r="D49" s="132"/>
      <c r="E49" s="4"/>
      <c r="F49" s="3"/>
      <c r="G49" s="3"/>
      <c r="H49" s="261" t="s">
        <v>15</v>
      </c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27 H48">
      <formula1>F5</formula1>
    </dataValidation>
    <dataValidation type="whole" operator="lessThanOrEqual" showInputMessage="1" showErrorMessage="1" sqref="HJ5:IV65536 HX3:IV4">
      <formula1>HH5</formula1>
    </dataValidation>
    <dataValidation operator="lessThanOrEqual" allowBlank="1" showInputMessage="1" showErrorMessage="1" sqref="H3 H28:H47"/>
    <dataValidation type="whole" operator="lessThanOrEqual" showInputMessage="1" showErrorMessage="1" sqref="I5:HI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5 G28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" customWidth="1"/>
    <col min="2" max="2" width="2.625" style="45" customWidth="1"/>
    <col min="3" max="3" width="10.625" style="1" customWidth="1"/>
    <col min="4" max="4" width="8.625" style="134" customWidth="1"/>
    <col min="5" max="5" width="20.625" style="5" customWidth="1"/>
    <col min="6" max="7" width="20.625" style="21" customWidth="1"/>
    <col min="8" max="8" width="20.625" style="1" customWidth="1"/>
    <col min="9" max="16384" width="9.00390625" style="6" customWidth="1"/>
  </cols>
  <sheetData>
    <row r="1" spans="1:8" s="136" customFormat="1" ht="39.75" customHeight="1">
      <c r="A1" s="324" t="s">
        <v>1</v>
      </c>
      <c r="B1" s="325"/>
      <c r="C1" s="326"/>
      <c r="D1" s="154" t="s">
        <v>46</v>
      </c>
      <c r="E1" s="312"/>
      <c r="F1" s="313"/>
      <c r="G1" s="155" t="s">
        <v>242</v>
      </c>
      <c r="H1" s="228"/>
    </row>
    <row r="2" spans="1:8" s="136" customFormat="1" ht="39.75" customHeight="1">
      <c r="A2" s="321"/>
      <c r="B2" s="322"/>
      <c r="C2" s="323"/>
      <c r="D2" s="154" t="s">
        <v>47</v>
      </c>
      <c r="E2" s="314"/>
      <c r="F2" s="315"/>
      <c r="G2" s="155" t="s">
        <v>17</v>
      </c>
      <c r="H2" s="232">
        <f>SUM(C6,C19,C36)</f>
        <v>0</v>
      </c>
    </row>
    <row r="3" spans="4:8" s="136" customFormat="1" ht="24.75" customHeight="1">
      <c r="D3" s="137"/>
      <c r="E3" s="316"/>
      <c r="F3" s="316"/>
      <c r="G3" s="319"/>
      <c r="H3" s="329"/>
    </row>
    <row r="4" spans="1:8" s="158" customFormat="1" ht="19.5" customHeight="1">
      <c r="A4" s="317" t="s">
        <v>0</v>
      </c>
      <c r="B4" s="285"/>
      <c r="C4" s="318"/>
      <c r="D4" s="327" t="s">
        <v>48</v>
      </c>
      <c r="E4" s="328"/>
      <c r="F4" s="156" t="s">
        <v>49</v>
      </c>
      <c r="G4" s="230" t="s">
        <v>425</v>
      </c>
      <c r="H4" s="178" t="s">
        <v>50</v>
      </c>
    </row>
    <row r="5" spans="1:8" ht="19.5" customHeight="1">
      <c r="A5" s="60" t="s">
        <v>35</v>
      </c>
      <c r="B5" s="62"/>
      <c r="C5" s="8"/>
      <c r="D5" s="108" t="s">
        <v>202</v>
      </c>
      <c r="E5" s="8" t="s">
        <v>411</v>
      </c>
      <c r="F5" s="7">
        <v>1750</v>
      </c>
      <c r="G5" s="203"/>
      <c r="H5" s="171">
        <v>1750</v>
      </c>
    </row>
    <row r="6" spans="1:8" ht="19.5" customHeight="1">
      <c r="A6" s="161">
        <f>SUM(F16)</f>
        <v>4200</v>
      </c>
      <c r="B6" s="44" t="s">
        <v>20</v>
      </c>
      <c r="C6" s="258">
        <f>SUM(G16)</f>
        <v>0</v>
      </c>
      <c r="D6" s="109" t="s">
        <v>203</v>
      </c>
      <c r="E6" s="10" t="s">
        <v>412</v>
      </c>
      <c r="F6" s="9">
        <v>2450</v>
      </c>
      <c r="G6" s="56"/>
      <c r="H6" s="169">
        <v>2450</v>
      </c>
    </row>
    <row r="7" spans="1:8" ht="19.5" customHeight="1">
      <c r="A7" s="63"/>
      <c r="B7" s="44"/>
      <c r="C7" s="66"/>
      <c r="D7" s="109"/>
      <c r="E7" s="10"/>
      <c r="F7" s="9"/>
      <c r="G7" s="56"/>
      <c r="H7" s="169"/>
    </row>
    <row r="8" spans="1:8" ht="19.5" customHeight="1">
      <c r="A8" s="63"/>
      <c r="B8" s="44"/>
      <c r="C8" s="66"/>
      <c r="D8" s="109"/>
      <c r="E8" s="10"/>
      <c r="F8" s="9"/>
      <c r="G8" s="56"/>
      <c r="H8" s="169"/>
    </row>
    <row r="9" spans="1:8" ht="19.5" customHeight="1">
      <c r="A9" s="63"/>
      <c r="B9" s="44"/>
      <c r="C9" s="66"/>
      <c r="D9" s="109"/>
      <c r="E9" s="10"/>
      <c r="F9" s="9"/>
      <c r="G9" s="56"/>
      <c r="H9" s="169"/>
    </row>
    <row r="10" spans="1:8" ht="19.5" customHeight="1">
      <c r="A10" s="63"/>
      <c r="B10" s="44"/>
      <c r="C10" s="66"/>
      <c r="D10" s="109"/>
      <c r="E10" s="10"/>
      <c r="F10" s="9"/>
      <c r="G10" s="56"/>
      <c r="H10" s="169"/>
    </row>
    <row r="11" spans="1:8" ht="19.5" customHeight="1">
      <c r="A11" s="63"/>
      <c r="B11" s="44"/>
      <c r="C11" s="66"/>
      <c r="D11" s="109"/>
      <c r="E11" s="10"/>
      <c r="F11" s="9"/>
      <c r="G11" s="56"/>
      <c r="H11" s="169"/>
    </row>
    <row r="12" spans="1:8" ht="19.5" customHeight="1">
      <c r="A12" s="63"/>
      <c r="B12" s="44"/>
      <c r="C12" s="66"/>
      <c r="D12" s="109"/>
      <c r="E12" s="10"/>
      <c r="F12" s="9"/>
      <c r="G12" s="56"/>
      <c r="H12" s="169"/>
    </row>
    <row r="13" spans="1:8" ht="19.5" customHeight="1">
      <c r="A13" s="63"/>
      <c r="B13" s="44"/>
      <c r="C13" s="66"/>
      <c r="D13" s="109"/>
      <c r="E13" s="10"/>
      <c r="F13" s="9"/>
      <c r="G13" s="56"/>
      <c r="H13" s="169"/>
    </row>
    <row r="14" spans="1:8" ht="19.5" customHeight="1">
      <c r="A14" s="161"/>
      <c r="B14" s="44"/>
      <c r="C14" s="44"/>
      <c r="D14" s="109"/>
      <c r="E14" s="10"/>
      <c r="F14" s="9"/>
      <c r="G14" s="56"/>
      <c r="H14" s="169"/>
    </row>
    <row r="15" spans="1:8" ht="19.5" customHeight="1">
      <c r="A15" s="161"/>
      <c r="B15" s="44"/>
      <c r="C15" s="44"/>
      <c r="D15" s="109"/>
      <c r="E15" s="10"/>
      <c r="F15" s="9"/>
      <c r="G15" s="56"/>
      <c r="H15" s="169"/>
    </row>
    <row r="16" spans="1:8" s="20" customFormat="1" ht="19.5" customHeight="1">
      <c r="A16" s="239"/>
      <c r="B16" s="240"/>
      <c r="C16" s="240"/>
      <c r="D16" s="119"/>
      <c r="E16" s="29" t="str">
        <f>CONCATENATE(FIXED(COUNTA(E5:E15),0,0),"　店")</f>
        <v>2　店</v>
      </c>
      <c r="F16" s="15">
        <f>SUM(F5:F15)</f>
        <v>4200</v>
      </c>
      <c r="G16" s="15">
        <f>SUM(G5:G15)</f>
        <v>0</v>
      </c>
      <c r="H16" s="17">
        <f>SUM(H5:H15)</f>
        <v>4200</v>
      </c>
    </row>
    <row r="17" spans="1:8" s="20" customFormat="1" ht="19.5" customHeight="1">
      <c r="A17" s="58"/>
      <c r="B17" s="59"/>
      <c r="C17" s="59"/>
      <c r="D17" s="110"/>
      <c r="E17" s="24"/>
      <c r="F17" s="11"/>
      <c r="G17" s="25"/>
      <c r="H17" s="160"/>
    </row>
    <row r="18" spans="1:8" ht="19.5" customHeight="1">
      <c r="A18" s="60" t="s">
        <v>36</v>
      </c>
      <c r="B18" s="62"/>
      <c r="C18" s="62"/>
      <c r="D18" s="108" t="s">
        <v>248</v>
      </c>
      <c r="E18" s="8" t="s">
        <v>361</v>
      </c>
      <c r="F18" s="7">
        <v>1800</v>
      </c>
      <c r="G18" s="203"/>
      <c r="H18" s="171">
        <v>1800</v>
      </c>
    </row>
    <row r="19" spans="1:8" ht="19.5" customHeight="1">
      <c r="A19" s="161">
        <f>SUM(F33)</f>
        <v>12550</v>
      </c>
      <c r="B19" s="44" t="s">
        <v>20</v>
      </c>
      <c r="C19" s="44">
        <f>SUM(G33)</f>
        <v>0</v>
      </c>
      <c r="D19" s="120" t="s">
        <v>249</v>
      </c>
      <c r="E19" s="10" t="s">
        <v>285</v>
      </c>
      <c r="F19" s="9">
        <v>300</v>
      </c>
      <c r="G19" s="56"/>
      <c r="H19" s="169">
        <v>300</v>
      </c>
    </row>
    <row r="20" spans="1:8" ht="19.5" customHeight="1">
      <c r="A20" s="161"/>
      <c r="B20" s="44"/>
      <c r="C20" s="44"/>
      <c r="D20" s="120" t="s">
        <v>250</v>
      </c>
      <c r="E20" s="46" t="s">
        <v>463</v>
      </c>
      <c r="F20" s="47">
        <v>5100</v>
      </c>
      <c r="G20" s="212"/>
      <c r="H20" s="169">
        <v>5100</v>
      </c>
    </row>
    <row r="21" spans="1:8" ht="19.5" customHeight="1">
      <c r="A21" s="161"/>
      <c r="B21" s="44"/>
      <c r="C21" s="44"/>
      <c r="D21" s="109" t="s">
        <v>204</v>
      </c>
      <c r="E21" s="10" t="s">
        <v>362</v>
      </c>
      <c r="F21" s="9">
        <v>1000</v>
      </c>
      <c r="G21" s="56"/>
      <c r="H21" s="169">
        <v>1000</v>
      </c>
    </row>
    <row r="22" spans="1:8" ht="19.5" customHeight="1">
      <c r="A22" s="161"/>
      <c r="B22" s="44"/>
      <c r="C22" s="44"/>
      <c r="D22" s="121" t="s">
        <v>205</v>
      </c>
      <c r="E22" s="10" t="s">
        <v>363</v>
      </c>
      <c r="F22" s="9">
        <v>1050</v>
      </c>
      <c r="G22" s="56"/>
      <c r="H22" s="169">
        <v>1050</v>
      </c>
    </row>
    <row r="23" spans="1:8" ht="19.5" customHeight="1">
      <c r="A23" s="161"/>
      <c r="B23" s="44"/>
      <c r="C23" s="44"/>
      <c r="D23" s="109" t="s">
        <v>206</v>
      </c>
      <c r="E23" s="10" t="s">
        <v>364</v>
      </c>
      <c r="F23" s="9">
        <v>1100</v>
      </c>
      <c r="G23" s="56"/>
      <c r="H23" s="169">
        <v>1100</v>
      </c>
    </row>
    <row r="24" spans="1:8" ht="19.5" customHeight="1">
      <c r="A24" s="161"/>
      <c r="B24" s="44"/>
      <c r="C24" s="44"/>
      <c r="D24" s="120" t="s">
        <v>207</v>
      </c>
      <c r="E24" s="46" t="s">
        <v>365</v>
      </c>
      <c r="F24" s="47">
        <v>2200</v>
      </c>
      <c r="G24" s="212"/>
      <c r="H24" s="169">
        <v>2200</v>
      </c>
    </row>
    <row r="25" spans="1:8" ht="19.5" customHeight="1">
      <c r="A25" s="161"/>
      <c r="B25" s="44"/>
      <c r="C25" s="44"/>
      <c r="D25" s="120"/>
      <c r="E25" s="46"/>
      <c r="F25" s="47"/>
      <c r="G25" s="212"/>
      <c r="H25" s="169"/>
    </row>
    <row r="26" spans="1:8" ht="19.5" customHeight="1">
      <c r="A26" s="161"/>
      <c r="B26" s="44"/>
      <c r="C26" s="44"/>
      <c r="D26" s="109"/>
      <c r="E26" s="10"/>
      <c r="F26" s="9"/>
      <c r="G26" s="56"/>
      <c r="H26" s="169"/>
    </row>
    <row r="27" spans="1:8" ht="19.5" customHeight="1">
      <c r="A27" s="161"/>
      <c r="B27" s="44"/>
      <c r="C27" s="44"/>
      <c r="D27" s="120"/>
      <c r="E27" s="46"/>
      <c r="F27" s="47"/>
      <c r="G27" s="212"/>
      <c r="H27" s="169"/>
    </row>
    <row r="28" spans="1:8" ht="19.5" customHeight="1">
      <c r="A28" s="161"/>
      <c r="B28" s="44"/>
      <c r="C28" s="44"/>
      <c r="D28" s="120"/>
      <c r="E28" s="46"/>
      <c r="F28" s="47"/>
      <c r="G28" s="212"/>
      <c r="H28" s="169"/>
    </row>
    <row r="29" spans="1:8" ht="19.5" customHeight="1">
      <c r="A29" s="161"/>
      <c r="B29" s="44"/>
      <c r="C29" s="44"/>
      <c r="D29" s="120"/>
      <c r="E29" s="46"/>
      <c r="F29" s="47"/>
      <c r="G29" s="212"/>
      <c r="H29" s="169"/>
    </row>
    <row r="30" spans="1:8" ht="19.5" customHeight="1">
      <c r="A30" s="161"/>
      <c r="B30" s="44"/>
      <c r="C30" s="44"/>
      <c r="D30" s="120"/>
      <c r="E30" s="46"/>
      <c r="F30" s="47"/>
      <c r="G30" s="212"/>
      <c r="H30" s="169"/>
    </row>
    <row r="31" spans="1:8" ht="19.5" customHeight="1">
      <c r="A31" s="161"/>
      <c r="B31" s="44"/>
      <c r="C31" s="44"/>
      <c r="D31" s="120"/>
      <c r="E31" s="46"/>
      <c r="F31" s="47"/>
      <c r="G31" s="212"/>
      <c r="H31" s="169"/>
    </row>
    <row r="32" spans="1:8" ht="19.5" customHeight="1">
      <c r="A32" s="161"/>
      <c r="B32" s="44"/>
      <c r="C32" s="44"/>
      <c r="D32" s="109"/>
      <c r="E32" s="10"/>
      <c r="F32" s="9"/>
      <c r="G32" s="56"/>
      <c r="H32" s="169"/>
    </row>
    <row r="33" spans="1:8" s="20" customFormat="1" ht="19.5" customHeight="1">
      <c r="A33" s="239"/>
      <c r="B33" s="240"/>
      <c r="C33" s="240"/>
      <c r="D33" s="119"/>
      <c r="E33" s="29" t="str">
        <f>CONCATENATE(FIXED(COUNTA(E18:E32),0,0),"　店")</f>
        <v>7　店</v>
      </c>
      <c r="F33" s="15">
        <f>SUM(F18:F32)</f>
        <v>12550</v>
      </c>
      <c r="G33" s="15">
        <f>SUM(G18:G32)</f>
        <v>0</v>
      </c>
      <c r="H33" s="17">
        <f>SUM(H18:H32)</f>
        <v>12550</v>
      </c>
    </row>
    <row r="34" spans="1:8" s="20" customFormat="1" ht="19.5" customHeight="1">
      <c r="A34" s="58"/>
      <c r="B34" s="59"/>
      <c r="C34" s="59"/>
      <c r="D34" s="110"/>
      <c r="E34" s="24"/>
      <c r="F34" s="11"/>
      <c r="G34" s="25"/>
      <c r="H34" s="160"/>
    </row>
    <row r="35" spans="1:8" ht="19.5" customHeight="1">
      <c r="A35" s="60" t="s">
        <v>37</v>
      </c>
      <c r="B35" s="62"/>
      <c r="C35" s="62"/>
      <c r="D35" s="108" t="s">
        <v>208</v>
      </c>
      <c r="E35" s="8" t="s">
        <v>420</v>
      </c>
      <c r="F35" s="7">
        <v>2400</v>
      </c>
      <c r="G35" s="203"/>
      <c r="H35" s="171">
        <v>2400</v>
      </c>
    </row>
    <row r="36" spans="1:8" ht="19.5" customHeight="1">
      <c r="A36" s="161">
        <f>SUM(F48)</f>
        <v>3200</v>
      </c>
      <c r="B36" s="44" t="s">
        <v>20</v>
      </c>
      <c r="C36" s="44">
        <f>SUM(G48)</f>
        <v>0</v>
      </c>
      <c r="D36" s="109" t="s">
        <v>209</v>
      </c>
      <c r="E36" s="10" t="s">
        <v>413</v>
      </c>
      <c r="F36" s="9">
        <v>200</v>
      </c>
      <c r="G36" s="56"/>
      <c r="H36" s="169">
        <v>200</v>
      </c>
    </row>
    <row r="37" spans="1:8" ht="19.5" customHeight="1">
      <c r="A37" s="161"/>
      <c r="B37" s="44"/>
      <c r="C37" s="44"/>
      <c r="D37" s="109" t="s">
        <v>210</v>
      </c>
      <c r="E37" s="10" t="s">
        <v>421</v>
      </c>
      <c r="F37" s="9">
        <v>300</v>
      </c>
      <c r="G37" s="56"/>
      <c r="H37" s="169">
        <v>300</v>
      </c>
    </row>
    <row r="38" spans="1:8" ht="19.5" customHeight="1">
      <c r="A38" s="161"/>
      <c r="B38" s="44"/>
      <c r="C38" s="44"/>
      <c r="D38" s="109" t="s">
        <v>211</v>
      </c>
      <c r="E38" s="10" t="s">
        <v>414</v>
      </c>
      <c r="F38" s="9">
        <v>300</v>
      </c>
      <c r="G38" s="56"/>
      <c r="H38" s="169">
        <v>300</v>
      </c>
    </row>
    <row r="39" spans="1:8" ht="19.5" customHeight="1">
      <c r="A39" s="161"/>
      <c r="B39" s="44"/>
      <c r="C39" s="44"/>
      <c r="D39" s="109"/>
      <c r="E39" s="10"/>
      <c r="F39" s="9"/>
      <c r="G39" s="56"/>
      <c r="H39" s="169"/>
    </row>
    <row r="40" spans="1:8" ht="19.5" customHeight="1">
      <c r="A40" s="161"/>
      <c r="B40" s="44"/>
      <c r="C40" s="44"/>
      <c r="D40" s="109"/>
      <c r="E40" s="10"/>
      <c r="F40" s="9"/>
      <c r="G40" s="56"/>
      <c r="H40" s="169"/>
    </row>
    <row r="41" spans="1:8" ht="19.5" customHeight="1">
      <c r="A41" s="161"/>
      <c r="B41" s="44"/>
      <c r="C41" s="44"/>
      <c r="D41" s="109"/>
      <c r="E41" s="10"/>
      <c r="F41" s="9"/>
      <c r="G41" s="56"/>
      <c r="H41" s="169"/>
    </row>
    <row r="42" spans="1:8" ht="19.5" customHeight="1">
      <c r="A42" s="161"/>
      <c r="B42" s="44"/>
      <c r="C42" s="44"/>
      <c r="D42" s="109"/>
      <c r="E42" s="10"/>
      <c r="F42" s="9"/>
      <c r="G42" s="56"/>
      <c r="H42" s="169"/>
    </row>
    <row r="43" spans="1:8" ht="19.5" customHeight="1">
      <c r="A43" s="236"/>
      <c r="B43" s="237"/>
      <c r="C43" s="237"/>
      <c r="D43" s="122"/>
      <c r="E43" s="10"/>
      <c r="F43" s="9"/>
      <c r="G43" s="56"/>
      <c r="H43" s="169"/>
    </row>
    <row r="44" spans="1:8" ht="19.5" customHeight="1">
      <c r="A44" s="236"/>
      <c r="B44" s="237"/>
      <c r="C44" s="237"/>
      <c r="D44" s="122"/>
      <c r="E44" s="10"/>
      <c r="F44" s="9"/>
      <c r="G44" s="56"/>
      <c r="H44" s="169"/>
    </row>
    <row r="45" spans="1:8" ht="19.5" customHeight="1">
      <c r="A45" s="236"/>
      <c r="B45" s="237"/>
      <c r="C45" s="237"/>
      <c r="D45" s="122"/>
      <c r="E45" s="10"/>
      <c r="F45" s="9"/>
      <c r="G45" s="56"/>
      <c r="H45" s="169"/>
    </row>
    <row r="46" spans="1:8" ht="19.5" customHeight="1">
      <c r="A46" s="236"/>
      <c r="B46" s="237"/>
      <c r="C46" s="237"/>
      <c r="D46" s="122"/>
      <c r="E46" s="10"/>
      <c r="F46" s="9"/>
      <c r="G46" s="56"/>
      <c r="H46" s="169"/>
    </row>
    <row r="47" spans="1:8" ht="19.5" customHeight="1">
      <c r="A47" s="247"/>
      <c r="B47" s="248"/>
      <c r="C47" s="248"/>
      <c r="D47" s="123"/>
      <c r="E47" s="24"/>
      <c r="F47" s="11"/>
      <c r="G47" s="38"/>
      <c r="H47" s="160"/>
    </row>
    <row r="48" spans="1:8" s="20" customFormat="1" ht="19.5" customHeight="1">
      <c r="A48" s="12"/>
      <c r="B48" s="13"/>
      <c r="C48" s="13"/>
      <c r="D48" s="119"/>
      <c r="E48" s="29" t="str">
        <f>CONCATENATE(FIXED(COUNTA(E35:E47),0,0),"　店")</f>
        <v>4　店</v>
      </c>
      <c r="F48" s="15">
        <f>SUM(F35:F47)</f>
        <v>3200</v>
      </c>
      <c r="G48" s="15">
        <f>SUM(G35:G47)</f>
        <v>0</v>
      </c>
      <c r="H48" s="69">
        <f>SUM(H35:H47)</f>
        <v>3200</v>
      </c>
    </row>
    <row r="49" spans="1:8" s="20" customFormat="1" ht="19.5" customHeight="1">
      <c r="A49" s="233" t="s">
        <v>474</v>
      </c>
      <c r="B49" s="2"/>
      <c r="C49" s="2"/>
      <c r="D49" s="132"/>
      <c r="E49" s="4"/>
      <c r="F49" s="3"/>
      <c r="G49" s="3"/>
      <c r="H49" s="261" t="s">
        <v>15</v>
      </c>
    </row>
  </sheetData>
  <sheetProtection password="CC7B" sheet="1" objects="1" scenarios="1" formatCells="0"/>
  <mergeCells count="8">
    <mergeCell ref="A4:C4"/>
    <mergeCell ref="E1:F1"/>
    <mergeCell ref="E2:F2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3:H48 H5:H17">
      <formula1>F33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"/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5 G35:G47 G18:G32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2016-12-19T09:51:51Z</cp:lastPrinted>
  <dcterms:created xsi:type="dcterms:W3CDTF">2001-09-20T06:42:30Z</dcterms:created>
  <dcterms:modified xsi:type="dcterms:W3CDTF">2017-12-09T06:59:59Z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