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16" windowWidth="12390" windowHeight="4740" tabRatio="894" firstSheet="1" activeTab="1"/>
  </bookViews>
  <sheets>
    <sheet name="取扱要綱" sheetId="1" r:id="rId1"/>
    <sheet name="表紙 (三河地区)" sheetId="2" r:id="rId2"/>
    <sheet name="刈谷市・高浜市・碧南市" sheetId="3" r:id="rId3"/>
    <sheet name="安城市・知立市" sheetId="4" r:id="rId4"/>
    <sheet name="豊田市" sheetId="5" r:id="rId5"/>
    <sheet name="豊田市・みよし市" sheetId="6" r:id="rId6"/>
    <sheet name="岡崎市" sheetId="7" r:id="rId7"/>
    <sheet name="額田郡・西尾市・蒲郡市" sheetId="8" r:id="rId8"/>
    <sheet name="豊川市" sheetId="9" r:id="rId9"/>
    <sheet name="新城市・北設楽郡" sheetId="10" r:id="rId10"/>
    <sheet name="豊橋市" sheetId="11" r:id="rId11"/>
    <sheet name="田原市" sheetId="12" r:id="rId12"/>
  </sheets>
  <definedNames>
    <definedName name="_xlnm.Print_Area" localSheetId="3">'安城市・知立市'!$A$1:$H$49</definedName>
    <definedName name="_xlnm.Print_Area" localSheetId="6">'岡崎市'!$A$1:$H$49</definedName>
    <definedName name="_xlnm.Print_Area" localSheetId="7">'額田郡・西尾市・蒲郡市'!$A$1:$H$49</definedName>
    <definedName name="_xlnm.Print_Area" localSheetId="2">'刈谷市・高浜市・碧南市'!$A$1:$H$49</definedName>
    <definedName name="_xlnm.Print_Area" localSheetId="0">'取扱要綱'!$A$1:$G$49</definedName>
    <definedName name="_xlnm.Print_Area" localSheetId="9">'新城市・北設楽郡'!$A$1:$H$49</definedName>
    <definedName name="_xlnm.Print_Area" localSheetId="11">'田原市'!$A$1:$H$49</definedName>
    <definedName name="_xlnm.Print_Area" localSheetId="10">'豊橋市'!$A$1:$H$49</definedName>
    <definedName name="_xlnm.Print_Area" localSheetId="8">'豊川市'!$A$1:$H$49</definedName>
    <definedName name="_xlnm.Print_Area" localSheetId="4">'豊田市'!$A$1:$H$49</definedName>
    <definedName name="_xlnm.Print_Area" localSheetId="5">'豊田市・みよし市'!$A$1:$H$49</definedName>
    <definedName name="清須市">#REF!</definedName>
  </definedNames>
  <calcPr fullCalcOnLoad="1"/>
</workbook>
</file>

<file path=xl/comments10.xml><?xml version="1.0" encoding="utf-8"?>
<comments xmlns="http://schemas.openxmlformats.org/spreadsheetml/2006/main">
  <authors>
    <author>sogo62</author>
  </authors>
  <commentList>
    <comment ref="A28" authorId="0">
      <text>
        <r>
          <rPr>
            <sz val="11"/>
            <rFont val="ＭＳ Ｐゴシック"/>
            <family val="3"/>
          </rPr>
          <t xml:space="preserve">折込日が
休刊日翌日の場合、
先送り地区
</t>
        </r>
      </text>
    </comment>
  </commentList>
</comments>
</file>

<file path=xl/comments6.xml><?xml version="1.0" encoding="utf-8"?>
<comments xmlns="http://schemas.openxmlformats.org/spreadsheetml/2006/main">
  <authors>
    <author>sogo62</author>
  </authors>
  <commentList>
    <comment ref="E11" authorId="0">
      <text>
        <r>
          <rPr>
            <sz val="11"/>
            <rFont val="ＭＳ Ｐゴシック"/>
            <family val="3"/>
          </rPr>
          <t>豊田市　中日新聞　小原別口
恵那市明智の豊田市分区域</t>
        </r>
      </text>
    </comment>
  </commentList>
</comments>
</file>

<file path=xl/sharedStrings.xml><?xml version="1.0" encoding="utf-8"?>
<sst xmlns="http://schemas.openxmlformats.org/spreadsheetml/2006/main" count="588" uniqueCount="436">
  <si>
    <t>折込日</t>
  </si>
  <si>
    <t>地　　区</t>
  </si>
  <si>
    <t>部数</t>
  </si>
  <si>
    <t>刈谷市</t>
  </si>
  <si>
    <t>高浜市</t>
  </si>
  <si>
    <t>碧南市</t>
  </si>
  <si>
    <t>安城市</t>
  </si>
  <si>
    <t>知立市</t>
  </si>
  <si>
    <t>豊田市</t>
  </si>
  <si>
    <t>岡崎市</t>
  </si>
  <si>
    <t>西尾市</t>
  </si>
  <si>
    <t>蒲郡市</t>
  </si>
  <si>
    <t>豊川市</t>
  </si>
  <si>
    <t>新城市</t>
  </si>
  <si>
    <t>北設楽郡</t>
  </si>
  <si>
    <t>豊橋市</t>
  </si>
  <si>
    <t>田原市</t>
  </si>
  <si>
    <t>合計</t>
  </si>
  <si>
    <t>額田郡</t>
  </si>
  <si>
    <t>北設楽郡</t>
  </si>
  <si>
    <t>豊橋市</t>
  </si>
  <si>
    <t>名古屋市</t>
  </si>
  <si>
    <t>／</t>
  </si>
  <si>
    <t>／</t>
  </si>
  <si>
    <t>みよし市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</si>
  <si>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</si>
  <si>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</si>
  <si>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</si>
  <si>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</si>
  <si>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</si>
  <si>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</si>
  <si>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</si>
  <si>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朝刊折込部数</t>
  </si>
  <si>
    <t>地区</t>
  </si>
  <si>
    <t>夕刊折込部数</t>
  </si>
  <si>
    <t>230615Y01010</t>
  </si>
  <si>
    <t>230615Y01020</t>
  </si>
  <si>
    <t>230615Y01030</t>
  </si>
  <si>
    <t>230615Y01040</t>
  </si>
  <si>
    <t>230615Y01060</t>
  </si>
  <si>
    <t>230615Y01070</t>
  </si>
  <si>
    <t>230615Y01080</t>
  </si>
  <si>
    <t>230615Y01050</t>
  </si>
  <si>
    <t>230620Y01040</t>
  </si>
  <si>
    <t>230620Y01030</t>
  </si>
  <si>
    <t>230620Y01020</t>
  </si>
  <si>
    <t>230620Y01010</t>
  </si>
  <si>
    <t>230625Y01090</t>
  </si>
  <si>
    <t>230625Y01080</t>
  </si>
  <si>
    <t>230625Y01070</t>
  </si>
  <si>
    <t>230625Y01060</t>
  </si>
  <si>
    <t>230625Y01050</t>
  </si>
  <si>
    <t>230625Y01010</t>
  </si>
  <si>
    <t>230625Y01030</t>
  </si>
  <si>
    <t>230625Y01020</t>
  </si>
  <si>
    <t>230635Y01010</t>
  </si>
  <si>
    <t>230635Y01130</t>
  </si>
  <si>
    <t>230635Y01070</t>
  </si>
  <si>
    <t>230635Y01150</t>
  </si>
  <si>
    <t>230635Y01030</t>
  </si>
  <si>
    <t>230635Y01040</t>
  </si>
  <si>
    <t>230635Y01050</t>
  </si>
  <si>
    <t>230635Y01060</t>
  </si>
  <si>
    <t>230635Y01080</t>
  </si>
  <si>
    <t>230635Y01090</t>
  </si>
  <si>
    <t>230635Y01100</t>
  </si>
  <si>
    <t>230635Y01120</t>
  </si>
  <si>
    <t>230635Y01020</t>
  </si>
  <si>
    <t>230635Y01110</t>
  </si>
  <si>
    <t>230635Y01140</t>
  </si>
  <si>
    <t>230635Y01160</t>
  </si>
  <si>
    <t>230610Y01010</t>
  </si>
  <si>
    <t>230610Y01020</t>
  </si>
  <si>
    <t>230610Y01030</t>
  </si>
  <si>
    <t>230610Y01040</t>
  </si>
  <si>
    <t>230610Y01050</t>
  </si>
  <si>
    <t>230610Y01060</t>
  </si>
  <si>
    <t>230605Y01010</t>
  </si>
  <si>
    <t>230605Y01040</t>
  </si>
  <si>
    <t>230605Y01030</t>
  </si>
  <si>
    <t>230605Y01320</t>
  </si>
  <si>
    <t>230605Y01270</t>
  </si>
  <si>
    <t>230605Y01230</t>
  </si>
  <si>
    <t>230605Y01050</t>
  </si>
  <si>
    <t>230605Y01200</t>
  </si>
  <si>
    <t>230605Y01220</t>
  </si>
  <si>
    <t>230605Y01070</t>
  </si>
  <si>
    <t>230605Y01240</t>
  </si>
  <si>
    <t>230605Y01020</t>
  </si>
  <si>
    <t>230605Y01060</t>
  </si>
  <si>
    <t>230605Y01310</t>
  </si>
  <si>
    <t>230605Y01250</t>
  </si>
  <si>
    <t>230605Y01080</t>
  </si>
  <si>
    <t>230605Y01120</t>
  </si>
  <si>
    <t>230605Y01130</t>
  </si>
  <si>
    <t>230605Y01140</t>
  </si>
  <si>
    <t>230605Y01110</t>
  </si>
  <si>
    <t>230605Y01101</t>
  </si>
  <si>
    <t>230605Y01090</t>
  </si>
  <si>
    <t>230605Y01100</t>
  </si>
  <si>
    <t>230605Y01190</t>
  </si>
  <si>
    <t>230605Y01300</t>
  </si>
  <si>
    <t>230605Y01150</t>
  </si>
  <si>
    <t>230605Y01160</t>
  </si>
  <si>
    <t>230605Y01210</t>
  </si>
  <si>
    <t>230605Y01170</t>
  </si>
  <si>
    <t>230605Y01360</t>
  </si>
  <si>
    <t>230605Y01370</t>
  </si>
  <si>
    <t>230605Y01380</t>
  </si>
  <si>
    <t>230605Y01180</t>
  </si>
  <si>
    <t>230605Y01340</t>
  </si>
  <si>
    <t>230655Y01010</t>
  </si>
  <si>
    <t>230655Y01030</t>
  </si>
  <si>
    <t>230655Y01020</t>
  </si>
  <si>
    <t>230630Y01050</t>
  </si>
  <si>
    <t>230630Y01070</t>
  </si>
  <si>
    <t>230630Y01060</t>
  </si>
  <si>
    <t>230630Y01080</t>
  </si>
  <si>
    <t>230630Y01040</t>
  </si>
  <si>
    <t>230630Y01170</t>
  </si>
  <si>
    <t>230630Y01090</t>
  </si>
  <si>
    <t>230630Y01290</t>
  </si>
  <si>
    <t>230630Y01150</t>
  </si>
  <si>
    <t>230630Y01160</t>
  </si>
  <si>
    <t>230630Y01250</t>
  </si>
  <si>
    <t>230630Y01100</t>
  </si>
  <si>
    <t>230630Y01120</t>
  </si>
  <si>
    <t>230630Y01110</t>
  </si>
  <si>
    <t>230630Y01140</t>
  </si>
  <si>
    <t>230630Y01020</t>
  </si>
  <si>
    <t>230630Y01030</t>
  </si>
  <si>
    <t>230630Y01260</t>
  </si>
  <si>
    <t>230630Y01180</t>
  </si>
  <si>
    <t>230630Y01130</t>
  </si>
  <si>
    <t>230630Y01240</t>
  </si>
  <si>
    <t>230630Y01010</t>
  </si>
  <si>
    <t>230630Y01190</t>
  </si>
  <si>
    <t>230630Y01200</t>
  </si>
  <si>
    <t>230630Y01220</t>
  </si>
  <si>
    <t>230630Y01210</t>
  </si>
  <si>
    <t>230630Y01270</t>
  </si>
  <si>
    <t>230630Y01280</t>
  </si>
  <si>
    <t>230650Y01030</t>
  </si>
  <si>
    <t>230640Y01010</t>
  </si>
  <si>
    <t>230640Y01020</t>
  </si>
  <si>
    <t>230640Y01030</t>
  </si>
  <si>
    <t>230640Y01040</t>
  </si>
  <si>
    <t>230640Y01050</t>
  </si>
  <si>
    <t>230640Y01060</t>
  </si>
  <si>
    <t>230640Y01070</t>
  </si>
  <si>
    <t>230640Y01080</t>
  </si>
  <si>
    <t>230640Y01090</t>
  </si>
  <si>
    <t>230740Y01010</t>
  </si>
  <si>
    <t>230740Y01020</t>
  </si>
  <si>
    <t>230720Y01010</t>
  </si>
  <si>
    <t>230720Y01020</t>
  </si>
  <si>
    <t>230720Y01030</t>
  </si>
  <si>
    <t>230720Y01040</t>
  </si>
  <si>
    <t>230720Y01050</t>
  </si>
  <si>
    <t>230720Y01060</t>
  </si>
  <si>
    <t>230720Y01070</t>
  </si>
  <si>
    <t>230720Y01080</t>
  </si>
  <si>
    <t>230720Y01090</t>
  </si>
  <si>
    <t>230720Y01100</t>
  </si>
  <si>
    <t>230720Y01140</t>
  </si>
  <si>
    <t>230720Y01150</t>
  </si>
  <si>
    <t>230720Y01160</t>
  </si>
  <si>
    <t>230720Y01110</t>
  </si>
  <si>
    <t>230720Y01120</t>
  </si>
  <si>
    <t>230720Y01170</t>
  </si>
  <si>
    <t>230720Y01180</t>
  </si>
  <si>
    <t>230720Y01190</t>
  </si>
  <si>
    <t>230730Y01010</t>
  </si>
  <si>
    <t>230730Y01020</t>
  </si>
  <si>
    <t>230710Y01010</t>
  </si>
  <si>
    <t>230710Y01020</t>
  </si>
  <si>
    <t>230710Y01030</t>
  </si>
  <si>
    <t>230710Y01040</t>
  </si>
  <si>
    <t>230710Y01050</t>
  </si>
  <si>
    <t>230710Y01330</t>
  </si>
  <si>
    <t>230710Y01060</t>
  </si>
  <si>
    <t>230710Y01070</t>
  </si>
  <si>
    <t>230710Y01080</t>
  </si>
  <si>
    <t>230710Y01090</t>
  </si>
  <si>
    <t>230710Y01100</t>
  </si>
  <si>
    <t>230710Y01110</t>
  </si>
  <si>
    <t>230710Y01120</t>
  </si>
  <si>
    <t>230710Y01130</t>
  </si>
  <si>
    <t>230710Y01140</t>
  </si>
  <si>
    <t>230710Y01150</t>
  </si>
  <si>
    <t>230710Y01160</t>
  </si>
  <si>
    <t>230710Y01180</t>
  </si>
  <si>
    <t>230710Y01170</t>
  </si>
  <si>
    <t>230710Y01190</t>
  </si>
  <si>
    <t>230710Y01200</t>
  </si>
  <si>
    <t>230710Y01210</t>
  </si>
  <si>
    <t>230710Y01220</t>
  </si>
  <si>
    <t>230710Y01230</t>
  </si>
  <si>
    <t>230710Y01240</t>
  </si>
  <si>
    <t>230710Y01250</t>
  </si>
  <si>
    <t>230710Y01270</t>
  </si>
  <si>
    <t>230710Y01280</t>
  </si>
  <si>
    <t>230710Y01290</t>
  </si>
  <si>
    <t>230710Y01300</t>
  </si>
  <si>
    <t>230710Y01310</t>
  </si>
  <si>
    <t>230710Y01320</t>
  </si>
  <si>
    <t>230780Y01010</t>
  </si>
  <si>
    <t>夕刊折込広告取扱要綱</t>
  </si>
  <si>
    <t>Ｂ４</t>
  </si>
  <si>
    <t>Ｂ３</t>
  </si>
  <si>
    <t>＠4.0</t>
  </si>
  <si>
    <t>＠6.0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</si>
  <si>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</si>
  <si>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</si>
  <si>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</si>
  <si>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豊田市</t>
  </si>
  <si>
    <t>230605Y01440</t>
  </si>
  <si>
    <t>230605Y01450</t>
  </si>
  <si>
    <t>豊田市</t>
  </si>
  <si>
    <t>サイズ</t>
  </si>
  <si>
    <t>＠9.5</t>
  </si>
  <si>
    <t>＠15.5</t>
  </si>
  <si>
    <t>Ｂ2</t>
  </si>
  <si>
    <t>Ｂ1</t>
  </si>
  <si>
    <t>・変形、特殊、横長、三ツ折、厚紙等につきましては、その都度お問い合わせ下さい。</t>
  </si>
  <si>
    <t>刈谷南部N</t>
  </si>
  <si>
    <t>刈谷北部N</t>
  </si>
  <si>
    <t>東刈谷N</t>
  </si>
  <si>
    <t>挙母中央N</t>
  </si>
  <si>
    <t>挙母北部N</t>
  </si>
  <si>
    <t>豊田駅西N</t>
  </si>
  <si>
    <t>豊田朝日町N</t>
  </si>
  <si>
    <t>豊田元町N</t>
  </si>
  <si>
    <t>上挙母N</t>
  </si>
  <si>
    <t>挙母栄町N</t>
  </si>
  <si>
    <t>挙母小清水N</t>
  </si>
  <si>
    <t>平戸橋N</t>
  </si>
  <si>
    <t>岡崎竜美ヶ丘N</t>
  </si>
  <si>
    <t>岡崎戸崎N</t>
  </si>
  <si>
    <t>光ヶ丘N</t>
  </si>
  <si>
    <t>羽根N</t>
  </si>
  <si>
    <t>岡崎若松東N</t>
  </si>
  <si>
    <t>平坂N</t>
  </si>
  <si>
    <t>刈谷恩田NM</t>
  </si>
  <si>
    <t>小垣江NM</t>
  </si>
  <si>
    <t>富士松NM</t>
  </si>
  <si>
    <t>刈谷愛教大前NM</t>
  </si>
  <si>
    <t>刈谷半城土NM</t>
  </si>
  <si>
    <t>鷲塚NM</t>
  </si>
  <si>
    <t>棚尾NM</t>
  </si>
  <si>
    <t>大浜南NM</t>
  </si>
  <si>
    <t>豊橋中央(佐久間)NM</t>
  </si>
  <si>
    <t>豊橋東部NM</t>
  </si>
  <si>
    <t>豊橋上地NM</t>
  </si>
  <si>
    <t>豊橋鷹丘NM</t>
  </si>
  <si>
    <t>豊橋多米NM</t>
  </si>
  <si>
    <t>豊橋飯村NM</t>
  </si>
  <si>
    <t>豊橋植田NM</t>
  </si>
  <si>
    <t>豊橋北部NM</t>
  </si>
  <si>
    <t>豊橋玉川NM</t>
  </si>
  <si>
    <t>豊橋牛川NM</t>
  </si>
  <si>
    <t>豊橋北山NM</t>
  </si>
  <si>
    <t>二川NM</t>
  </si>
  <si>
    <t>豊橋大岩南NM</t>
  </si>
  <si>
    <t>豊橋技科大前NM</t>
  </si>
  <si>
    <t>豊橋向山NM</t>
  </si>
  <si>
    <t>豊橋栄NM</t>
  </si>
  <si>
    <t>豊橋上野NM</t>
  </si>
  <si>
    <t>豊橋豊岡NM</t>
  </si>
  <si>
    <t>豊橋東岩田NM</t>
  </si>
  <si>
    <t>豊橋西口NM</t>
  </si>
  <si>
    <t>豊橋大村NM</t>
  </si>
  <si>
    <t>豊橋磯辺NM</t>
  </si>
  <si>
    <t>豊橋南栄NM</t>
  </si>
  <si>
    <t>豊橋ﾚｲｸﾀｳﾝNM</t>
  </si>
  <si>
    <t>豊橋佐藤町NM</t>
  </si>
  <si>
    <t>豊橋曙NM</t>
  </si>
  <si>
    <t>豊橋野依NM</t>
  </si>
  <si>
    <t>豊川(西本)NM</t>
  </si>
  <si>
    <t>豊川中条NM</t>
  </si>
  <si>
    <t>豊川諏訪NM</t>
  </si>
  <si>
    <t>牛久保(中村)NM</t>
  </si>
  <si>
    <t>牛久保(大万)NM</t>
  </si>
  <si>
    <t>牛久保(中部大万)NM</t>
  </si>
  <si>
    <t>豊川蔵子NM</t>
  </si>
  <si>
    <t>豊川国府NM</t>
  </si>
  <si>
    <t>豊川八南NM</t>
  </si>
  <si>
    <t>御油NM</t>
  </si>
  <si>
    <t>豊川音羽NM</t>
  </si>
  <si>
    <t>西小坂井NM</t>
  </si>
  <si>
    <t>小坂井駅前NM</t>
  </si>
  <si>
    <t>豊川美園NM</t>
  </si>
  <si>
    <t>西尾NM</t>
  </si>
  <si>
    <t>三江島NM</t>
  </si>
  <si>
    <t>米津NM</t>
  </si>
  <si>
    <t>三河一色NM</t>
  </si>
  <si>
    <t>上横須賀NM</t>
  </si>
  <si>
    <t>蒲郡NM</t>
  </si>
  <si>
    <t>矢作NM</t>
  </si>
  <si>
    <t>岡崎上和田NM</t>
  </si>
  <si>
    <t>六ッ美NM</t>
  </si>
  <si>
    <t>六ッ美北NM</t>
  </si>
  <si>
    <t>岡崎針崎NM</t>
  </si>
  <si>
    <t>岡崎上地台NM</t>
  </si>
  <si>
    <t>土呂NM</t>
  </si>
  <si>
    <t>岡崎青野NM</t>
  </si>
  <si>
    <t>岩津NM</t>
  </si>
  <si>
    <t>三好NM</t>
  </si>
  <si>
    <t>三好莇生NM</t>
  </si>
  <si>
    <t>三好ヶ丘NM</t>
  </si>
  <si>
    <t>豊田美山NM</t>
  </si>
  <si>
    <t>土橋NM</t>
  </si>
  <si>
    <t>豊田スタジアムNM</t>
  </si>
  <si>
    <t>挙母東部NM</t>
  </si>
  <si>
    <t>豊田市木NM</t>
  </si>
  <si>
    <t>豊田東山NM</t>
  </si>
  <si>
    <t>豊田緑ヶ丘NM</t>
  </si>
  <si>
    <t>豊田大林NM</t>
  </si>
  <si>
    <t>永覚NM</t>
  </si>
  <si>
    <t>上郷NM</t>
  </si>
  <si>
    <t>上郷北部NM</t>
  </si>
  <si>
    <t>上郷畝部NM</t>
  </si>
  <si>
    <t>若林西NM</t>
  </si>
  <si>
    <t>竹村NM</t>
  </si>
  <si>
    <t>若林NM</t>
  </si>
  <si>
    <t>三河八橋NM</t>
  </si>
  <si>
    <t>豊田乙部ヶ丘NM</t>
  </si>
  <si>
    <t>保見NM</t>
  </si>
  <si>
    <t>安城(伊藤)NM</t>
  </si>
  <si>
    <t>安城東部NM</t>
  </si>
  <si>
    <t>南安城NM</t>
  </si>
  <si>
    <t>安祥公園前NM</t>
  </si>
  <si>
    <t>三河安城NM</t>
  </si>
  <si>
    <t>安城西部NM</t>
  </si>
  <si>
    <t>安城南部NM</t>
  </si>
  <si>
    <t>安城和泉NM</t>
  </si>
  <si>
    <t>今村NM</t>
  </si>
  <si>
    <t>安城今池町NM</t>
  </si>
  <si>
    <t>石橋団地NM</t>
  </si>
  <si>
    <t>桜井NM</t>
  </si>
  <si>
    <t>北明治NM</t>
  </si>
  <si>
    <t>二本木NM</t>
  </si>
  <si>
    <t>安城明祥NM</t>
  </si>
  <si>
    <t>高棚NM</t>
  </si>
  <si>
    <t>知立(前島)NM</t>
  </si>
  <si>
    <t>知立西部NM</t>
  </si>
  <si>
    <t>知立南部NM</t>
  </si>
  <si>
    <t>知立南陽NM</t>
  </si>
  <si>
    <t>知立谷田NM</t>
  </si>
  <si>
    <t>知立東部NM</t>
  </si>
  <si>
    <t>田原NAM</t>
  </si>
  <si>
    <t>赤羽根NAM</t>
  </si>
  <si>
    <t>老津NAM</t>
  </si>
  <si>
    <t>田口NAM</t>
  </si>
  <si>
    <t>名倉NAM</t>
  </si>
  <si>
    <t>津具NAM</t>
  </si>
  <si>
    <t>豊川赤坂NAM</t>
  </si>
  <si>
    <t>幸田NAM</t>
  </si>
  <si>
    <t>吉良吉田NAM</t>
  </si>
  <si>
    <t>吉良白浜NAM</t>
  </si>
  <si>
    <t>西幡豆NAM</t>
  </si>
  <si>
    <t>蒲郡西NAM</t>
  </si>
  <si>
    <t>河合NAM</t>
  </si>
  <si>
    <t>豊富NAM</t>
  </si>
  <si>
    <t>宮崎NAM</t>
  </si>
  <si>
    <t>藤岡NAM</t>
  </si>
  <si>
    <t>藤岡北NAM</t>
  </si>
  <si>
    <t>小原NAM</t>
  </si>
  <si>
    <t>九久平NAM</t>
  </si>
  <si>
    <t>足助NAM</t>
  </si>
  <si>
    <t>稲武NAM</t>
  </si>
  <si>
    <t>三河高岡NAM</t>
  </si>
  <si>
    <t>西中金NAM</t>
  </si>
  <si>
    <t>美合南部NAMY</t>
  </si>
  <si>
    <t>美合北部NAMY</t>
  </si>
  <si>
    <t>本宿NAMY</t>
  </si>
  <si>
    <t>三河大海NAMY</t>
  </si>
  <si>
    <t>作手NAMY</t>
  </si>
  <si>
    <t>三河大野NAMY</t>
  </si>
  <si>
    <t>海老NAMY</t>
  </si>
  <si>
    <t>三河本郷NAMY</t>
  </si>
  <si>
    <t>泉NAMY</t>
  </si>
  <si>
    <t>福江NAMY</t>
  </si>
  <si>
    <t>豊田(柘植)N</t>
  </si>
  <si>
    <t>小原別口AM</t>
  </si>
  <si>
    <t>新城西NMY</t>
  </si>
  <si>
    <t>新城東NMY</t>
  </si>
  <si>
    <t>大浜NM</t>
  </si>
  <si>
    <t>依頼部数</t>
  </si>
  <si>
    <t>1. 対象</t>
  </si>
  <si>
    <t>2. エリア</t>
  </si>
  <si>
    <t>3. 料金表</t>
  </si>
  <si>
    <t>4. 定数</t>
  </si>
  <si>
    <t>5. その他</t>
  </si>
  <si>
    <t>中日新聞の夕刊購読者のみ</t>
  </si>
  <si>
    <t>愛知、岐阜、三重（一部地域を除きます。本紙数表をご参照ください。）</t>
  </si>
  <si>
    <t>本紙数表にて販売店が公表した夕刊の定数を、個店単位で満たしていることが条件となります。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</si>
  <si>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</si>
  <si>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</si>
  <si>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</si>
  <si>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</si>
  <si>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長篠NAMY</t>
  </si>
  <si>
    <t>新城北NAM</t>
  </si>
  <si>
    <t>大嵐富山A</t>
  </si>
  <si>
    <t>豊根AM</t>
  </si>
  <si>
    <t>三河一宮NAM</t>
  </si>
  <si>
    <t>浄水四郷NM</t>
  </si>
  <si>
    <t>豊橋南部NM</t>
  </si>
  <si>
    <t>豊橋西部NM</t>
  </si>
  <si>
    <t>豊橋花田NM</t>
  </si>
  <si>
    <t>豊橋吉田方NM</t>
  </si>
  <si>
    <t>旭NAM</t>
  </si>
  <si>
    <t>御津（鈴木）NM</t>
  </si>
  <si>
    <t>御津（小林）NM</t>
  </si>
  <si>
    <t>吉浜NM</t>
  </si>
  <si>
    <t>吉浜南部NM</t>
  </si>
  <si>
    <t>碧南西端NM</t>
  </si>
  <si>
    <t>豊田下山NAM</t>
  </si>
  <si>
    <t>折込料</t>
  </si>
  <si>
    <t>手配管理料</t>
  </si>
  <si>
    <t>＠0.10</t>
  </si>
  <si>
    <t>高浜東部NM</t>
  </si>
  <si>
    <t>高浜NM</t>
  </si>
  <si>
    <t>三河新川(岡本)NM</t>
  </si>
  <si>
    <t>三河新川(辻栄)NM</t>
  </si>
  <si>
    <t>碧南中央NM</t>
  </si>
  <si>
    <t>平成29年後期（12月1日以降）</t>
  </si>
  <si>
    <t>平成29年後期（12月1日以降）</t>
  </si>
  <si>
    <t>岡崎(石垣)NM</t>
  </si>
  <si>
    <t>岡崎南部N</t>
  </si>
  <si>
    <t>岡崎西部NM</t>
  </si>
  <si>
    <t>岡崎北部NM</t>
  </si>
  <si>
    <t>岡崎大門NM</t>
  </si>
  <si>
    <t>岡崎常磐NM</t>
  </si>
  <si>
    <t>岡崎真伝NM</t>
  </si>
  <si>
    <t>岡崎大平NM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</si>
</sst>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&quot;枚&quot;"/>
    <numFmt numFmtId="195" formatCode="ge&quot;年&quot;m&quot;月&quot;d&quot;日&quot;\(aaa\)"/>
    <numFmt numFmtId="196" formatCode="yyyy&quot;年&quot;m&quot;月&quot;d&quot;日&quot;\(aaa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6" fillId="0" borderId="0" xfId="0" applyNumberFormat="1" applyFont="1" applyAlignment="1" applyProtection="1">
      <alignment/>
      <protection locked="0"/>
    </xf>
    <xf numFmtId="185" fontId="0" fillId="0" borderId="0" xfId="51" applyNumberFormat="1" applyFont="1" applyAlignment="1" applyProtection="1">
      <alignment/>
      <protection locked="0"/>
    </xf>
    <xf numFmtId="185" fontId="4" fillId="0" borderId="0" xfId="51" applyNumberFormat="1" applyFont="1" applyAlignment="1" applyProtection="1">
      <alignment/>
      <protection locked="0"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11" xfId="51" applyNumberFormat="1" applyFont="1" applyBorder="1" applyAlignment="1" applyProtection="1">
      <alignment/>
      <protection/>
    </xf>
    <xf numFmtId="185" fontId="4" fillId="0" borderId="12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horizontal="right" vertical="center"/>
      <protection/>
    </xf>
    <xf numFmtId="185" fontId="4" fillId="0" borderId="15" xfId="51" applyNumberFormat="1" applyFont="1" applyBorder="1" applyAlignment="1" applyProtection="1">
      <alignment horizontal="center" vertical="center"/>
      <protection/>
    </xf>
    <xf numFmtId="185" fontId="0" fillId="0" borderId="0" xfId="51" applyNumberFormat="1" applyFont="1" applyAlignment="1" applyProtection="1">
      <alignment/>
      <protection/>
    </xf>
    <xf numFmtId="185" fontId="4" fillId="0" borderId="0" xfId="51" applyNumberFormat="1" applyFont="1" applyAlignment="1" applyProtection="1">
      <alignment horizontal="center"/>
      <protection locked="0"/>
    </xf>
    <xf numFmtId="185" fontId="4" fillId="0" borderId="16" xfId="51" applyNumberFormat="1" applyFont="1" applyBorder="1" applyAlignment="1" applyProtection="1">
      <alignment horizontal="right" vertical="center"/>
      <protection/>
    </xf>
    <xf numFmtId="185" fontId="4" fillId="0" borderId="17" xfId="51" applyNumberFormat="1" applyFont="1" applyBorder="1" applyAlignment="1" applyProtection="1">
      <alignment horizontal="right" vertical="center"/>
      <protection/>
    </xf>
    <xf numFmtId="185" fontId="4" fillId="0" borderId="18" xfId="51" applyNumberFormat="1" applyFont="1" applyBorder="1" applyAlignment="1" applyProtection="1">
      <alignment horizontal="right" vertical="center"/>
      <protection/>
    </xf>
    <xf numFmtId="185" fontId="4" fillId="0" borderId="19" xfId="51" applyNumberFormat="1" applyFont="1" applyBorder="1" applyAlignment="1" applyProtection="1">
      <alignment horizontal="right" vertical="center"/>
      <protection/>
    </xf>
    <xf numFmtId="185" fontId="4" fillId="0" borderId="14" xfId="132" applyNumberFormat="1" applyFont="1" applyBorder="1" applyAlignment="1" applyProtection="1">
      <alignment horizontal="right" vertical="center" shrinkToFit="1"/>
      <protection/>
    </xf>
    <xf numFmtId="185" fontId="4" fillId="0" borderId="10" xfId="132" applyNumberFormat="1" applyFont="1" applyBorder="1" applyAlignment="1" applyProtection="1">
      <alignment horizontal="right" vertical="center" shrinkToFit="1"/>
      <protection/>
    </xf>
    <xf numFmtId="185" fontId="4" fillId="0" borderId="20" xfId="51" applyNumberFormat="1" applyFont="1" applyBorder="1" applyAlignment="1" applyProtection="1">
      <alignment horizontal="right" vertical="center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14" xfId="143" applyNumberFormat="1" applyFont="1" applyBorder="1" applyAlignment="1" applyProtection="1">
      <alignment horizontal="right" vertical="center" shrinkToFit="1"/>
      <protection/>
    </xf>
    <xf numFmtId="185" fontId="4" fillId="0" borderId="10" xfId="143" applyNumberFormat="1" applyFont="1" applyBorder="1" applyAlignment="1" applyProtection="1">
      <alignment horizontal="right" vertical="center" shrinkToFit="1"/>
      <protection/>
    </xf>
    <xf numFmtId="185" fontId="4" fillId="0" borderId="10" xfId="145" applyNumberFormat="1" applyFont="1" applyBorder="1" applyAlignment="1" applyProtection="1">
      <alignment horizontal="right" vertical="center" shrinkToFit="1"/>
      <protection/>
    </xf>
    <xf numFmtId="185" fontId="4" fillId="0" borderId="22" xfId="51" applyNumberFormat="1" applyFont="1" applyBorder="1" applyAlignment="1" applyProtection="1">
      <alignment horizontal="right" vertical="center"/>
      <protection/>
    </xf>
    <xf numFmtId="185" fontId="4" fillId="0" borderId="14" xfId="164" applyNumberFormat="1" applyFont="1" applyBorder="1" applyAlignment="1" applyProtection="1">
      <alignment horizontal="right" vertical="center" shrinkToFit="1"/>
      <protection/>
    </xf>
    <xf numFmtId="185" fontId="4" fillId="0" borderId="10" xfId="164" applyNumberFormat="1" applyFont="1" applyBorder="1" applyAlignment="1" applyProtection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15" xfId="51" applyNumberFormat="1" applyFont="1" applyBorder="1" applyAlignment="1" applyProtection="1">
      <alignment/>
      <protection/>
    </xf>
    <xf numFmtId="185" fontId="4" fillId="0" borderId="0" xfId="51" applyNumberFormat="1" applyFont="1" applyAlignment="1" applyProtection="1">
      <alignment horizontal="left" vertical="center"/>
      <protection locked="0"/>
    </xf>
    <xf numFmtId="185" fontId="4" fillId="0" borderId="23" xfId="51" applyNumberFormat="1" applyFont="1" applyBorder="1" applyAlignment="1" applyProtection="1">
      <alignment horizontal="left" vertical="center"/>
      <protection/>
    </xf>
    <xf numFmtId="185" fontId="4" fillId="0" borderId="24" xfId="51" applyNumberFormat="1" applyFont="1" applyBorder="1" applyAlignment="1" applyProtection="1">
      <alignment horizontal="left" vertical="center"/>
      <protection/>
    </xf>
    <xf numFmtId="185" fontId="4" fillId="0" borderId="25" xfId="51" applyNumberFormat="1" applyFont="1" applyBorder="1" applyAlignment="1" applyProtection="1">
      <alignment horizontal="left" vertical="center"/>
      <protection/>
    </xf>
    <xf numFmtId="185" fontId="4" fillId="0" borderId="23" xfId="51" applyNumberFormat="1" applyFont="1" applyBorder="1" applyAlignment="1" applyProtection="1">
      <alignment horizontal="left" vertical="center" shrinkToFit="1"/>
      <protection/>
    </xf>
    <xf numFmtId="185" fontId="4" fillId="0" borderId="24" xfId="51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shrinkToFit="1"/>
      <protection locked="0"/>
    </xf>
    <xf numFmtId="185" fontId="4" fillId="0" borderId="0" xfId="51" applyNumberFormat="1" applyFont="1" applyAlignment="1" applyProtection="1">
      <alignment horizontal="left" vertical="center" shrinkToFit="1"/>
      <protection locked="0"/>
    </xf>
    <xf numFmtId="185" fontId="4" fillId="0" borderId="25" xfId="51" applyNumberFormat="1" applyFont="1" applyBorder="1" applyAlignment="1" applyProtection="1">
      <alignment horizontal="left" vertical="center" shrinkToFit="1"/>
      <protection/>
    </xf>
    <xf numFmtId="185" fontId="4" fillId="0" borderId="15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Border="1" applyAlignment="1" applyProtection="1">
      <alignment horizontal="left" vertical="center" shrinkToFit="1"/>
      <protection/>
    </xf>
    <xf numFmtId="185" fontId="4" fillId="0" borderId="26" xfId="51" applyNumberFormat="1" applyFont="1" applyBorder="1" applyAlignment="1" applyProtection="1">
      <alignment horizontal="left" vertical="center" shrinkToFit="1"/>
      <protection/>
    </xf>
    <xf numFmtId="185" fontId="4" fillId="0" borderId="25" xfId="158" applyNumberFormat="1" applyFont="1" applyBorder="1" applyAlignment="1" applyProtection="1">
      <alignment horizontal="left" vertical="center" shrinkToFit="1"/>
      <protection/>
    </xf>
    <xf numFmtId="185" fontId="4" fillId="0" borderId="23" xfId="158" applyNumberFormat="1" applyFont="1" applyBorder="1" applyAlignment="1" applyProtection="1">
      <alignment horizontal="left" vertical="center" shrinkToFit="1"/>
      <protection/>
    </xf>
    <xf numFmtId="185" fontId="4" fillId="0" borderId="14" xfId="51" applyNumberFormat="1" applyFont="1" applyBorder="1" applyAlignment="1" applyProtection="1">
      <alignment horizontal="right" vertical="center"/>
      <protection locked="0"/>
    </xf>
    <xf numFmtId="185" fontId="4" fillId="0" borderId="27" xfId="51" applyNumberFormat="1" applyFont="1" applyBorder="1" applyAlignment="1" applyProtection="1">
      <alignment/>
      <protection/>
    </xf>
    <xf numFmtId="185" fontId="4" fillId="0" borderId="23" xfId="51" applyNumberFormat="1" applyFont="1" applyBorder="1" applyAlignment="1" applyProtection="1">
      <alignment/>
      <protection/>
    </xf>
    <xf numFmtId="185" fontId="4" fillId="0" borderId="27" xfId="51" applyNumberFormat="1" applyFont="1" applyBorder="1" applyAlignment="1" applyProtection="1">
      <alignment horizontal="right" vertical="center"/>
      <protection/>
    </xf>
    <xf numFmtId="185" fontId="4" fillId="0" borderId="23" xfId="51" applyNumberFormat="1" applyFont="1" applyBorder="1" applyAlignment="1" applyProtection="1">
      <alignment horizontal="right" vertical="center"/>
      <protection/>
    </xf>
    <xf numFmtId="177" fontId="4" fillId="0" borderId="28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9" xfId="51" applyNumberFormat="1" applyFont="1" applyBorder="1" applyAlignment="1" applyProtection="1">
      <alignment horizontal="right" vertical="center"/>
      <protection/>
    </xf>
    <xf numFmtId="185" fontId="4" fillId="0" borderId="29" xfId="51" applyNumberFormat="1" applyFont="1" applyBorder="1" applyAlignment="1" applyProtection="1">
      <alignment vertical="center"/>
      <protection/>
    </xf>
    <xf numFmtId="185" fontId="4" fillId="0" borderId="22" xfId="77" applyNumberFormat="1" applyFont="1" applyBorder="1" applyAlignment="1" applyProtection="1">
      <alignment horizontal="right" vertical="center"/>
      <protection/>
    </xf>
    <xf numFmtId="185" fontId="4" fillId="0" borderId="16" xfId="77" applyNumberFormat="1" applyFont="1" applyBorder="1" applyAlignment="1" applyProtection="1">
      <alignment horizontal="right" vertical="center"/>
      <protection/>
    </xf>
    <xf numFmtId="185" fontId="4" fillId="0" borderId="22" xfId="82" applyNumberFormat="1" applyFont="1" applyBorder="1" applyAlignment="1" applyProtection="1">
      <alignment horizontal="right" vertical="center"/>
      <protection/>
    </xf>
    <xf numFmtId="185" fontId="4" fillId="0" borderId="16" xfId="82" applyNumberFormat="1" applyFont="1" applyBorder="1" applyAlignment="1" applyProtection="1">
      <alignment horizontal="right" vertical="center"/>
      <protection/>
    </xf>
    <xf numFmtId="185" fontId="4" fillId="0" borderId="22" xfId="85" applyNumberFormat="1" applyFont="1" applyBorder="1" applyAlignment="1" applyProtection="1">
      <alignment horizontal="right" vertical="center"/>
      <protection/>
    </xf>
    <xf numFmtId="185" fontId="4" fillId="0" borderId="16" xfId="85" applyNumberFormat="1" applyFont="1" applyBorder="1" applyAlignment="1" applyProtection="1">
      <alignment horizontal="right" vertical="center"/>
      <protection/>
    </xf>
    <xf numFmtId="185" fontId="4" fillId="0" borderId="22" xfId="92" applyNumberFormat="1" applyFont="1" applyBorder="1" applyAlignment="1" applyProtection="1">
      <alignment horizontal="right" vertical="center"/>
      <protection/>
    </xf>
    <xf numFmtId="185" fontId="4" fillId="0" borderId="16" xfId="92" applyNumberFormat="1" applyFont="1" applyBorder="1" applyAlignment="1" applyProtection="1">
      <alignment horizontal="right" vertical="center"/>
      <protection/>
    </xf>
    <xf numFmtId="185" fontId="4" fillId="0" borderId="16" xfId="98" applyNumberFormat="1" applyFont="1" applyBorder="1" applyAlignment="1" applyProtection="1">
      <alignment horizontal="right" vertical="center"/>
      <protection/>
    </xf>
    <xf numFmtId="185" fontId="4" fillId="0" borderId="20" xfId="51" applyNumberFormat="1" applyFont="1" applyBorder="1" applyAlignment="1" applyProtection="1">
      <alignment horizontal="right" vertical="center"/>
      <protection locked="0"/>
    </xf>
    <xf numFmtId="185" fontId="4" fillId="0" borderId="22" xfId="99" applyNumberFormat="1" applyFont="1" applyBorder="1" applyAlignment="1" applyProtection="1">
      <alignment horizontal="right" vertical="center"/>
      <protection/>
    </xf>
    <xf numFmtId="185" fontId="4" fillId="0" borderId="16" xfId="99" applyNumberFormat="1" applyFont="1" applyBorder="1" applyAlignment="1" applyProtection="1">
      <alignment horizontal="right" vertical="center"/>
      <protection/>
    </xf>
    <xf numFmtId="185" fontId="4" fillId="0" borderId="18" xfId="99" applyNumberFormat="1" applyFont="1" applyBorder="1" applyAlignment="1" applyProtection="1">
      <alignment horizontal="right" vertical="center"/>
      <protection/>
    </xf>
    <xf numFmtId="185" fontId="4" fillId="0" borderId="16" xfId="100" applyNumberFormat="1" applyFont="1" applyBorder="1" applyAlignment="1" applyProtection="1">
      <alignment horizontal="right" vertical="center"/>
      <protection/>
    </xf>
    <xf numFmtId="185" fontId="4" fillId="0" borderId="18" xfId="100" applyNumberFormat="1" applyFont="1" applyBorder="1" applyAlignment="1" applyProtection="1">
      <alignment horizontal="right" vertical="center"/>
      <protection/>
    </xf>
    <xf numFmtId="185" fontId="4" fillId="0" borderId="30" xfId="51" applyNumberFormat="1" applyFont="1" applyBorder="1" applyAlignment="1" applyProtection="1">
      <alignment horizontal="right" vertical="center"/>
      <protection locked="0"/>
    </xf>
    <xf numFmtId="185" fontId="4" fillId="0" borderId="22" xfId="112" applyNumberFormat="1" applyFont="1" applyBorder="1" applyAlignment="1" applyProtection="1">
      <alignment horizontal="right" vertical="center"/>
      <protection/>
    </xf>
    <xf numFmtId="185" fontId="4" fillId="0" borderId="16" xfId="112" applyNumberFormat="1" applyFont="1" applyBorder="1" applyAlignment="1" applyProtection="1">
      <alignment horizontal="right" vertical="center"/>
      <protection/>
    </xf>
    <xf numFmtId="177" fontId="4" fillId="0" borderId="28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1" xfId="51" applyNumberFormat="1" applyFont="1" applyBorder="1" applyAlignment="1" applyProtection="1">
      <alignment horizontal="right" vertical="center"/>
      <protection/>
    </xf>
    <xf numFmtId="185" fontId="4" fillId="0" borderId="18" xfId="92" applyNumberFormat="1" applyFont="1" applyBorder="1" applyAlignment="1" applyProtection="1">
      <alignment horizontal="right" vertical="center"/>
      <protection/>
    </xf>
    <xf numFmtId="185" fontId="4" fillId="0" borderId="10" xfId="77" applyNumberFormat="1" applyFont="1" applyBorder="1" applyAlignment="1" applyProtection="1">
      <alignment horizontal="right" vertical="center"/>
      <protection/>
    </xf>
    <xf numFmtId="185" fontId="4" fillId="0" borderId="23" xfId="141" applyNumberFormat="1" applyFont="1" applyBorder="1" applyAlignment="1" applyProtection="1">
      <alignment horizontal="left" vertical="center"/>
      <protection/>
    </xf>
    <xf numFmtId="185" fontId="4" fillId="0" borderId="20" xfId="132" applyNumberFormat="1" applyFont="1" applyBorder="1" applyAlignment="1" applyProtection="1">
      <alignment horizontal="right" vertical="center" shrinkToFit="1"/>
      <protection/>
    </xf>
    <xf numFmtId="185" fontId="4" fillId="0" borderId="23" xfId="136" applyNumberFormat="1" applyFont="1" applyBorder="1" applyAlignment="1" applyProtection="1">
      <alignment horizontal="left" vertical="center" shrinkToFit="1"/>
      <protection/>
    </xf>
    <xf numFmtId="185" fontId="4" fillId="0" borderId="18" xfId="112" applyNumberFormat="1" applyFont="1" applyBorder="1" applyAlignment="1" applyProtection="1">
      <alignment horizontal="right" vertical="center"/>
      <protection/>
    </xf>
    <xf numFmtId="185" fontId="4" fillId="0" borderId="24" xfId="158" applyNumberFormat="1" applyFont="1" applyBorder="1" applyAlignment="1" applyProtection="1">
      <alignment horizontal="left" vertical="center" shrinkToFit="1"/>
      <protection/>
    </xf>
    <xf numFmtId="191" fontId="43" fillId="0" borderId="0" xfId="141" applyNumberFormat="1" applyFont="1" applyBorder="1" applyAlignment="1" applyProtection="1">
      <alignment shrinkToFit="1"/>
      <protection/>
    </xf>
    <xf numFmtId="191" fontId="43" fillId="0" borderId="27" xfId="0" applyNumberFormat="1" applyFont="1" applyBorder="1" applyAlignment="1" applyProtection="1">
      <alignment horizontal="left" vertical="center" shrinkToFit="1"/>
      <protection/>
    </xf>
    <xf numFmtId="191" fontId="44" fillId="0" borderId="0" xfId="0" applyNumberFormat="1" applyFont="1" applyBorder="1" applyAlignment="1" applyProtection="1">
      <alignment horizontal="left" vertical="center"/>
      <protection locked="0"/>
    </xf>
    <xf numFmtId="191" fontId="43" fillId="0" borderId="32" xfId="0" applyNumberFormat="1" applyFont="1" applyBorder="1" applyAlignment="1" applyProtection="1">
      <alignment horizontal="left" vertical="center" shrinkToFit="1"/>
      <protection/>
    </xf>
    <xf numFmtId="191" fontId="43" fillId="0" borderId="33" xfId="51" applyNumberFormat="1" applyFont="1" applyBorder="1" applyAlignment="1" applyProtection="1">
      <alignment horizontal="left" vertical="center" shrinkToFit="1"/>
      <protection/>
    </xf>
    <xf numFmtId="191" fontId="43" fillId="0" borderId="27" xfId="51" applyNumberFormat="1" applyFont="1" applyBorder="1" applyAlignment="1" applyProtection="1">
      <alignment horizontal="left" vertical="center" shrinkToFit="1"/>
      <protection/>
    </xf>
    <xf numFmtId="191" fontId="43" fillId="0" borderId="27" xfId="51" applyNumberFormat="1" applyFont="1" applyBorder="1" applyAlignment="1" applyProtection="1">
      <alignment horizontal="left" vertical="center"/>
      <protection/>
    </xf>
    <xf numFmtId="191" fontId="43" fillId="0" borderId="11" xfId="51" applyNumberFormat="1" applyFont="1" applyBorder="1" applyAlignment="1" applyProtection="1">
      <alignment horizontal="left" vertical="center"/>
      <protection/>
    </xf>
    <xf numFmtId="191" fontId="43" fillId="0" borderId="34" xfId="51" applyNumberFormat="1" applyFont="1" applyBorder="1" applyAlignment="1" applyProtection="1">
      <alignment horizontal="left" vertical="center"/>
      <protection/>
    </xf>
    <xf numFmtId="191" fontId="43" fillId="0" borderId="32" xfId="51" applyNumberFormat="1" applyFont="1" applyBorder="1" applyAlignment="1" applyProtection="1">
      <alignment horizontal="left" vertical="center" shrinkToFit="1"/>
      <protection/>
    </xf>
    <xf numFmtId="191" fontId="43" fillId="0" borderId="35" xfId="51" applyNumberFormat="1" applyFont="1" applyBorder="1" applyAlignment="1" applyProtection="1">
      <alignment horizontal="left" vertical="center" shrinkToFit="1"/>
      <protection/>
    </xf>
    <xf numFmtId="191" fontId="43" fillId="0" borderId="32" xfId="51" applyNumberFormat="1" applyFont="1" applyBorder="1" applyAlignment="1" applyProtection="1">
      <alignment horizontal="left" vertical="center"/>
      <protection/>
    </xf>
    <xf numFmtId="191" fontId="43" fillId="0" borderId="36" xfId="51" applyNumberFormat="1" applyFont="1" applyBorder="1" applyAlignment="1" applyProtection="1">
      <alignment horizontal="left" vertical="center" shrinkToFit="1"/>
      <protection/>
    </xf>
    <xf numFmtId="191" fontId="43" fillId="0" borderId="36" xfId="51" applyNumberFormat="1" applyFont="1" applyBorder="1" applyAlignment="1" applyProtection="1">
      <alignment horizontal="left" vertical="center"/>
      <protection/>
    </xf>
    <xf numFmtId="191" fontId="43" fillId="0" borderId="0" xfId="51" applyNumberFormat="1" applyFont="1" applyBorder="1" applyAlignment="1" applyProtection="1">
      <alignment horizontal="left" vertical="center"/>
      <protection locked="0"/>
    </xf>
    <xf numFmtId="185" fontId="4" fillId="0" borderId="25" xfId="141" applyNumberFormat="1" applyFont="1" applyBorder="1" applyAlignment="1" applyProtection="1">
      <alignment horizontal="left" vertical="center"/>
      <protection/>
    </xf>
    <xf numFmtId="185" fontId="4" fillId="0" borderId="23" xfId="141" applyNumberFormat="1" applyFont="1" applyBorder="1" applyAlignment="1" applyProtection="1">
      <alignment horizontal="left" vertical="center" shrinkToFit="1"/>
      <protection/>
    </xf>
    <xf numFmtId="185" fontId="4" fillId="0" borderId="37" xfId="51" applyNumberFormat="1" applyFont="1" applyBorder="1" applyAlignment="1" applyProtection="1">
      <alignment horizontal="left" vertical="center" shrinkToFit="1"/>
      <protection/>
    </xf>
    <xf numFmtId="185" fontId="4" fillId="0" borderId="38" xfId="51" applyNumberFormat="1" applyFont="1" applyBorder="1" applyAlignment="1" applyProtection="1">
      <alignment horizontal="left" vertical="center" shrinkToFit="1"/>
      <protection/>
    </xf>
    <xf numFmtId="185" fontId="4" fillId="0" borderId="28" xfId="51" applyNumberFormat="1" applyFont="1" applyBorder="1" applyAlignment="1" applyProtection="1">
      <alignment horizontal="left" vertical="center" shrinkToFit="1"/>
      <protection/>
    </xf>
    <xf numFmtId="185" fontId="4" fillId="0" borderId="38" xfId="51" applyNumberFormat="1" applyFont="1" applyBorder="1" applyAlignment="1" applyProtection="1">
      <alignment horizontal="left" vertical="center"/>
      <protection/>
    </xf>
    <xf numFmtId="185" fontId="4" fillId="0" borderId="25" xfId="135" applyNumberFormat="1" applyFont="1" applyBorder="1" applyAlignment="1" applyProtection="1">
      <alignment horizontal="left" vertical="center" shrinkToFit="1"/>
      <protection/>
    </xf>
    <xf numFmtId="185" fontId="4" fillId="0" borderId="23" xfId="135" applyNumberFormat="1" applyFont="1" applyBorder="1" applyAlignment="1" applyProtection="1">
      <alignment horizontal="left" vertical="center" shrinkToFit="1"/>
      <protection/>
    </xf>
    <xf numFmtId="185" fontId="4" fillId="0" borderId="39" xfId="51" applyNumberFormat="1" applyFont="1" applyBorder="1" applyAlignment="1" applyProtection="1">
      <alignment horizontal="left" vertical="center" shrinkToFit="1"/>
      <protection/>
    </xf>
    <xf numFmtId="185" fontId="4" fillId="0" borderId="10" xfId="153" applyNumberFormat="1" applyFont="1" applyBorder="1" applyAlignment="1" applyProtection="1">
      <alignment horizontal="right" vertical="center" shrinkToFit="1"/>
      <protection locked="0"/>
    </xf>
    <xf numFmtId="185" fontId="4" fillId="0" borderId="14" xfId="155" applyNumberFormat="1" applyFont="1" applyBorder="1" applyAlignment="1" applyProtection="1">
      <alignment horizontal="right" vertical="center" shrinkToFit="1"/>
      <protection locked="0"/>
    </xf>
    <xf numFmtId="185" fontId="4" fillId="0" borderId="10" xfId="155" applyNumberFormat="1" applyFont="1" applyBorder="1" applyAlignment="1" applyProtection="1">
      <alignment horizontal="right" vertical="center" shrinkToFit="1"/>
      <protection locked="0"/>
    </xf>
    <xf numFmtId="185" fontId="4" fillId="0" borderId="10" xfId="156" applyNumberFormat="1" applyFont="1" applyBorder="1" applyAlignment="1" applyProtection="1">
      <alignment horizontal="right" vertical="center" shrinkToFit="1"/>
      <protection locked="0"/>
    </xf>
    <xf numFmtId="185" fontId="4" fillId="0" borderId="13" xfId="156" applyNumberFormat="1" applyFont="1" applyBorder="1" applyAlignment="1" applyProtection="1">
      <alignment horizontal="right" vertical="center" shrinkToFit="1"/>
      <protection locked="0"/>
    </xf>
    <xf numFmtId="185" fontId="4" fillId="0" borderId="14" xfId="107" applyNumberFormat="1" applyFont="1" applyBorder="1" applyAlignment="1" applyProtection="1">
      <alignment horizontal="right" vertical="center"/>
      <protection locked="0"/>
    </xf>
    <xf numFmtId="185" fontId="4" fillId="0" borderId="10" xfId="107" applyNumberFormat="1" applyFont="1" applyBorder="1" applyAlignment="1" applyProtection="1">
      <alignment horizontal="right" vertical="center"/>
      <protection locked="0"/>
    </xf>
    <xf numFmtId="185" fontId="4" fillId="0" borderId="13" xfId="107" applyNumberFormat="1" applyFont="1" applyBorder="1" applyAlignment="1" applyProtection="1">
      <alignment horizontal="right" vertical="center"/>
      <protection locked="0"/>
    </xf>
    <xf numFmtId="185" fontId="4" fillId="0" borderId="40" xfId="87" applyNumberFormat="1" applyFont="1" applyBorder="1" applyAlignment="1" applyProtection="1">
      <alignment horizontal="right" vertical="center"/>
      <protection locked="0"/>
    </xf>
    <xf numFmtId="185" fontId="4" fillId="0" borderId="10" xfId="87" applyNumberFormat="1" applyFont="1" applyBorder="1" applyAlignment="1" applyProtection="1">
      <alignment horizontal="right" vertical="center"/>
      <protection locked="0"/>
    </xf>
    <xf numFmtId="185" fontId="4" fillId="0" borderId="14" xfId="90" applyNumberFormat="1" applyFont="1" applyBorder="1" applyAlignment="1" applyProtection="1">
      <alignment horizontal="right" vertical="center"/>
      <protection locked="0"/>
    </xf>
    <xf numFmtId="185" fontId="4" fillId="0" borderId="10" xfId="90" applyNumberFormat="1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vertical="top"/>
      <protection/>
    </xf>
    <xf numFmtId="38" fontId="7" fillId="0" borderId="11" xfId="51" applyFont="1" applyBorder="1" applyAlignment="1" applyProtection="1">
      <alignment vertical="top"/>
      <protection/>
    </xf>
    <xf numFmtId="178" fontId="0" fillId="0" borderId="11" xfId="0" applyNumberFormat="1" applyFont="1" applyBorder="1" applyAlignment="1" applyProtection="1">
      <alignment horizontal="left" vertical="top"/>
      <protection/>
    </xf>
    <xf numFmtId="0" fontId="0" fillId="0" borderId="11" xfId="0" applyNumberFormat="1" applyFont="1" applyBorder="1" applyAlignment="1" applyProtection="1">
      <alignment horizontal="left" vertical="top"/>
      <protection/>
    </xf>
    <xf numFmtId="185" fontId="4" fillId="0" borderId="40" xfId="51" applyNumberFormat="1" applyFont="1" applyBorder="1" applyAlignment="1" applyProtection="1">
      <alignment horizontal="right" vertical="center"/>
      <protection locked="0"/>
    </xf>
    <xf numFmtId="185" fontId="4" fillId="0" borderId="40" xfId="77" applyNumberFormat="1" applyFont="1" applyBorder="1" applyAlignment="1" applyProtection="1">
      <alignment horizontal="right" vertical="center"/>
      <protection locked="0"/>
    </xf>
    <xf numFmtId="185" fontId="4" fillId="0" borderId="10" xfId="77" applyNumberFormat="1" applyFont="1" applyBorder="1" applyAlignment="1" applyProtection="1">
      <alignment horizontal="right" vertical="center"/>
      <protection locked="0"/>
    </xf>
    <xf numFmtId="185" fontId="4" fillId="0" borderId="14" xfId="82" applyNumberFormat="1" applyFont="1" applyBorder="1" applyAlignment="1" applyProtection="1">
      <alignment horizontal="right" vertical="center"/>
      <protection locked="0"/>
    </xf>
    <xf numFmtId="185" fontId="4" fillId="0" borderId="10" xfId="82" applyNumberFormat="1" applyFont="1" applyBorder="1" applyAlignment="1" applyProtection="1">
      <alignment horizontal="right" vertical="center"/>
      <protection locked="0"/>
    </xf>
    <xf numFmtId="185" fontId="4" fillId="0" borderId="14" xfId="85" applyNumberFormat="1" applyFont="1" applyBorder="1" applyAlignment="1" applyProtection="1">
      <alignment horizontal="right" vertical="center"/>
      <protection locked="0"/>
    </xf>
    <xf numFmtId="185" fontId="4" fillId="0" borderId="10" xfId="85" applyNumberFormat="1" applyFont="1" applyBorder="1" applyAlignment="1" applyProtection="1">
      <alignment horizontal="right" vertical="center"/>
      <protection locked="0"/>
    </xf>
    <xf numFmtId="185" fontId="4" fillId="0" borderId="32" xfId="51" applyNumberFormat="1" applyFont="1" applyBorder="1" applyAlignment="1" applyProtection="1">
      <alignment/>
      <protection/>
    </xf>
    <xf numFmtId="185" fontId="4" fillId="0" borderId="24" xfId="51" applyNumberFormat="1" applyFont="1" applyBorder="1" applyAlignment="1" applyProtection="1">
      <alignment/>
      <protection/>
    </xf>
    <xf numFmtId="185" fontId="4" fillId="0" borderId="41" xfId="51" applyNumberFormat="1" applyFont="1" applyBorder="1" applyAlignment="1" applyProtection="1">
      <alignment vertical="center"/>
      <protection/>
    </xf>
    <xf numFmtId="185" fontId="4" fillId="0" borderId="42" xfId="51" applyNumberFormat="1" applyFont="1" applyBorder="1" applyAlignment="1" applyProtection="1">
      <alignment vertical="center"/>
      <protection/>
    </xf>
    <xf numFmtId="185" fontId="4" fillId="0" borderId="43" xfId="51" applyNumberFormat="1" applyFont="1" applyBorder="1" applyAlignment="1" applyProtection="1">
      <alignment vertical="center"/>
      <protection/>
    </xf>
    <xf numFmtId="185" fontId="4" fillId="0" borderId="44" xfId="51" applyNumberFormat="1" applyFont="1" applyBorder="1" applyAlignment="1" applyProtection="1">
      <alignment vertical="center"/>
      <protection/>
    </xf>
    <xf numFmtId="185" fontId="4" fillId="0" borderId="45" xfId="51" applyNumberFormat="1" applyFont="1" applyBorder="1" applyAlignment="1" applyProtection="1">
      <alignment vertical="center"/>
      <protection/>
    </xf>
    <xf numFmtId="185" fontId="4" fillId="0" borderId="22" xfId="87" applyNumberFormat="1" applyFont="1" applyBorder="1" applyAlignment="1" applyProtection="1">
      <alignment horizontal="right" vertical="center"/>
      <protection/>
    </xf>
    <xf numFmtId="185" fontId="4" fillId="0" borderId="16" xfId="87" applyNumberFormat="1" applyFont="1" applyBorder="1" applyAlignment="1" applyProtection="1">
      <alignment horizontal="right" vertical="center"/>
      <protection/>
    </xf>
    <xf numFmtId="185" fontId="4" fillId="0" borderId="25" xfId="120" applyNumberFormat="1" applyFont="1" applyBorder="1" applyAlignment="1" applyProtection="1">
      <alignment horizontal="left" vertical="center" shrinkToFit="1"/>
      <protection/>
    </xf>
    <xf numFmtId="185" fontId="4" fillId="0" borderId="22" xfId="90" applyNumberFormat="1" applyFont="1" applyBorder="1" applyAlignment="1" applyProtection="1">
      <alignment horizontal="right" vertical="center"/>
      <protection/>
    </xf>
    <xf numFmtId="185" fontId="4" fillId="0" borderId="23" xfId="120" applyNumberFormat="1" applyFont="1" applyBorder="1" applyAlignment="1" applyProtection="1">
      <alignment horizontal="left" vertical="center" shrinkToFit="1"/>
      <protection/>
    </xf>
    <xf numFmtId="185" fontId="4" fillId="0" borderId="16" xfId="90" applyNumberFormat="1" applyFont="1" applyBorder="1" applyAlignment="1" applyProtection="1">
      <alignment horizontal="right" vertical="center"/>
      <protection/>
    </xf>
    <xf numFmtId="185" fontId="4" fillId="0" borderId="40" xfId="92" applyNumberFormat="1" applyFont="1" applyBorder="1" applyAlignment="1" applyProtection="1">
      <alignment horizontal="right" vertical="center"/>
      <protection locked="0"/>
    </xf>
    <xf numFmtId="185" fontId="4" fillId="0" borderId="10" xfId="92" applyNumberFormat="1" applyFont="1" applyBorder="1" applyAlignment="1" applyProtection="1">
      <alignment horizontal="right" vertical="center"/>
      <protection locked="0"/>
    </xf>
    <xf numFmtId="185" fontId="4" fillId="0" borderId="10" xfId="92" applyNumberFormat="1" applyFont="1" applyBorder="1" applyAlignment="1" applyProtection="1">
      <alignment horizontal="right"/>
      <protection locked="0"/>
    </xf>
    <xf numFmtId="185" fontId="4" fillId="0" borderId="13" xfId="92" applyNumberFormat="1" applyFont="1" applyBorder="1" applyAlignment="1" applyProtection="1">
      <alignment horizontal="right" vertical="center"/>
      <protection locked="0"/>
    </xf>
    <xf numFmtId="185" fontId="4" fillId="0" borderId="10" xfId="98" applyNumberFormat="1" applyFont="1" applyBorder="1" applyAlignment="1" applyProtection="1">
      <alignment horizontal="right" vertical="center"/>
      <protection locked="0"/>
    </xf>
    <xf numFmtId="185" fontId="4" fillId="0" borderId="13" xfId="98" applyNumberFormat="1" applyFont="1" applyBorder="1" applyAlignment="1" applyProtection="1">
      <alignment horizontal="right" vertical="center"/>
      <protection locked="0"/>
    </xf>
    <xf numFmtId="185" fontId="4" fillId="0" borderId="40" xfId="132" applyNumberFormat="1" applyFont="1" applyBorder="1" applyAlignment="1" applyProtection="1">
      <alignment horizontal="right" vertical="center" shrinkToFit="1"/>
      <protection locked="0"/>
    </xf>
    <xf numFmtId="185" fontId="4" fillId="0" borderId="10" xfId="132" applyNumberFormat="1" applyFont="1" applyBorder="1" applyAlignment="1" applyProtection="1">
      <alignment horizontal="right" vertical="center" shrinkToFit="1"/>
      <protection locked="0"/>
    </xf>
    <xf numFmtId="185" fontId="4" fillId="0" borderId="20" xfId="132" applyNumberFormat="1" applyFont="1" applyBorder="1" applyAlignment="1" applyProtection="1">
      <alignment horizontal="right" vertical="center" shrinkToFit="1"/>
      <protection locked="0"/>
    </xf>
    <xf numFmtId="185" fontId="4" fillId="0" borderId="33" xfId="51" applyNumberFormat="1" applyFont="1" applyBorder="1" applyAlignment="1" applyProtection="1">
      <alignment horizontal="left" vertical="center"/>
      <protection/>
    </xf>
    <xf numFmtId="185" fontId="4" fillId="0" borderId="27" xfId="51" applyNumberFormat="1" applyFont="1" applyBorder="1" applyAlignment="1" applyProtection="1">
      <alignment horizontal="center" vertical="center"/>
      <protection/>
    </xf>
    <xf numFmtId="185" fontId="4" fillId="0" borderId="23" xfId="51" applyNumberFormat="1" applyFont="1" applyBorder="1" applyAlignment="1" applyProtection="1">
      <alignment horizontal="center" vertical="center"/>
      <protection/>
    </xf>
    <xf numFmtId="185" fontId="4" fillId="0" borderId="36" xfId="51" applyNumberFormat="1" applyFont="1" applyBorder="1" applyAlignment="1" applyProtection="1">
      <alignment horizontal="center" vertical="center"/>
      <protection/>
    </xf>
    <xf numFmtId="185" fontId="4" fillId="0" borderId="26" xfId="51" applyNumberFormat="1" applyFont="1" applyBorder="1" applyAlignment="1" applyProtection="1">
      <alignment horizontal="center" vertical="center"/>
      <protection/>
    </xf>
    <xf numFmtId="185" fontId="4" fillId="0" borderId="14" xfId="99" applyNumberFormat="1" applyFont="1" applyBorder="1" applyAlignment="1" applyProtection="1">
      <alignment horizontal="right" vertical="center"/>
      <protection locked="0"/>
    </xf>
    <xf numFmtId="185" fontId="4" fillId="0" borderId="10" xfId="99" applyNumberFormat="1" applyFont="1" applyBorder="1" applyAlignment="1" applyProtection="1">
      <alignment horizontal="right" vertical="center"/>
      <protection locked="0"/>
    </xf>
    <xf numFmtId="185" fontId="4" fillId="0" borderId="13" xfId="99" applyNumberFormat="1" applyFont="1" applyBorder="1" applyAlignment="1" applyProtection="1">
      <alignment horizontal="right" vertical="center"/>
      <protection locked="0"/>
    </xf>
    <xf numFmtId="185" fontId="4" fillId="0" borderId="10" xfId="100" applyNumberFormat="1" applyFont="1" applyBorder="1" applyAlignment="1" applyProtection="1">
      <alignment horizontal="right" vertical="center"/>
      <protection locked="0"/>
    </xf>
    <xf numFmtId="185" fontId="4" fillId="0" borderId="13" xfId="100" applyNumberFormat="1" applyFont="1" applyBorder="1" applyAlignment="1" applyProtection="1">
      <alignment horizontal="right" vertical="center"/>
      <protection locked="0"/>
    </xf>
    <xf numFmtId="185" fontId="4" fillId="0" borderId="32" xfId="51" applyNumberFormat="1" applyFont="1" applyBorder="1" applyAlignment="1" applyProtection="1">
      <alignment horizontal="center" vertical="center"/>
      <protection/>
    </xf>
    <xf numFmtId="185" fontId="4" fillId="0" borderId="24" xfId="51" applyNumberFormat="1" applyFont="1" applyBorder="1" applyAlignment="1" applyProtection="1">
      <alignment horizontal="center" vertical="center"/>
      <protection/>
    </xf>
    <xf numFmtId="185" fontId="4" fillId="0" borderId="14" xfId="143" applyNumberFormat="1" applyFont="1" applyBorder="1" applyAlignment="1" applyProtection="1">
      <alignment horizontal="right" vertical="center" shrinkToFit="1"/>
      <protection locked="0"/>
    </xf>
    <xf numFmtId="185" fontId="4" fillId="0" borderId="10" xfId="143" applyNumberFormat="1" applyFont="1" applyBorder="1" applyAlignment="1" applyProtection="1">
      <alignment horizontal="right" vertical="center" shrinkToFit="1"/>
      <protection locked="0"/>
    </xf>
    <xf numFmtId="185" fontId="4" fillId="0" borderId="10" xfId="145" applyNumberFormat="1" applyFont="1" applyBorder="1" applyAlignment="1" applyProtection="1">
      <alignment horizontal="right" vertical="center" shrinkToFit="1"/>
      <protection locked="0"/>
    </xf>
    <xf numFmtId="185" fontId="4" fillId="0" borderId="46" xfId="51" applyNumberFormat="1" applyFont="1" applyBorder="1" applyAlignment="1" applyProtection="1">
      <alignment horizontal="center" vertical="center"/>
      <protection/>
    </xf>
    <xf numFmtId="185" fontId="4" fillId="0" borderId="0" xfId="51" applyNumberFormat="1" applyFont="1" applyBorder="1" applyAlignment="1" applyProtection="1">
      <alignment horizontal="center" vertical="center"/>
      <protection/>
    </xf>
    <xf numFmtId="191" fontId="43" fillId="0" borderId="46" xfId="51" applyNumberFormat="1" applyFont="1" applyBorder="1" applyAlignment="1" applyProtection="1">
      <alignment horizontal="left" vertical="center"/>
      <protection/>
    </xf>
    <xf numFmtId="185" fontId="4" fillId="0" borderId="0" xfId="51" applyNumberFormat="1" applyFont="1" applyBorder="1" applyAlignment="1" applyProtection="1">
      <alignment horizontal="left" vertical="center"/>
      <protection/>
    </xf>
    <xf numFmtId="185" fontId="4" fillId="0" borderId="47" xfId="51" applyNumberFormat="1" applyFont="1" applyBorder="1" applyAlignment="1" applyProtection="1">
      <alignment horizontal="right" vertical="center"/>
      <protection/>
    </xf>
    <xf numFmtId="185" fontId="4" fillId="0" borderId="48" xfId="51" applyNumberFormat="1" applyFont="1" applyBorder="1" applyAlignment="1" applyProtection="1">
      <alignment horizontal="right" vertical="center"/>
      <protection/>
    </xf>
    <xf numFmtId="185" fontId="4" fillId="0" borderId="49" xfId="51" applyNumberFormat="1" applyFont="1" applyBorder="1" applyAlignment="1" applyProtection="1">
      <alignment vertical="center"/>
      <protection/>
    </xf>
    <xf numFmtId="185" fontId="4" fillId="0" borderId="35" xfId="51" applyNumberFormat="1" applyFont="1" applyBorder="1" applyAlignment="1" applyProtection="1">
      <alignment horizontal="left" vertical="center"/>
      <protection/>
    </xf>
    <xf numFmtId="185" fontId="4" fillId="0" borderId="28" xfId="51" applyNumberFormat="1" applyFont="1" applyBorder="1" applyAlignment="1" applyProtection="1">
      <alignment horizontal="left" vertical="center"/>
      <protection/>
    </xf>
    <xf numFmtId="185" fontId="4" fillId="0" borderId="34" xfId="51" applyNumberFormat="1" applyFont="1" applyBorder="1" applyAlignment="1" applyProtection="1">
      <alignment horizontal="center" vertical="center"/>
      <protection/>
    </xf>
    <xf numFmtId="185" fontId="4" fillId="0" borderId="39" xfId="51" applyNumberFormat="1" applyFont="1" applyBorder="1" applyAlignment="1" applyProtection="1">
      <alignment horizontal="center" vertical="center"/>
      <protection/>
    </xf>
    <xf numFmtId="185" fontId="4" fillId="0" borderId="39" xfId="51" applyNumberFormat="1" applyFont="1" applyBorder="1" applyAlignment="1" applyProtection="1">
      <alignment horizontal="left" vertical="center"/>
      <protection/>
    </xf>
    <xf numFmtId="185" fontId="4" fillId="0" borderId="27" xfId="51" applyNumberFormat="1" applyFont="1" applyBorder="1" applyAlignment="1" applyProtection="1">
      <alignment horizontal="left" vertical="center"/>
      <protection/>
    </xf>
    <xf numFmtId="185" fontId="4" fillId="0" borderId="22" xfId="107" applyNumberFormat="1" applyFont="1" applyBorder="1" applyAlignment="1" applyProtection="1">
      <alignment horizontal="right" vertical="center"/>
      <protection/>
    </xf>
    <xf numFmtId="185" fontId="4" fillId="0" borderId="16" xfId="107" applyNumberFormat="1" applyFont="1" applyBorder="1" applyAlignment="1" applyProtection="1">
      <alignment horizontal="right" vertical="center"/>
      <protection/>
    </xf>
    <xf numFmtId="185" fontId="4" fillId="0" borderId="18" xfId="107" applyNumberFormat="1" applyFont="1" applyBorder="1" applyAlignment="1" applyProtection="1">
      <alignment horizontal="right" vertical="center"/>
      <protection/>
    </xf>
    <xf numFmtId="0" fontId="4" fillId="0" borderId="32" xfId="51" applyNumberFormat="1" applyFont="1" applyBorder="1" applyAlignment="1" applyProtection="1">
      <alignment horizontal="center" vertical="center"/>
      <protection/>
    </xf>
    <xf numFmtId="0" fontId="4" fillId="0" borderId="24" xfId="51" applyNumberFormat="1" applyFont="1" applyBorder="1" applyAlignment="1" applyProtection="1">
      <alignment horizontal="center" vertical="center"/>
      <protection/>
    </xf>
    <xf numFmtId="185" fontId="4" fillId="0" borderId="18" xfId="156" applyNumberFormat="1" applyFont="1" applyBorder="1" applyAlignment="1" applyProtection="1">
      <alignment horizontal="right" vertical="center" shrinkToFit="1"/>
      <protection/>
    </xf>
    <xf numFmtId="185" fontId="4" fillId="0" borderId="34" xfId="51" applyNumberFormat="1" applyFont="1" applyBorder="1" applyAlignment="1" applyProtection="1">
      <alignment/>
      <protection/>
    </xf>
    <xf numFmtId="185" fontId="4" fillId="0" borderId="39" xfId="51" applyNumberFormat="1" applyFont="1" applyBorder="1" applyAlignment="1" applyProtection="1">
      <alignment/>
      <protection/>
    </xf>
    <xf numFmtId="185" fontId="4" fillId="0" borderId="16" xfId="153" applyNumberFormat="1" applyFont="1" applyBorder="1" applyAlignment="1" applyProtection="1">
      <alignment horizontal="right" vertical="center" shrinkToFit="1"/>
      <protection/>
    </xf>
    <xf numFmtId="185" fontId="4" fillId="0" borderId="22" xfId="155" applyNumberFormat="1" applyFont="1" applyBorder="1" applyAlignment="1" applyProtection="1">
      <alignment horizontal="right" vertical="center" shrinkToFit="1"/>
      <protection/>
    </xf>
    <xf numFmtId="185" fontId="4" fillId="0" borderId="16" xfId="155" applyNumberFormat="1" applyFont="1" applyBorder="1" applyAlignment="1" applyProtection="1">
      <alignment horizontal="right" vertical="center" shrinkToFit="1"/>
      <protection/>
    </xf>
    <xf numFmtId="0" fontId="4" fillId="0" borderId="27" xfId="51" applyNumberFormat="1" applyFont="1" applyBorder="1" applyAlignment="1" applyProtection="1">
      <alignment horizontal="center" vertical="center"/>
      <protection/>
    </xf>
    <xf numFmtId="0" fontId="4" fillId="0" borderId="23" xfId="51" applyNumberFormat="1" applyFont="1" applyBorder="1" applyAlignment="1" applyProtection="1">
      <alignment horizontal="center" vertical="center"/>
      <protection/>
    </xf>
    <xf numFmtId="185" fontId="4" fillId="0" borderId="16" xfId="156" applyNumberFormat="1" applyFont="1" applyBorder="1" applyAlignment="1" applyProtection="1">
      <alignment horizontal="right" vertical="center" shrinkToFit="1"/>
      <protection/>
    </xf>
    <xf numFmtId="185" fontId="4" fillId="0" borderId="38" xfId="110" applyNumberFormat="1" applyFont="1" applyBorder="1" applyAlignment="1" applyProtection="1">
      <alignment horizontal="left" vertical="center"/>
      <protection/>
    </xf>
    <xf numFmtId="185" fontId="4" fillId="0" borderId="50" xfId="51" applyNumberFormat="1" applyFont="1" applyBorder="1" applyAlignment="1" applyProtection="1">
      <alignment vertical="center"/>
      <protection/>
    </xf>
    <xf numFmtId="185" fontId="4" fillId="0" borderId="40" xfId="112" applyNumberFormat="1" applyFont="1" applyBorder="1" applyAlignment="1" applyProtection="1">
      <alignment horizontal="right" vertical="center"/>
      <protection locked="0"/>
    </xf>
    <xf numFmtId="185" fontId="4" fillId="0" borderId="10" xfId="112" applyNumberFormat="1" applyFont="1" applyBorder="1" applyAlignment="1" applyProtection="1">
      <alignment horizontal="right" vertical="center"/>
      <protection locked="0"/>
    </xf>
    <xf numFmtId="185" fontId="4" fillId="0" borderId="13" xfId="112" applyNumberFormat="1" applyFont="1" applyBorder="1" applyAlignment="1" applyProtection="1">
      <alignment horizontal="right" vertical="center"/>
      <protection locked="0"/>
    </xf>
    <xf numFmtId="185" fontId="4" fillId="0" borderId="14" xfId="164" applyNumberFormat="1" applyFont="1" applyBorder="1" applyAlignment="1" applyProtection="1">
      <alignment horizontal="right" vertical="center" shrinkToFit="1"/>
      <protection locked="0"/>
    </xf>
    <xf numFmtId="185" fontId="4" fillId="0" borderId="10" xfId="164" applyNumberFormat="1" applyFont="1" applyBorder="1" applyAlignment="1" applyProtection="1">
      <alignment horizontal="right" vertical="center" shrinkToFit="1"/>
      <protection locked="0"/>
    </xf>
    <xf numFmtId="177" fontId="4" fillId="0" borderId="28" xfId="0" applyNumberFormat="1" applyFont="1" applyFill="1" applyBorder="1" applyAlignment="1" applyProtection="1">
      <alignment horizontal="right" vertical="center"/>
      <protection/>
    </xf>
    <xf numFmtId="189" fontId="4" fillId="0" borderId="23" xfId="51" applyNumberFormat="1" applyFont="1" applyBorder="1" applyAlignment="1" applyProtection="1">
      <alignment horizontal="right" vertical="center" shrinkToFit="1"/>
      <protection/>
    </xf>
    <xf numFmtId="0" fontId="45" fillId="0" borderId="51" xfId="0" applyFont="1" applyBorder="1" applyAlignment="1" applyProtection="1">
      <alignment horizontal="center" vertical="center"/>
      <protection/>
    </xf>
    <xf numFmtId="189" fontId="4" fillId="0" borderId="52" xfId="51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178" fontId="10" fillId="0" borderId="5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0" fillId="0" borderId="53" xfId="51" applyFont="1" applyBorder="1" applyAlignment="1" applyProtection="1">
      <alignment horizontal="center" vertical="center" shrinkToFit="1"/>
      <protection locked="0"/>
    </xf>
    <xf numFmtId="0" fontId="45" fillId="0" borderId="53" xfId="0" applyFont="1" applyBorder="1" applyAlignment="1" applyProtection="1">
      <alignment horizontal="center" vertical="center"/>
      <protection/>
    </xf>
    <xf numFmtId="194" fontId="10" fillId="0" borderId="53" xfId="0" applyNumberFormat="1" applyFont="1" applyBorder="1" applyAlignment="1" applyProtection="1">
      <alignment horizontal="center" vertical="center"/>
      <protection/>
    </xf>
    <xf numFmtId="0" fontId="45" fillId="0" borderId="17" xfId="0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94" fontId="10" fillId="0" borderId="53" xfId="51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54" xfId="0" applyFont="1" applyBorder="1" applyAlignment="1">
      <alignment horizontal="center"/>
    </xf>
    <xf numFmtId="49" fontId="0" fillId="0" borderId="5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85" fontId="4" fillId="0" borderId="33" xfId="51" applyNumberFormat="1" applyFont="1" applyBorder="1" applyAlignment="1" applyProtection="1">
      <alignment vertical="center"/>
      <protection/>
    </xf>
    <xf numFmtId="185" fontId="4" fillId="0" borderId="25" xfId="51" applyNumberFormat="1" applyFont="1" applyBorder="1" applyAlignment="1" applyProtection="1">
      <alignment vertical="center"/>
      <protection/>
    </xf>
    <xf numFmtId="185" fontId="4" fillId="0" borderId="27" xfId="51" applyNumberFormat="1" applyFont="1" applyBorder="1" applyAlignment="1" applyProtection="1">
      <alignment horizontal="center" vertical="center" shrinkToFit="1"/>
      <protection/>
    </xf>
    <xf numFmtId="185" fontId="4" fillId="0" borderId="23" xfId="51" applyNumberFormat="1" applyFont="1" applyBorder="1" applyAlignment="1" applyProtection="1">
      <alignment horizontal="center" vertical="center" shrinkToFit="1"/>
      <protection/>
    </xf>
    <xf numFmtId="185" fontId="4" fillId="0" borderId="27" xfId="51" applyNumberFormat="1" applyFont="1" applyBorder="1" applyAlignment="1" applyProtection="1">
      <alignment vertical="center"/>
      <protection/>
    </xf>
    <xf numFmtId="185" fontId="4" fillId="0" borderId="23" xfId="51" applyNumberFormat="1" applyFont="1" applyBorder="1" applyAlignment="1" applyProtection="1">
      <alignment vertical="center"/>
      <protection/>
    </xf>
    <xf numFmtId="185" fontId="4" fillId="0" borderId="11" xfId="51" applyNumberFormat="1" applyFont="1" applyBorder="1" applyAlignment="1" applyProtection="1">
      <alignment vertical="center"/>
      <protection/>
    </xf>
    <xf numFmtId="185" fontId="4" fillId="0" borderId="15" xfId="51" applyNumberFormat="1" applyFont="1" applyBorder="1" applyAlignment="1" applyProtection="1">
      <alignment vertical="center"/>
      <protection/>
    </xf>
    <xf numFmtId="185" fontId="4" fillId="0" borderId="32" xfId="51" applyNumberFormat="1" applyFont="1" applyBorder="1" applyAlignment="1" applyProtection="1">
      <alignment vertical="center"/>
      <protection/>
    </xf>
    <xf numFmtId="185" fontId="4" fillId="0" borderId="24" xfId="51" applyNumberFormat="1" applyFont="1" applyBorder="1" applyAlignment="1" applyProtection="1">
      <alignment vertical="center"/>
      <protection/>
    </xf>
    <xf numFmtId="185" fontId="4" fillId="0" borderId="11" xfId="51" applyNumberFormat="1" applyFont="1" applyBorder="1" applyAlignment="1" applyProtection="1">
      <alignment horizontal="center" vertical="center"/>
      <protection/>
    </xf>
    <xf numFmtId="189" fontId="4" fillId="0" borderId="10" xfId="51" applyNumberFormat="1" applyFont="1" applyBorder="1" applyAlignment="1" applyProtection="1">
      <alignment horizontal="center" vertical="center"/>
      <protection/>
    </xf>
    <xf numFmtId="189" fontId="4" fillId="0" borderId="23" xfId="51" applyNumberFormat="1" applyFont="1" applyBorder="1" applyAlignment="1" applyProtection="1">
      <alignment horizontal="center" vertical="center" shrinkToFit="1"/>
      <protection/>
    </xf>
    <xf numFmtId="189" fontId="4" fillId="0" borderId="52" xfId="51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0" fillId="0" borderId="55" xfId="0" applyFont="1" applyBorder="1" applyAlignment="1">
      <alignment horizontal="center"/>
    </xf>
    <xf numFmtId="0" fontId="0" fillId="0" borderId="0" xfId="0" applyFont="1" applyAlignment="1">
      <alignment/>
    </xf>
    <xf numFmtId="185" fontId="4" fillId="0" borderId="56" xfId="51" applyNumberFormat="1" applyFont="1" applyBorder="1" applyAlignment="1" applyProtection="1">
      <alignment vertical="center"/>
      <protection/>
    </xf>
    <xf numFmtId="185" fontId="4" fillId="0" borderId="52" xfId="51" applyNumberFormat="1" applyFont="1" applyBorder="1" applyAlignment="1" applyProtection="1">
      <alignment horizontal="center" vertical="center" shrinkToFit="1"/>
      <protection/>
    </xf>
    <xf numFmtId="189" fontId="4" fillId="0" borderId="27" xfId="51" applyNumberFormat="1" applyFont="1" applyBorder="1" applyAlignment="1" applyProtection="1">
      <alignment horizontal="right" vertical="center"/>
      <protection/>
    </xf>
    <xf numFmtId="185" fontId="4" fillId="0" borderId="57" xfId="51" applyNumberFormat="1" applyFont="1" applyBorder="1" applyAlignment="1" applyProtection="1">
      <alignment/>
      <protection/>
    </xf>
    <xf numFmtId="185" fontId="4" fillId="0" borderId="57" xfId="51" applyNumberFormat="1" applyFont="1" applyBorder="1" applyAlignment="1" applyProtection="1">
      <alignment vertical="center"/>
      <protection/>
    </xf>
    <xf numFmtId="185" fontId="4" fillId="0" borderId="57" xfId="51" applyNumberFormat="1" applyFont="1" applyBorder="1" applyAlignment="1" applyProtection="1">
      <alignment horizontal="center" vertical="center"/>
      <protection/>
    </xf>
    <xf numFmtId="185" fontId="4" fillId="0" borderId="53" xfId="51" applyNumberFormat="1" applyFont="1" applyBorder="1" applyAlignment="1" applyProtection="1">
      <alignment vertical="center"/>
      <protection/>
    </xf>
    <xf numFmtId="0" fontId="0" fillId="0" borderId="11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0" fontId="45" fillId="0" borderId="12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5" fillId="0" borderId="51" xfId="0" applyFont="1" applyBorder="1" applyAlignment="1" applyProtection="1">
      <alignment horizontal="center" vertical="center"/>
      <protection/>
    </xf>
    <xf numFmtId="0" fontId="45" fillId="0" borderId="15" xfId="0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vertical="center"/>
      <protection/>
    </xf>
    <xf numFmtId="0" fontId="2" fillId="0" borderId="27" xfId="43" applyBorder="1" applyAlignment="1" applyProtection="1">
      <alignment horizontal="center" vertical="center"/>
      <protection/>
    </xf>
    <xf numFmtId="0" fontId="2" fillId="0" borderId="38" xfId="43" applyBorder="1" applyAlignment="1" applyProtection="1">
      <alignment horizontal="center" vertical="center"/>
      <protection/>
    </xf>
    <xf numFmtId="185" fontId="2" fillId="0" borderId="27" xfId="43" applyNumberFormat="1" applyBorder="1" applyAlignment="1" applyProtection="1">
      <alignment horizontal="center" vertical="center" shrinkToFit="1"/>
      <protection/>
    </xf>
    <xf numFmtId="185" fontId="2" fillId="0" borderId="38" xfId="43" applyNumberFormat="1" applyBorder="1" applyAlignment="1" applyProtection="1">
      <alignment horizontal="center" vertical="center" shrinkToFit="1"/>
      <protection/>
    </xf>
    <xf numFmtId="177" fontId="4" fillId="0" borderId="60" xfId="0" applyNumberFormat="1" applyFont="1" applyBorder="1" applyAlignment="1" applyProtection="1">
      <alignment horizontal="right" vertical="center"/>
      <protection/>
    </xf>
    <xf numFmtId="0" fontId="0" fillId="0" borderId="61" xfId="0" applyBorder="1" applyAlignment="1" applyProtection="1">
      <alignment vertical="center"/>
      <protection/>
    </xf>
    <xf numFmtId="177" fontId="4" fillId="0" borderId="23" xfId="49" applyNumberFormat="1" applyFont="1" applyFill="1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185" fontId="2" fillId="0" borderId="27" xfId="43" applyNumberFormat="1" applyFill="1" applyBorder="1" applyAlignment="1" applyProtection="1">
      <alignment horizontal="center" vertical="center" shrinkToFit="1"/>
      <protection/>
    </xf>
    <xf numFmtId="185" fontId="2" fillId="0" borderId="38" xfId="43" applyNumberFormat="1" applyFill="1" applyBorder="1" applyAlignment="1" applyProtection="1">
      <alignment horizontal="center" vertical="center" shrinkToFit="1"/>
      <protection/>
    </xf>
    <xf numFmtId="0" fontId="2" fillId="0" borderId="34" xfId="43" applyBorder="1" applyAlignment="1" applyProtection="1">
      <alignment horizontal="center" vertical="center"/>
      <protection/>
    </xf>
    <xf numFmtId="0" fontId="2" fillId="0" borderId="62" xfId="43" applyBorder="1" applyAlignment="1" applyProtection="1">
      <alignment horizontal="center" vertical="center"/>
      <protection/>
    </xf>
    <xf numFmtId="177" fontId="4" fillId="0" borderId="11" xfId="0" applyNumberFormat="1" applyFont="1" applyFill="1" applyBorder="1" applyAlignment="1" applyProtection="1">
      <alignment horizontal="center" vertical="center"/>
      <protection/>
    </xf>
    <xf numFmtId="177" fontId="4" fillId="0" borderId="51" xfId="0" applyNumberFormat="1" applyFont="1" applyFill="1" applyBorder="1" applyAlignment="1" applyProtection="1">
      <alignment horizontal="center" vertical="center"/>
      <protection/>
    </xf>
    <xf numFmtId="177" fontId="4" fillId="0" borderId="11" xfId="0" applyNumberFormat="1" applyFont="1" applyBorder="1" applyAlignment="1" applyProtection="1">
      <alignment horizontal="center" vertical="center"/>
      <protection/>
    </xf>
    <xf numFmtId="177" fontId="4" fillId="0" borderId="51" xfId="0" applyNumberFormat="1" applyFont="1" applyBorder="1" applyAlignment="1" applyProtection="1">
      <alignment horizontal="center" vertical="center"/>
      <protection/>
    </xf>
    <xf numFmtId="177" fontId="4" fillId="0" borderId="34" xfId="0" applyNumberFormat="1" applyFont="1" applyBorder="1" applyAlignment="1" applyProtection="1">
      <alignment horizontal="center" vertical="center"/>
      <protection/>
    </xf>
    <xf numFmtId="177" fontId="4" fillId="0" borderId="62" xfId="0" applyNumberFormat="1" applyFont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4" fillId="0" borderId="15" xfId="0" applyNumberFormat="1" applyFont="1" applyBorder="1" applyAlignment="1" applyProtection="1">
      <alignment horizontal="center" vertical="center"/>
      <protection/>
    </xf>
    <xf numFmtId="177" fontId="0" fillId="0" borderId="22" xfId="51" applyNumberFormat="1" applyFont="1" applyFill="1" applyBorder="1" applyAlignment="1" applyProtection="1">
      <alignment vertical="center" shrinkToFit="1"/>
      <protection/>
    </xf>
    <xf numFmtId="0" fontId="0" fillId="0" borderId="42" xfId="0" applyFont="1" applyBorder="1" applyAlignment="1" applyProtection="1">
      <alignment vertical="center"/>
      <protection/>
    </xf>
    <xf numFmtId="177" fontId="0" fillId="0" borderId="16" xfId="51" applyNumberFormat="1" applyFont="1" applyFill="1" applyBorder="1" applyAlignment="1" applyProtection="1">
      <alignment vertical="center" shrinkToFit="1"/>
      <protection/>
    </xf>
    <xf numFmtId="0" fontId="0" fillId="0" borderId="43" xfId="0" applyFont="1" applyBorder="1" applyAlignment="1" applyProtection="1">
      <alignment vertical="center"/>
      <protection/>
    </xf>
    <xf numFmtId="177" fontId="0" fillId="0" borderId="19" xfId="51" applyNumberFormat="1" applyFont="1" applyFill="1" applyBorder="1" applyAlignment="1" applyProtection="1">
      <alignment vertical="center" shrinkToFit="1"/>
      <protection/>
    </xf>
    <xf numFmtId="0" fontId="0" fillId="0" borderId="44" xfId="0" applyFont="1" applyBorder="1" applyAlignment="1" applyProtection="1">
      <alignment vertical="center"/>
      <protection/>
    </xf>
    <xf numFmtId="177" fontId="0" fillId="0" borderId="17" xfId="51" applyNumberFormat="1" applyFont="1" applyFill="1" applyBorder="1" applyAlignment="1" applyProtection="1">
      <alignment vertical="center" shrinkToFit="1"/>
      <protection/>
    </xf>
    <xf numFmtId="0" fontId="0" fillId="0" borderId="29" xfId="0" applyFont="1" applyBorder="1" applyAlignment="1" applyProtection="1">
      <alignment vertical="center"/>
      <protection/>
    </xf>
    <xf numFmtId="177" fontId="4" fillId="0" borderId="39" xfId="49" applyNumberFormat="1" applyFont="1" applyFill="1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177" fontId="4" fillId="0" borderId="30" xfId="49" applyNumberFormat="1" applyFont="1" applyFill="1" applyBorder="1" applyAlignment="1" applyProtection="1">
      <alignment vertical="center"/>
      <protection/>
    </xf>
    <xf numFmtId="177" fontId="4" fillId="0" borderId="62" xfId="49" applyNumberFormat="1" applyFont="1" applyFill="1" applyBorder="1" applyAlignment="1" applyProtection="1">
      <alignment vertical="center"/>
      <protection/>
    </xf>
    <xf numFmtId="177" fontId="4" fillId="0" borderId="12" xfId="0" applyNumberFormat="1" applyFont="1" applyBorder="1" applyAlignment="1" applyProtection="1">
      <alignment horizontal="right" vertical="center"/>
      <protection/>
    </xf>
    <xf numFmtId="177" fontId="4" fillId="0" borderId="51" xfId="0" applyNumberFormat="1" applyFont="1" applyBorder="1" applyAlignment="1" applyProtection="1">
      <alignment horizontal="right" vertical="center"/>
      <protection/>
    </xf>
    <xf numFmtId="0" fontId="45" fillId="0" borderId="28" xfId="0" applyFont="1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vertical="center"/>
      <protection/>
    </xf>
    <xf numFmtId="177" fontId="4" fillId="0" borderId="25" xfId="49" applyNumberFormat="1" applyFont="1" applyFill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177" fontId="4" fillId="0" borderId="38" xfId="49" applyNumberFormat="1" applyFont="1" applyFill="1" applyBorder="1" applyAlignment="1" applyProtection="1">
      <alignment vertical="center"/>
      <protection/>
    </xf>
    <xf numFmtId="185" fontId="2" fillId="0" borderId="33" xfId="43" applyNumberFormat="1" applyFill="1" applyBorder="1" applyAlignment="1" applyProtection="1">
      <alignment horizontal="center" vertical="center" shrinkToFit="1"/>
      <protection/>
    </xf>
    <xf numFmtId="185" fontId="2" fillId="0" borderId="37" xfId="43" applyNumberFormat="1" applyFill="1" applyBorder="1" applyAlignment="1" applyProtection="1">
      <alignment horizontal="center" vertical="center" shrinkToFi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177" fontId="4" fillId="0" borderId="14" xfId="49" applyNumberFormat="1" applyFont="1" applyFill="1" applyBorder="1" applyAlignment="1" applyProtection="1">
      <alignment vertical="center"/>
      <protection/>
    </xf>
    <xf numFmtId="177" fontId="4" fillId="0" borderId="37" xfId="49" applyNumberFormat="1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178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185" fontId="4" fillId="0" borderId="35" xfId="130" applyNumberFormat="1" applyFont="1" applyBorder="1" applyAlignment="1" applyProtection="1">
      <alignment horizontal="left" vertical="top"/>
      <protection/>
    </xf>
    <xf numFmtId="185" fontId="4" fillId="0" borderId="64" xfId="130" applyNumberFormat="1" applyFont="1" applyBorder="1" applyAlignment="1" applyProtection="1">
      <alignment horizontal="left" vertical="top"/>
      <protection/>
    </xf>
    <xf numFmtId="178" fontId="9" fillId="0" borderId="65" xfId="130" applyNumberFormat="1" applyFont="1" applyBorder="1" applyAlignment="1" applyProtection="1">
      <alignment horizontal="center" vertical="top" shrinkToFit="1"/>
      <protection locked="0"/>
    </xf>
    <xf numFmtId="178" fontId="9" fillId="0" borderId="61" xfId="130" applyNumberFormat="1" applyFont="1" applyBorder="1" applyAlignment="1" applyProtection="1">
      <alignment horizontal="center" vertical="top" shrinkToFit="1"/>
      <protection locked="0"/>
    </xf>
    <xf numFmtId="0" fontId="0" fillId="0" borderId="39" xfId="0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38" fontId="10" fillId="0" borderId="15" xfId="51" applyFont="1" applyBorder="1" applyAlignment="1" applyProtection="1">
      <alignment horizontal="center" vertical="center" shrinkToFit="1"/>
      <protection locked="0"/>
    </xf>
    <xf numFmtId="0" fontId="0" fillId="0" borderId="53" xfId="0" applyFont="1" applyBorder="1" applyAlignment="1" applyProtection="1">
      <alignment horizontal="center" vertical="center" shrinkToFit="1"/>
      <protection locked="0"/>
    </xf>
    <xf numFmtId="185" fontId="1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38" fontId="4" fillId="0" borderId="15" xfId="49" applyFont="1" applyBorder="1" applyAlignment="1" applyProtection="1">
      <alignment horizontal="right" vertical="center" shrinkToFit="1"/>
      <protection locked="0"/>
    </xf>
    <xf numFmtId="0" fontId="0" fillId="0" borderId="15" xfId="0" applyBorder="1" applyAlignment="1">
      <alignment vertical="center" shrinkToFit="1"/>
    </xf>
    <xf numFmtId="38" fontId="7" fillId="0" borderId="35" xfId="51" applyFont="1" applyBorder="1" applyAlignment="1" applyProtection="1">
      <alignment horizontal="left" vertical="top"/>
      <protection/>
    </xf>
    <xf numFmtId="38" fontId="7" fillId="0" borderId="28" xfId="51" applyFont="1" applyBorder="1" applyAlignment="1" applyProtection="1">
      <alignment horizontal="left" vertical="top"/>
      <protection/>
    </xf>
    <xf numFmtId="38" fontId="7" fillId="0" borderId="64" xfId="51" applyFont="1" applyBorder="1" applyAlignment="1" applyProtection="1">
      <alignment horizontal="left" vertical="top"/>
      <protection/>
    </xf>
    <xf numFmtId="178" fontId="10" fillId="0" borderId="65" xfId="51" applyNumberFormat="1" applyFont="1" applyBorder="1" applyAlignment="1" applyProtection="1">
      <alignment horizontal="center" vertical="top" shrinkToFit="1"/>
      <protection locked="0"/>
    </xf>
    <xf numFmtId="178" fontId="10" fillId="0" borderId="60" xfId="51" applyNumberFormat="1" applyFont="1" applyBorder="1" applyAlignment="1" applyProtection="1">
      <alignment horizontal="center" vertical="top" shrinkToFit="1"/>
      <protection locked="0"/>
    </xf>
    <xf numFmtId="178" fontId="10" fillId="0" borderId="61" xfId="51" applyNumberFormat="1" applyFont="1" applyBorder="1" applyAlignment="1" applyProtection="1">
      <alignment horizontal="center" vertical="top" shrinkToFit="1"/>
      <protection locked="0"/>
    </xf>
    <xf numFmtId="0" fontId="45" fillId="0" borderId="11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 shrinkToFit="1"/>
      <protection locked="0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245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5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8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196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1468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0972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676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196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468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1428750</xdr:colOff>
      <xdr:row>3</xdr:row>
      <xdr:rowOff>133350</xdr:rowOff>
    </xdr:from>
    <xdr:ext cx="857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1447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543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5029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8248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8763000" y="5029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2305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40386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8763000" y="255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676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190500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245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6" name="Text Box 18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7" name="Text Box 19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8" name="Text Box 20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9" name="Text Box 21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0" name="Text Box 2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1" name="Text Box 2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3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4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5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8" name="Text Box 1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H40" sqref="H40"/>
    </sheetView>
  </sheetViews>
  <sheetFormatPr defaultColWidth="9.00390625" defaultRowHeight="13.5"/>
  <cols>
    <col min="1" max="1" width="3.625" style="213" customWidth="1"/>
    <col min="2" max="2" width="12.625" style="213" customWidth="1"/>
    <col min="3" max="7" width="13.625" style="213" customWidth="1"/>
    <col min="8" max="8" width="15.625" style="213" customWidth="1"/>
    <col min="9" max="16384" width="9.00390625" style="213" customWidth="1"/>
  </cols>
  <sheetData>
    <row r="1" spans="1:9" ht="21">
      <c r="A1" s="259" t="s">
        <v>207</v>
      </c>
      <c r="B1" s="259"/>
      <c r="C1" s="259"/>
      <c r="D1" s="259"/>
      <c r="E1" s="259"/>
      <c r="F1" s="259"/>
      <c r="G1" s="259"/>
      <c r="H1" s="247"/>
      <c r="I1" s="212"/>
    </row>
    <row r="2" spans="1:2" ht="17.25">
      <c r="A2" s="225"/>
      <c r="B2" s="225"/>
    </row>
    <row r="5" ht="13.5">
      <c r="A5" s="213" t="s">
        <v>389</v>
      </c>
    </row>
    <row r="7" ht="13.5">
      <c r="B7" s="213" t="s">
        <v>394</v>
      </c>
    </row>
    <row r="11" ht="13.5">
      <c r="A11" s="213" t="s">
        <v>390</v>
      </c>
    </row>
    <row r="13" ht="13.5">
      <c r="B13" s="213" t="s">
        <v>395</v>
      </c>
    </row>
    <row r="17" ht="13.5">
      <c r="A17" s="213" t="s">
        <v>391</v>
      </c>
    </row>
    <row r="19" spans="1:7" s="224" customFormat="1" ht="13.5">
      <c r="A19" s="246"/>
      <c r="B19" s="257"/>
      <c r="C19" s="258"/>
      <c r="D19" s="226" t="s">
        <v>208</v>
      </c>
      <c r="E19" s="226" t="s">
        <v>209</v>
      </c>
      <c r="F19" s="226" t="s">
        <v>222</v>
      </c>
      <c r="G19" s="226" t="s">
        <v>223</v>
      </c>
    </row>
    <row r="20" spans="1:7" s="224" customFormat="1" ht="13.5">
      <c r="A20" s="246"/>
      <c r="B20" s="255" t="s">
        <v>418</v>
      </c>
      <c r="C20" s="256"/>
      <c r="D20" s="227" t="s">
        <v>210</v>
      </c>
      <c r="E20" s="227" t="s">
        <v>211</v>
      </c>
      <c r="F20" s="227" t="s">
        <v>220</v>
      </c>
      <c r="G20" s="227" t="s">
        <v>221</v>
      </c>
    </row>
    <row r="21" spans="1:7" s="224" customFormat="1" ht="13.5">
      <c r="A21" s="228"/>
      <c r="B21" s="255" t="s">
        <v>419</v>
      </c>
      <c r="C21" s="256"/>
      <c r="D21" s="260" t="s">
        <v>420</v>
      </c>
      <c r="E21" s="261"/>
      <c r="F21" s="261"/>
      <c r="G21" s="262"/>
    </row>
    <row r="22" spans="1:6" s="224" customFormat="1" ht="13.5">
      <c r="A22" s="228"/>
      <c r="B22" s="228"/>
      <c r="C22" s="229"/>
      <c r="D22" s="229"/>
      <c r="E22" s="229"/>
      <c r="F22" s="229"/>
    </row>
    <row r="24" ht="13.5">
      <c r="A24" s="213" t="s">
        <v>392</v>
      </c>
    </row>
    <row r="25" spans="1:2" ht="13.5">
      <c r="A25" s="245"/>
      <c r="B25" s="245"/>
    </row>
    <row r="26" ht="13.5">
      <c r="B26" s="245" t="s">
        <v>396</v>
      </c>
    </row>
    <row r="27" spans="1:2" ht="13.5">
      <c r="A27" s="245"/>
      <c r="B27" s="245"/>
    </row>
    <row r="28" spans="1:2" ht="13.5">
      <c r="A28" s="245"/>
      <c r="B28" s="245"/>
    </row>
    <row r="29" spans="1:2" ht="13.5">
      <c r="A29" s="245"/>
      <c r="B29" s="245"/>
    </row>
    <row r="30" spans="1:2" ht="13.5">
      <c r="A30" s="245" t="s">
        <v>393</v>
      </c>
      <c r="B30" s="245"/>
    </row>
    <row r="31" spans="1:2" ht="13.5">
      <c r="A31" s="245"/>
      <c r="B31" s="245"/>
    </row>
    <row r="32" ht="13.5">
      <c r="B32" s="245" t="s">
        <v>212</v>
      </c>
    </row>
    <row r="33" ht="13.5">
      <c r="B33" s="245"/>
    </row>
    <row r="35" ht="13.5">
      <c r="B35" s="245" t="s">
        <v>397</v>
      </c>
    </row>
    <row r="36" ht="13.5">
      <c r="B36" s="245" t="s">
        <v>398</v>
      </c>
    </row>
    <row r="37" ht="13.5">
      <c r="B37" s="245"/>
    </row>
    <row r="39" ht="13.5">
      <c r="B39" s="245" t="s">
        <v>399</v>
      </c>
    </row>
    <row r="40" ht="13.5">
      <c r="B40" s="245" t="s">
        <v>400</v>
      </c>
    </row>
    <row r="41" ht="13.5">
      <c r="B41" s="245"/>
    </row>
    <row r="43" ht="13.5">
      <c r="B43" s="245" t="s">
        <v>224</v>
      </c>
    </row>
    <row r="44" ht="13.5">
      <c r="B44" s="245"/>
    </row>
    <row r="46" ht="13.5">
      <c r="B46" s="245" t="s">
        <v>213</v>
      </c>
    </row>
    <row r="47" ht="13.5">
      <c r="B47" s="245"/>
    </row>
    <row r="49" ht="13.5">
      <c r="B49" s="245" t="s">
        <v>214</v>
      </c>
    </row>
  </sheetData>
  <sheetProtection password="CC5F" sheet="1" objects="1" scenarios="1" formatCells="0"/>
  <mergeCells count="5">
    <mergeCell ref="B20:C20"/>
    <mergeCell ref="B19:C19"/>
    <mergeCell ref="A1:G1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4" customWidth="1"/>
    <col min="5" max="5" width="20.625" style="42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337" t="s">
        <v>0</v>
      </c>
      <c r="B1" s="338"/>
      <c r="C1" s="339"/>
      <c r="D1" s="127" t="s">
        <v>30</v>
      </c>
      <c r="E1" s="330"/>
      <c r="F1" s="331"/>
      <c r="G1" s="126" t="s">
        <v>219</v>
      </c>
      <c r="H1" s="218"/>
    </row>
    <row r="2" spans="1:8" s="3" customFormat="1" ht="39.75" customHeight="1">
      <c r="A2" s="340"/>
      <c r="B2" s="341"/>
      <c r="C2" s="342"/>
      <c r="D2" s="127" t="s">
        <v>31</v>
      </c>
      <c r="E2" s="332"/>
      <c r="F2" s="331"/>
      <c r="G2" s="126" t="s">
        <v>2</v>
      </c>
      <c r="H2" s="223">
        <f>SUM(C6,C29)</f>
        <v>0</v>
      </c>
    </row>
    <row r="3" spans="1:8" s="8" customFormat="1" ht="24" customHeight="1">
      <c r="A3" s="6"/>
      <c r="B3" s="6"/>
      <c r="C3" s="6"/>
      <c r="D3" s="92"/>
      <c r="E3" s="7"/>
      <c r="F3" s="7"/>
      <c r="G3" s="335"/>
      <c r="H3" s="344"/>
    </row>
    <row r="4" spans="1:8" s="5" customFormat="1" ht="19.5" customHeight="1">
      <c r="A4" s="333" t="s">
        <v>33</v>
      </c>
      <c r="B4" s="264"/>
      <c r="C4" s="334"/>
      <c r="D4" s="343" t="s">
        <v>29</v>
      </c>
      <c r="E4" s="265"/>
      <c r="F4" s="210" t="s">
        <v>34</v>
      </c>
      <c r="G4" s="221" t="s">
        <v>388</v>
      </c>
      <c r="H4" s="219" t="s">
        <v>32</v>
      </c>
    </row>
    <row r="5" spans="1:8" ht="19.5" customHeight="1">
      <c r="A5" s="159" t="s">
        <v>13</v>
      </c>
      <c r="B5" s="39"/>
      <c r="C5" s="39"/>
      <c r="D5" s="94" t="s">
        <v>172</v>
      </c>
      <c r="E5" s="44" t="s">
        <v>385</v>
      </c>
      <c r="F5" s="30">
        <v>400</v>
      </c>
      <c r="G5" s="50"/>
      <c r="H5" s="140">
        <v>4750</v>
      </c>
    </row>
    <row r="6" spans="1:8" ht="19.5" customHeight="1">
      <c r="A6" s="160">
        <f>SUM(F26)</f>
        <v>650</v>
      </c>
      <c r="B6" s="161" t="s">
        <v>22</v>
      </c>
      <c r="C6" s="161">
        <f>SUM(G26)</f>
        <v>0</v>
      </c>
      <c r="D6" s="95" t="s">
        <v>173</v>
      </c>
      <c r="E6" s="40" t="s">
        <v>386</v>
      </c>
      <c r="F6" s="19">
        <v>250</v>
      </c>
      <c r="G6" s="57"/>
      <c r="H6" s="141">
        <v>3050</v>
      </c>
    </row>
    <row r="7" spans="1:8" ht="19.5" customHeight="1">
      <c r="A7" s="160"/>
      <c r="B7" s="161"/>
      <c r="C7" s="161"/>
      <c r="D7" s="95"/>
      <c r="E7" s="40" t="s">
        <v>376</v>
      </c>
      <c r="F7" s="19"/>
      <c r="G7" s="57"/>
      <c r="H7" s="141">
        <v>550</v>
      </c>
    </row>
    <row r="8" spans="1:8" ht="19.5" customHeight="1">
      <c r="A8" s="160"/>
      <c r="B8" s="161"/>
      <c r="C8" s="161"/>
      <c r="D8" s="95"/>
      <c r="E8" s="40" t="s">
        <v>402</v>
      </c>
      <c r="F8" s="195"/>
      <c r="G8" s="114"/>
      <c r="H8" s="141">
        <v>350</v>
      </c>
    </row>
    <row r="9" spans="1:8" ht="19.5" customHeight="1">
      <c r="A9" s="160"/>
      <c r="B9" s="161"/>
      <c r="C9" s="161"/>
      <c r="D9" s="95"/>
      <c r="E9" s="40" t="s">
        <v>377</v>
      </c>
      <c r="F9" s="195"/>
      <c r="G9" s="114"/>
      <c r="H9" s="141">
        <v>650</v>
      </c>
    </row>
    <row r="10" spans="1:8" ht="19.5" customHeight="1">
      <c r="A10" s="160"/>
      <c r="B10" s="161"/>
      <c r="C10" s="161"/>
      <c r="D10" s="95"/>
      <c r="E10" s="40" t="s">
        <v>401</v>
      </c>
      <c r="F10" s="195"/>
      <c r="G10" s="114"/>
      <c r="H10" s="141">
        <v>1250</v>
      </c>
    </row>
    <row r="11" spans="1:8" ht="19.5" customHeight="1">
      <c r="A11" s="160"/>
      <c r="B11" s="161"/>
      <c r="C11" s="161"/>
      <c r="D11" s="95"/>
      <c r="E11" s="40" t="s">
        <v>378</v>
      </c>
      <c r="F11" s="195"/>
      <c r="G11" s="114"/>
      <c r="H11" s="141">
        <v>900</v>
      </c>
    </row>
    <row r="12" spans="1:8" ht="19.5" customHeight="1">
      <c r="A12" s="160"/>
      <c r="B12" s="161"/>
      <c r="C12" s="161"/>
      <c r="D12" s="95"/>
      <c r="E12" s="40" t="s">
        <v>379</v>
      </c>
      <c r="F12" s="195"/>
      <c r="G12" s="114"/>
      <c r="H12" s="141">
        <v>700</v>
      </c>
    </row>
    <row r="13" spans="1:8" ht="19.5" customHeight="1">
      <c r="A13" s="160"/>
      <c r="B13" s="161"/>
      <c r="C13" s="161"/>
      <c r="D13" s="95"/>
      <c r="E13" s="40"/>
      <c r="F13" s="195"/>
      <c r="G13" s="114"/>
      <c r="H13" s="141"/>
    </row>
    <row r="14" spans="1:8" ht="19.5" customHeight="1">
      <c r="A14" s="160"/>
      <c r="B14" s="161"/>
      <c r="C14" s="161"/>
      <c r="D14" s="95"/>
      <c r="E14" s="40"/>
      <c r="F14" s="195"/>
      <c r="G14" s="114"/>
      <c r="H14" s="141"/>
    </row>
    <row r="15" spans="1:8" ht="19.5" customHeight="1">
      <c r="A15" s="160"/>
      <c r="B15" s="161"/>
      <c r="C15" s="161"/>
      <c r="D15" s="95"/>
      <c r="E15" s="40"/>
      <c r="F15" s="195"/>
      <c r="G15" s="114"/>
      <c r="H15" s="141"/>
    </row>
    <row r="16" spans="1:8" ht="19.5" customHeight="1">
      <c r="A16" s="160"/>
      <c r="B16" s="161"/>
      <c r="C16" s="161"/>
      <c r="D16" s="95"/>
      <c r="E16" s="40"/>
      <c r="F16" s="195"/>
      <c r="G16" s="114"/>
      <c r="H16" s="141"/>
    </row>
    <row r="17" spans="1:8" ht="19.5" customHeight="1">
      <c r="A17" s="160"/>
      <c r="B17" s="161"/>
      <c r="C17" s="161"/>
      <c r="D17" s="95"/>
      <c r="E17" s="40"/>
      <c r="F17" s="195"/>
      <c r="G17" s="114"/>
      <c r="H17" s="141"/>
    </row>
    <row r="18" spans="1:8" ht="19.5" customHeight="1">
      <c r="A18" s="160"/>
      <c r="B18" s="161"/>
      <c r="C18" s="161"/>
      <c r="D18" s="95"/>
      <c r="E18" s="40"/>
      <c r="F18" s="195"/>
      <c r="G18" s="114"/>
      <c r="H18" s="141"/>
    </row>
    <row r="19" spans="1:8" ht="19.5" customHeight="1">
      <c r="A19" s="160"/>
      <c r="B19" s="161"/>
      <c r="C19" s="161"/>
      <c r="D19" s="95"/>
      <c r="E19" s="40"/>
      <c r="F19" s="195"/>
      <c r="G19" s="114"/>
      <c r="H19" s="141"/>
    </row>
    <row r="20" spans="1:8" ht="19.5" customHeight="1">
      <c r="A20" s="160"/>
      <c r="B20" s="161"/>
      <c r="C20" s="161"/>
      <c r="D20" s="95"/>
      <c r="E20" s="40"/>
      <c r="F20" s="195"/>
      <c r="G20" s="114"/>
      <c r="H20" s="141"/>
    </row>
    <row r="21" spans="1:8" ht="19.5" customHeight="1">
      <c r="A21" s="160"/>
      <c r="B21" s="161"/>
      <c r="C21" s="161"/>
      <c r="D21" s="95"/>
      <c r="E21" s="40"/>
      <c r="F21" s="195"/>
      <c r="G21" s="114"/>
      <c r="H21" s="141"/>
    </row>
    <row r="22" spans="1:8" ht="19.5" customHeight="1">
      <c r="A22" s="160"/>
      <c r="B22" s="161"/>
      <c r="C22" s="161"/>
      <c r="D22" s="95"/>
      <c r="E22" s="40"/>
      <c r="F22" s="195"/>
      <c r="G22" s="114"/>
      <c r="H22" s="141"/>
    </row>
    <row r="23" spans="1:8" ht="19.5" customHeight="1">
      <c r="A23" s="160"/>
      <c r="B23" s="161"/>
      <c r="C23" s="161"/>
      <c r="D23" s="95"/>
      <c r="E23" s="40"/>
      <c r="F23" s="195"/>
      <c r="G23" s="114"/>
      <c r="H23" s="141"/>
    </row>
    <row r="24" spans="1:8" ht="19.5" customHeight="1">
      <c r="A24" s="160"/>
      <c r="B24" s="161"/>
      <c r="C24" s="161"/>
      <c r="D24" s="96"/>
      <c r="E24" s="40"/>
      <c r="F24" s="19"/>
      <c r="G24" s="57"/>
      <c r="H24" s="141"/>
    </row>
    <row r="25" spans="1:8" ht="19.5" customHeight="1">
      <c r="A25" s="162"/>
      <c r="B25" s="163"/>
      <c r="C25" s="163"/>
      <c r="D25" s="103"/>
      <c r="E25" s="47"/>
      <c r="F25" s="26"/>
      <c r="G25" s="70"/>
      <c r="H25" s="202"/>
    </row>
    <row r="26" spans="1:8" s="17" customFormat="1" ht="19.5" customHeight="1">
      <c r="A26" s="236"/>
      <c r="B26" s="237"/>
      <c r="C26" s="237"/>
      <c r="D26" s="97"/>
      <c r="E26" s="45" t="str">
        <f>CONCATENATE(FIXED(COUNTA(E5:E25),0,0),"　店")</f>
        <v>8　店</v>
      </c>
      <c r="F26" s="20">
        <f>SUM(F5:F25)</f>
        <v>650</v>
      </c>
      <c r="G26" s="20">
        <f>SUM(G5:G25)</f>
        <v>0</v>
      </c>
      <c r="H26" s="59">
        <f>SUM(H5:H25)</f>
        <v>12200</v>
      </c>
    </row>
    <row r="27" spans="1:8" s="17" customFormat="1" ht="19.5" customHeight="1">
      <c r="A27" s="174"/>
      <c r="B27" s="175"/>
      <c r="C27" s="175"/>
      <c r="D27" s="176"/>
      <c r="E27" s="46"/>
      <c r="F27" s="178"/>
      <c r="G27" s="179"/>
      <c r="H27" s="180"/>
    </row>
    <row r="28" spans="1:8" ht="19.5" customHeight="1">
      <c r="A28" s="159" t="s">
        <v>14</v>
      </c>
      <c r="B28" s="39"/>
      <c r="C28" s="39"/>
      <c r="D28" s="94"/>
      <c r="E28" s="44" t="s">
        <v>353</v>
      </c>
      <c r="F28" s="196"/>
      <c r="G28" s="115"/>
      <c r="H28" s="140">
        <v>900</v>
      </c>
    </row>
    <row r="29" spans="1:8" ht="19.5" customHeight="1">
      <c r="A29" s="160">
        <f>SUM(F48)</f>
        <v>0</v>
      </c>
      <c r="B29" s="161" t="s">
        <v>22</v>
      </c>
      <c r="C29" s="161">
        <f>SUM(G48)</f>
        <v>0</v>
      </c>
      <c r="D29" s="95"/>
      <c r="E29" s="40" t="s">
        <v>354</v>
      </c>
      <c r="F29" s="197"/>
      <c r="G29" s="116"/>
      <c r="H29" s="141">
        <v>300</v>
      </c>
    </row>
    <row r="30" spans="1:8" ht="19.5" customHeight="1">
      <c r="A30" s="198"/>
      <c r="B30" s="199"/>
      <c r="C30" s="199"/>
      <c r="D30" s="95"/>
      <c r="E30" s="40" t="s">
        <v>355</v>
      </c>
      <c r="F30" s="197"/>
      <c r="G30" s="116"/>
      <c r="H30" s="141">
        <v>400</v>
      </c>
    </row>
    <row r="31" spans="1:8" ht="19.5" customHeight="1">
      <c r="A31" s="198"/>
      <c r="B31" s="199"/>
      <c r="C31" s="199"/>
      <c r="D31" s="95"/>
      <c r="E31" s="40" t="s">
        <v>380</v>
      </c>
      <c r="F31" s="200"/>
      <c r="G31" s="117"/>
      <c r="H31" s="141">
        <v>800</v>
      </c>
    </row>
    <row r="32" spans="1:8" ht="19.5" customHeight="1">
      <c r="A32" s="198"/>
      <c r="B32" s="199"/>
      <c r="C32" s="199"/>
      <c r="D32" s="91"/>
      <c r="E32" s="40" t="s">
        <v>403</v>
      </c>
      <c r="F32" s="200"/>
      <c r="G32" s="117"/>
      <c r="H32" s="141">
        <v>50</v>
      </c>
    </row>
    <row r="33" spans="1:8" ht="19.5" customHeight="1">
      <c r="A33" s="190"/>
      <c r="B33" s="191"/>
      <c r="C33" s="191"/>
      <c r="D33" s="91"/>
      <c r="E33" s="201" t="s">
        <v>404</v>
      </c>
      <c r="F33" s="200"/>
      <c r="G33" s="117"/>
      <c r="H33" s="141">
        <v>300</v>
      </c>
    </row>
    <row r="34" spans="1:8" ht="19.5" customHeight="1">
      <c r="A34" s="190"/>
      <c r="B34" s="191"/>
      <c r="C34" s="191"/>
      <c r="D34" s="93"/>
      <c r="E34" s="201"/>
      <c r="F34" s="192"/>
      <c r="G34" s="118"/>
      <c r="H34" s="139"/>
    </row>
    <row r="35" spans="1:8" ht="19.5" customHeight="1">
      <c r="A35" s="190"/>
      <c r="B35" s="191"/>
      <c r="C35" s="191"/>
      <c r="D35" s="93"/>
      <c r="E35" s="201"/>
      <c r="F35" s="192"/>
      <c r="G35" s="118"/>
      <c r="H35" s="139"/>
    </row>
    <row r="36" spans="1:8" ht="19.5" customHeight="1">
      <c r="A36" s="190"/>
      <c r="B36" s="191"/>
      <c r="C36" s="191"/>
      <c r="D36" s="93"/>
      <c r="E36" s="201"/>
      <c r="F36" s="192"/>
      <c r="G36" s="118"/>
      <c r="H36" s="139"/>
    </row>
    <row r="37" spans="1:8" ht="19.5" customHeight="1">
      <c r="A37" s="190"/>
      <c r="B37" s="191"/>
      <c r="C37" s="191"/>
      <c r="D37" s="93"/>
      <c r="E37" s="201"/>
      <c r="F37" s="192"/>
      <c r="G37" s="118"/>
      <c r="H37" s="139"/>
    </row>
    <row r="38" spans="1:8" ht="19.5" customHeight="1">
      <c r="A38" s="190"/>
      <c r="B38" s="191"/>
      <c r="C38" s="191"/>
      <c r="D38" s="93"/>
      <c r="E38" s="201"/>
      <c r="F38" s="192"/>
      <c r="G38" s="118"/>
      <c r="H38" s="139"/>
    </row>
    <row r="39" spans="1:8" ht="19.5" customHeight="1">
      <c r="A39" s="190"/>
      <c r="B39" s="191"/>
      <c r="C39" s="191"/>
      <c r="D39" s="93"/>
      <c r="E39" s="201"/>
      <c r="F39" s="192"/>
      <c r="G39" s="118"/>
      <c r="H39" s="139"/>
    </row>
    <row r="40" spans="1:8" ht="19.5" customHeight="1">
      <c r="A40" s="190"/>
      <c r="B40" s="191"/>
      <c r="C40" s="191"/>
      <c r="D40" s="93"/>
      <c r="E40" s="201"/>
      <c r="F40" s="192"/>
      <c r="G40" s="118"/>
      <c r="H40" s="139"/>
    </row>
    <row r="41" spans="1:8" ht="19.5" customHeight="1">
      <c r="A41" s="190"/>
      <c r="B41" s="191"/>
      <c r="C41" s="191"/>
      <c r="D41" s="93"/>
      <c r="E41" s="201"/>
      <c r="F41" s="192"/>
      <c r="G41" s="118"/>
      <c r="H41" s="139"/>
    </row>
    <row r="42" spans="1:8" ht="19.5" customHeight="1">
      <c r="A42" s="190"/>
      <c r="B42" s="191"/>
      <c r="C42" s="191"/>
      <c r="D42" s="93"/>
      <c r="E42" s="201"/>
      <c r="F42" s="192"/>
      <c r="G42" s="118"/>
      <c r="H42" s="139"/>
    </row>
    <row r="43" spans="1:8" ht="19.5" customHeight="1">
      <c r="A43" s="190"/>
      <c r="B43" s="191"/>
      <c r="C43" s="191"/>
      <c r="D43" s="93"/>
      <c r="E43" s="201"/>
      <c r="F43" s="192"/>
      <c r="G43" s="118"/>
      <c r="H43" s="139"/>
    </row>
    <row r="44" spans="1:8" ht="19.5" customHeight="1">
      <c r="A44" s="190"/>
      <c r="B44" s="191"/>
      <c r="C44" s="191"/>
      <c r="D44" s="93"/>
      <c r="E44" s="201"/>
      <c r="F44" s="192"/>
      <c r="G44" s="118"/>
      <c r="H44" s="139"/>
    </row>
    <row r="45" spans="1:8" ht="19.5" customHeight="1">
      <c r="A45" s="190"/>
      <c r="B45" s="191"/>
      <c r="C45" s="191"/>
      <c r="D45" s="93"/>
      <c r="E45" s="201"/>
      <c r="F45" s="192"/>
      <c r="G45" s="118"/>
      <c r="H45" s="139"/>
    </row>
    <row r="46" spans="1:8" ht="19.5" customHeight="1">
      <c r="A46" s="190"/>
      <c r="B46" s="191"/>
      <c r="C46" s="191"/>
      <c r="D46" s="93"/>
      <c r="E46" s="108"/>
      <c r="F46" s="192"/>
      <c r="G46" s="118"/>
      <c r="H46" s="139"/>
    </row>
    <row r="47" spans="1:8" ht="19.5" customHeight="1">
      <c r="A47" s="193"/>
      <c r="B47" s="194"/>
      <c r="C47" s="194"/>
      <c r="D47" s="98"/>
      <c r="E47" s="113"/>
      <c r="F47" s="22"/>
      <c r="G47" s="76"/>
      <c r="H47" s="142"/>
    </row>
    <row r="48" spans="1:8" s="17" customFormat="1" ht="19.5" customHeight="1">
      <c r="A48" s="12"/>
      <c r="B48" s="35"/>
      <c r="C48" s="35"/>
      <c r="D48" s="97"/>
      <c r="E48" s="45" t="str">
        <f>CONCATENATE(FIXED(COUNTA(E28:E47),0,0),"　店")</f>
        <v>6　店</v>
      </c>
      <c r="F48" s="20">
        <f>SUM(F28:F47)</f>
        <v>0</v>
      </c>
      <c r="G48" s="20">
        <f>SUM(G28:G47)</f>
        <v>0</v>
      </c>
      <c r="H48" s="60">
        <f>SUM(H28:H47)</f>
        <v>2750</v>
      </c>
    </row>
    <row r="49" spans="1:8" s="17" customFormat="1" ht="19.5" customHeight="1">
      <c r="A49" s="222" t="s">
        <v>427</v>
      </c>
      <c r="B49" s="1"/>
      <c r="C49" s="1"/>
      <c r="D49" s="90"/>
      <c r="E49" s="2"/>
      <c r="F49" s="2"/>
      <c r="G49" s="2"/>
      <c r="H49" s="4" t="s">
        <v>28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49 A3:H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4" customWidth="1"/>
    <col min="5" max="5" width="20.625" style="43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337" t="s">
        <v>0</v>
      </c>
      <c r="B1" s="338"/>
      <c r="C1" s="339"/>
      <c r="D1" s="127" t="s">
        <v>30</v>
      </c>
      <c r="E1" s="330"/>
      <c r="F1" s="331"/>
      <c r="G1" s="126" t="s">
        <v>219</v>
      </c>
      <c r="H1" s="218"/>
    </row>
    <row r="2" spans="1:8" s="3" customFormat="1" ht="39.75" customHeight="1">
      <c r="A2" s="340"/>
      <c r="B2" s="341"/>
      <c r="C2" s="342"/>
      <c r="D2" s="127" t="s">
        <v>31</v>
      </c>
      <c r="E2" s="332"/>
      <c r="F2" s="331"/>
      <c r="G2" s="126" t="s">
        <v>2</v>
      </c>
      <c r="H2" s="223">
        <f>SUM(C6)</f>
        <v>0</v>
      </c>
    </row>
    <row r="3" spans="1:8" s="8" customFormat="1" ht="24" customHeight="1">
      <c r="A3" s="6"/>
      <c r="B3" s="6"/>
      <c r="C3" s="6"/>
      <c r="D3" s="92"/>
      <c r="E3" s="7"/>
      <c r="F3" s="7"/>
      <c r="G3" s="335"/>
      <c r="H3" s="344"/>
    </row>
    <row r="4" spans="1:8" s="5" customFormat="1" ht="19.5" customHeight="1">
      <c r="A4" s="333" t="s">
        <v>33</v>
      </c>
      <c r="B4" s="264"/>
      <c r="C4" s="334"/>
      <c r="D4" s="343" t="s">
        <v>29</v>
      </c>
      <c r="E4" s="265"/>
      <c r="F4" s="210" t="s">
        <v>34</v>
      </c>
      <c r="G4" s="221" t="s">
        <v>388</v>
      </c>
      <c r="H4" s="219" t="s">
        <v>32</v>
      </c>
    </row>
    <row r="5" spans="1:8" ht="19.5" customHeight="1">
      <c r="A5" s="230" t="s">
        <v>15</v>
      </c>
      <c r="B5" s="231"/>
      <c r="C5" s="231"/>
      <c r="D5" s="94" t="s">
        <v>174</v>
      </c>
      <c r="E5" s="48" t="s">
        <v>251</v>
      </c>
      <c r="F5" s="77">
        <v>2100</v>
      </c>
      <c r="G5" s="203"/>
      <c r="H5" s="143">
        <v>11200</v>
      </c>
    </row>
    <row r="6" spans="1:8" ht="19.5" customHeight="1">
      <c r="A6" s="160">
        <f>SUM(F48)</f>
        <v>8850</v>
      </c>
      <c r="B6" s="161" t="s">
        <v>22</v>
      </c>
      <c r="C6" s="161">
        <f>SUM(G48)</f>
        <v>0</v>
      </c>
      <c r="D6" s="95" t="s">
        <v>175</v>
      </c>
      <c r="E6" s="49" t="s">
        <v>252</v>
      </c>
      <c r="F6" s="78">
        <v>500</v>
      </c>
      <c r="G6" s="204"/>
      <c r="H6" s="141">
        <v>3300</v>
      </c>
    </row>
    <row r="7" spans="1:8" ht="19.5" customHeight="1">
      <c r="A7" s="51"/>
      <c r="B7" s="52"/>
      <c r="C7" s="52"/>
      <c r="D7" s="95" t="s">
        <v>176</v>
      </c>
      <c r="E7" s="49" t="s">
        <v>407</v>
      </c>
      <c r="F7" s="78">
        <v>350</v>
      </c>
      <c r="G7" s="204"/>
      <c r="H7" s="141">
        <v>3250</v>
      </c>
    </row>
    <row r="8" spans="1:8" ht="19.5" customHeight="1">
      <c r="A8" s="51"/>
      <c r="B8" s="52"/>
      <c r="C8" s="52"/>
      <c r="D8" s="95" t="s">
        <v>177</v>
      </c>
      <c r="E8" s="49" t="s">
        <v>408</v>
      </c>
      <c r="F8" s="78">
        <v>450</v>
      </c>
      <c r="G8" s="204"/>
      <c r="H8" s="141">
        <v>4900</v>
      </c>
    </row>
    <row r="9" spans="1:8" ht="19.5" customHeight="1">
      <c r="A9" s="51"/>
      <c r="B9" s="52"/>
      <c r="C9" s="52"/>
      <c r="D9" s="95" t="s">
        <v>178</v>
      </c>
      <c r="E9" s="49" t="s">
        <v>253</v>
      </c>
      <c r="F9" s="78">
        <v>250</v>
      </c>
      <c r="G9" s="204"/>
      <c r="H9" s="141">
        <v>1800</v>
      </c>
    </row>
    <row r="10" spans="1:8" ht="19.5" customHeight="1">
      <c r="A10" s="51"/>
      <c r="B10" s="52"/>
      <c r="C10" s="52"/>
      <c r="D10" s="95" t="s">
        <v>179</v>
      </c>
      <c r="E10" s="49" t="s">
        <v>254</v>
      </c>
      <c r="F10" s="78">
        <v>150</v>
      </c>
      <c r="G10" s="204"/>
      <c r="H10" s="141">
        <v>1500</v>
      </c>
    </row>
    <row r="11" spans="1:8" ht="19.5" customHeight="1">
      <c r="A11" s="51"/>
      <c r="B11" s="52"/>
      <c r="C11" s="52"/>
      <c r="D11" s="95" t="s">
        <v>180</v>
      </c>
      <c r="E11" s="49" t="s">
        <v>255</v>
      </c>
      <c r="F11" s="78">
        <v>150</v>
      </c>
      <c r="G11" s="204"/>
      <c r="H11" s="141">
        <v>2100</v>
      </c>
    </row>
    <row r="12" spans="1:8" ht="19.5" customHeight="1">
      <c r="A12" s="51"/>
      <c r="B12" s="52"/>
      <c r="C12" s="52"/>
      <c r="D12" s="95" t="s">
        <v>181</v>
      </c>
      <c r="E12" s="49" t="s">
        <v>256</v>
      </c>
      <c r="F12" s="78">
        <v>200</v>
      </c>
      <c r="G12" s="204"/>
      <c r="H12" s="141">
        <v>2400</v>
      </c>
    </row>
    <row r="13" spans="1:8" ht="19.5" customHeight="1">
      <c r="A13" s="51"/>
      <c r="B13" s="52"/>
      <c r="C13" s="52"/>
      <c r="D13" s="95" t="s">
        <v>182</v>
      </c>
      <c r="E13" s="49" t="s">
        <v>409</v>
      </c>
      <c r="F13" s="78">
        <v>200</v>
      </c>
      <c r="G13" s="204"/>
      <c r="H13" s="141">
        <v>2400</v>
      </c>
    </row>
    <row r="14" spans="1:8" ht="19.5" customHeight="1">
      <c r="A14" s="51"/>
      <c r="B14" s="52"/>
      <c r="C14" s="52"/>
      <c r="D14" s="95" t="s">
        <v>183</v>
      </c>
      <c r="E14" s="49" t="s">
        <v>257</v>
      </c>
      <c r="F14" s="78">
        <v>250</v>
      </c>
      <c r="G14" s="204"/>
      <c r="H14" s="141">
        <v>2300</v>
      </c>
    </row>
    <row r="15" spans="1:8" ht="19.5" customHeight="1">
      <c r="A15" s="51"/>
      <c r="B15" s="52"/>
      <c r="C15" s="52"/>
      <c r="D15" s="95" t="s">
        <v>184</v>
      </c>
      <c r="E15" s="49" t="s">
        <v>258</v>
      </c>
      <c r="F15" s="78">
        <v>150</v>
      </c>
      <c r="G15" s="204"/>
      <c r="H15" s="141">
        <v>2350</v>
      </c>
    </row>
    <row r="16" spans="1:8" ht="19.5" customHeight="1">
      <c r="A16" s="51"/>
      <c r="B16" s="52"/>
      <c r="C16" s="52"/>
      <c r="D16" s="95" t="s">
        <v>185</v>
      </c>
      <c r="E16" s="49" t="s">
        <v>259</v>
      </c>
      <c r="F16" s="78">
        <v>100</v>
      </c>
      <c r="G16" s="204"/>
      <c r="H16" s="141">
        <v>1450</v>
      </c>
    </row>
    <row r="17" spans="1:8" ht="19.5" customHeight="1">
      <c r="A17" s="51"/>
      <c r="B17" s="52"/>
      <c r="C17" s="52"/>
      <c r="D17" s="95" t="s">
        <v>186</v>
      </c>
      <c r="E17" s="49" t="s">
        <v>260</v>
      </c>
      <c r="F17" s="78">
        <v>250</v>
      </c>
      <c r="G17" s="204"/>
      <c r="H17" s="141">
        <v>2150</v>
      </c>
    </row>
    <row r="18" spans="1:8" ht="19.5" customHeight="1">
      <c r="A18" s="51"/>
      <c r="B18" s="52"/>
      <c r="C18" s="52"/>
      <c r="D18" s="95" t="s">
        <v>187</v>
      </c>
      <c r="E18" s="49" t="s">
        <v>410</v>
      </c>
      <c r="F18" s="78">
        <v>350</v>
      </c>
      <c r="G18" s="204"/>
      <c r="H18" s="141">
        <v>3650</v>
      </c>
    </row>
    <row r="19" spans="1:8" ht="19.5" customHeight="1">
      <c r="A19" s="51"/>
      <c r="B19" s="52"/>
      <c r="C19" s="52"/>
      <c r="D19" s="95" t="s">
        <v>188</v>
      </c>
      <c r="E19" s="49" t="s">
        <v>261</v>
      </c>
      <c r="F19" s="78">
        <v>250</v>
      </c>
      <c r="G19" s="204"/>
      <c r="H19" s="141">
        <v>2850</v>
      </c>
    </row>
    <row r="20" spans="1:8" ht="19.5" customHeight="1">
      <c r="A20" s="234"/>
      <c r="B20" s="235"/>
      <c r="C20" s="235"/>
      <c r="D20" s="95" t="s">
        <v>189</v>
      </c>
      <c r="E20" s="49" t="s">
        <v>262</v>
      </c>
      <c r="F20" s="78">
        <v>300</v>
      </c>
      <c r="G20" s="204"/>
      <c r="H20" s="141">
        <v>3500</v>
      </c>
    </row>
    <row r="21" spans="1:8" ht="19.5" customHeight="1">
      <c r="A21" s="160"/>
      <c r="B21" s="161"/>
      <c r="C21" s="161"/>
      <c r="D21" s="95" t="s">
        <v>190</v>
      </c>
      <c r="E21" s="49" t="s">
        <v>263</v>
      </c>
      <c r="F21" s="78">
        <v>100</v>
      </c>
      <c r="G21" s="204"/>
      <c r="H21" s="141">
        <v>1550</v>
      </c>
    </row>
    <row r="22" spans="1:8" ht="19.5" customHeight="1">
      <c r="A22" s="234"/>
      <c r="B22" s="235"/>
      <c r="C22" s="235"/>
      <c r="D22" s="95" t="s">
        <v>191</v>
      </c>
      <c r="E22" s="49" t="s">
        <v>264</v>
      </c>
      <c r="F22" s="78">
        <v>100</v>
      </c>
      <c r="G22" s="204"/>
      <c r="H22" s="141">
        <v>1700</v>
      </c>
    </row>
    <row r="23" spans="1:8" ht="19.5" customHeight="1">
      <c r="A23" s="234"/>
      <c r="B23" s="235"/>
      <c r="C23" s="235"/>
      <c r="D23" s="95" t="s">
        <v>192</v>
      </c>
      <c r="E23" s="49" t="s">
        <v>265</v>
      </c>
      <c r="F23" s="78">
        <v>250</v>
      </c>
      <c r="G23" s="204"/>
      <c r="H23" s="141">
        <v>1600</v>
      </c>
    </row>
    <row r="24" spans="1:8" ht="19.5" customHeight="1">
      <c r="A24" s="234"/>
      <c r="B24" s="235"/>
      <c r="C24" s="235"/>
      <c r="D24" s="95" t="s">
        <v>193</v>
      </c>
      <c r="E24" s="49" t="s">
        <v>266</v>
      </c>
      <c r="F24" s="78">
        <v>250</v>
      </c>
      <c r="G24" s="204"/>
      <c r="H24" s="141">
        <v>2050</v>
      </c>
    </row>
    <row r="25" spans="1:8" ht="19.5" customHeight="1">
      <c r="A25" s="234"/>
      <c r="B25" s="235"/>
      <c r="C25" s="235"/>
      <c r="D25" s="95" t="s">
        <v>194</v>
      </c>
      <c r="E25" s="49" t="s">
        <v>267</v>
      </c>
      <c r="F25" s="78">
        <v>400</v>
      </c>
      <c r="G25" s="204"/>
      <c r="H25" s="141">
        <v>3650</v>
      </c>
    </row>
    <row r="26" spans="1:8" ht="19.5" customHeight="1">
      <c r="A26" s="234"/>
      <c r="B26" s="235"/>
      <c r="C26" s="235"/>
      <c r="D26" s="95" t="s">
        <v>195</v>
      </c>
      <c r="E26" s="49" t="s">
        <v>268</v>
      </c>
      <c r="F26" s="78">
        <v>200</v>
      </c>
      <c r="G26" s="204"/>
      <c r="H26" s="141">
        <v>1500</v>
      </c>
    </row>
    <row r="27" spans="1:8" ht="19.5" customHeight="1">
      <c r="A27" s="234"/>
      <c r="B27" s="235"/>
      <c r="C27" s="235"/>
      <c r="D27" s="95" t="s">
        <v>196</v>
      </c>
      <c r="E27" s="49" t="s">
        <v>269</v>
      </c>
      <c r="F27" s="78">
        <v>150</v>
      </c>
      <c r="G27" s="204"/>
      <c r="H27" s="141">
        <v>1650</v>
      </c>
    </row>
    <row r="28" spans="1:8" ht="19.5" customHeight="1">
      <c r="A28" s="234"/>
      <c r="B28" s="235"/>
      <c r="C28" s="235"/>
      <c r="D28" s="95" t="s">
        <v>197</v>
      </c>
      <c r="E28" s="49" t="s">
        <v>270</v>
      </c>
      <c r="F28" s="78">
        <v>100</v>
      </c>
      <c r="G28" s="204"/>
      <c r="H28" s="141">
        <v>1450</v>
      </c>
    </row>
    <row r="29" spans="1:8" ht="19.5" customHeight="1">
      <c r="A29" s="234"/>
      <c r="B29" s="235"/>
      <c r="C29" s="235"/>
      <c r="D29" s="95" t="s">
        <v>198</v>
      </c>
      <c r="E29" s="49" t="s">
        <v>271</v>
      </c>
      <c r="F29" s="78">
        <v>150</v>
      </c>
      <c r="G29" s="204"/>
      <c r="H29" s="141">
        <v>1750</v>
      </c>
    </row>
    <row r="30" spans="1:8" ht="19.5" customHeight="1">
      <c r="A30" s="234"/>
      <c r="B30" s="235"/>
      <c r="C30" s="235"/>
      <c r="D30" s="95" t="s">
        <v>199</v>
      </c>
      <c r="E30" s="49" t="s">
        <v>272</v>
      </c>
      <c r="F30" s="78">
        <v>200</v>
      </c>
      <c r="G30" s="204"/>
      <c r="H30" s="141">
        <v>1850</v>
      </c>
    </row>
    <row r="31" spans="1:8" ht="19.5" customHeight="1">
      <c r="A31" s="234"/>
      <c r="B31" s="235"/>
      <c r="C31" s="235"/>
      <c r="D31" s="95" t="s">
        <v>200</v>
      </c>
      <c r="E31" s="49" t="s">
        <v>273</v>
      </c>
      <c r="F31" s="78">
        <v>250</v>
      </c>
      <c r="G31" s="204"/>
      <c r="H31" s="141">
        <v>1900</v>
      </c>
    </row>
    <row r="32" spans="1:8" ht="19.5" customHeight="1">
      <c r="A32" s="160"/>
      <c r="B32" s="161"/>
      <c r="C32" s="161"/>
      <c r="D32" s="95" t="s">
        <v>201</v>
      </c>
      <c r="E32" s="49" t="s">
        <v>274</v>
      </c>
      <c r="F32" s="78">
        <v>150</v>
      </c>
      <c r="G32" s="204"/>
      <c r="H32" s="141">
        <v>1950</v>
      </c>
    </row>
    <row r="33" spans="1:8" ht="19.5" customHeight="1">
      <c r="A33" s="234"/>
      <c r="B33" s="235"/>
      <c r="C33" s="235"/>
      <c r="D33" s="95" t="s">
        <v>202</v>
      </c>
      <c r="E33" s="49" t="s">
        <v>352</v>
      </c>
      <c r="F33" s="78">
        <v>150</v>
      </c>
      <c r="G33" s="204"/>
      <c r="H33" s="141">
        <v>2650</v>
      </c>
    </row>
    <row r="34" spans="1:8" ht="19.5" customHeight="1">
      <c r="A34" s="51"/>
      <c r="B34" s="52"/>
      <c r="C34" s="52"/>
      <c r="D34" s="95" t="s">
        <v>203</v>
      </c>
      <c r="E34" s="49" t="s">
        <v>275</v>
      </c>
      <c r="F34" s="78">
        <v>150</v>
      </c>
      <c r="G34" s="204"/>
      <c r="H34" s="141">
        <v>2100</v>
      </c>
    </row>
    <row r="35" spans="1:8" ht="19.5" customHeight="1">
      <c r="A35" s="51"/>
      <c r="B35" s="52"/>
      <c r="C35" s="52"/>
      <c r="D35" s="95" t="s">
        <v>204</v>
      </c>
      <c r="E35" s="49" t="s">
        <v>276</v>
      </c>
      <c r="F35" s="78">
        <v>150</v>
      </c>
      <c r="G35" s="204"/>
      <c r="H35" s="141">
        <v>1850</v>
      </c>
    </row>
    <row r="36" spans="1:8" ht="19.5" customHeight="1">
      <c r="A36" s="51"/>
      <c r="B36" s="52"/>
      <c r="C36" s="52"/>
      <c r="D36" s="99" t="s">
        <v>205</v>
      </c>
      <c r="E36" s="49" t="s">
        <v>277</v>
      </c>
      <c r="F36" s="78">
        <v>100</v>
      </c>
      <c r="G36" s="205"/>
      <c r="H36" s="139">
        <v>1850</v>
      </c>
    </row>
    <row r="37" spans="1:8" ht="19.5" customHeight="1">
      <c r="A37" s="137"/>
      <c r="B37" s="138"/>
      <c r="C37" s="138"/>
      <c r="D37" s="99"/>
      <c r="E37" s="49"/>
      <c r="F37" s="78"/>
      <c r="G37" s="205"/>
      <c r="H37" s="139"/>
    </row>
    <row r="38" spans="1:8" ht="19.5" customHeight="1">
      <c r="A38" s="137"/>
      <c r="B38" s="138"/>
      <c r="C38" s="138"/>
      <c r="D38" s="99"/>
      <c r="E38" s="89"/>
      <c r="F38" s="88"/>
      <c r="G38" s="205"/>
      <c r="H38" s="139"/>
    </row>
    <row r="39" spans="1:8" ht="19.5" customHeight="1">
      <c r="A39" s="137"/>
      <c r="B39" s="138"/>
      <c r="C39" s="138"/>
      <c r="D39" s="99"/>
      <c r="E39" s="89"/>
      <c r="F39" s="88"/>
      <c r="G39" s="205"/>
      <c r="H39" s="139"/>
    </row>
    <row r="40" spans="1:8" ht="19.5" customHeight="1">
      <c r="A40" s="137"/>
      <c r="B40" s="138"/>
      <c r="C40" s="138"/>
      <c r="D40" s="99"/>
      <c r="E40" s="89"/>
      <c r="F40" s="88"/>
      <c r="G40" s="205"/>
      <c r="H40" s="139"/>
    </row>
    <row r="41" spans="1:8" ht="19.5" customHeight="1">
      <c r="A41" s="137"/>
      <c r="B41" s="138"/>
      <c r="C41" s="138"/>
      <c r="D41" s="99"/>
      <c r="E41" s="89"/>
      <c r="F41" s="88"/>
      <c r="G41" s="205"/>
      <c r="H41" s="139"/>
    </row>
    <row r="42" spans="1:8" ht="19.5" customHeight="1">
      <c r="A42" s="137"/>
      <c r="B42" s="138"/>
      <c r="C42" s="138"/>
      <c r="D42" s="99"/>
      <c r="E42" s="89"/>
      <c r="F42" s="88"/>
      <c r="G42" s="205"/>
      <c r="H42" s="139"/>
    </row>
    <row r="43" spans="1:8" ht="19.5" customHeight="1">
      <c r="A43" s="137"/>
      <c r="B43" s="138"/>
      <c r="C43" s="138"/>
      <c r="D43" s="99"/>
      <c r="E43" s="89"/>
      <c r="F43" s="88"/>
      <c r="G43" s="205"/>
      <c r="H43" s="139"/>
    </row>
    <row r="44" spans="1:8" ht="19.5" customHeight="1">
      <c r="A44" s="137"/>
      <c r="B44" s="138"/>
      <c r="C44" s="138"/>
      <c r="D44" s="99"/>
      <c r="E44" s="89"/>
      <c r="F44" s="88"/>
      <c r="G44" s="205"/>
      <c r="H44" s="139"/>
    </row>
    <row r="45" spans="1:8" ht="19.5" customHeight="1">
      <c r="A45" s="137"/>
      <c r="B45" s="138"/>
      <c r="C45" s="138"/>
      <c r="D45" s="99"/>
      <c r="E45" s="89"/>
      <c r="F45" s="88"/>
      <c r="G45" s="205"/>
      <c r="H45" s="139"/>
    </row>
    <row r="46" spans="1:8" ht="19.5" customHeight="1">
      <c r="A46" s="137"/>
      <c r="B46" s="138"/>
      <c r="C46" s="138"/>
      <c r="D46" s="101"/>
      <c r="E46" s="41"/>
      <c r="F46" s="21"/>
      <c r="G46" s="58"/>
      <c r="H46" s="139"/>
    </row>
    <row r="47" spans="1:8" ht="19.5" customHeight="1">
      <c r="A47" s="137"/>
      <c r="B47" s="138"/>
      <c r="C47" s="138"/>
      <c r="D47" s="101"/>
      <c r="E47" s="41"/>
      <c r="F47" s="21"/>
      <c r="G47" s="58"/>
      <c r="H47" s="139"/>
    </row>
    <row r="48" spans="1:8" s="17" customFormat="1" ht="19.5" customHeight="1">
      <c r="A48" s="12"/>
      <c r="B48" s="35"/>
      <c r="C48" s="35"/>
      <c r="D48" s="97"/>
      <c r="E48" s="45" t="str">
        <f>CONCATENATE(FIXED(COUNTA(E5:E47),0,0),"　店")</f>
        <v>32　店</v>
      </c>
      <c r="F48" s="20">
        <f>SUM(F5:F47)</f>
        <v>8850</v>
      </c>
      <c r="G48" s="20">
        <f>SUM(G5:G47)</f>
        <v>0</v>
      </c>
      <c r="H48" s="59">
        <f>SUM(H5:H47)</f>
        <v>82150</v>
      </c>
    </row>
    <row r="49" spans="1:8" s="17" customFormat="1" ht="19.5" customHeight="1">
      <c r="A49" s="222" t="s">
        <v>427</v>
      </c>
      <c r="B49" s="1"/>
      <c r="C49" s="1"/>
      <c r="D49" s="90"/>
      <c r="E49" s="2"/>
      <c r="F49" s="2"/>
      <c r="G49" s="2"/>
      <c r="H49" s="4" t="s">
        <v>28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:H48">
      <formula1>F38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A3:H3 H49 H5:H37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4" customWidth="1"/>
    <col min="5" max="5" width="20.625" style="43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337" t="s">
        <v>0</v>
      </c>
      <c r="B1" s="338"/>
      <c r="C1" s="339"/>
      <c r="D1" s="127" t="s">
        <v>30</v>
      </c>
      <c r="E1" s="330"/>
      <c r="F1" s="331"/>
      <c r="G1" s="126" t="s">
        <v>219</v>
      </c>
      <c r="H1" s="218"/>
    </row>
    <row r="2" spans="1:8" s="3" customFormat="1" ht="39.75" customHeight="1">
      <c r="A2" s="340"/>
      <c r="B2" s="341"/>
      <c r="C2" s="342"/>
      <c r="D2" s="127" t="s">
        <v>31</v>
      </c>
      <c r="E2" s="332"/>
      <c r="F2" s="331"/>
      <c r="G2" s="126" t="s">
        <v>2</v>
      </c>
      <c r="H2" s="223">
        <f>SUM(C6)</f>
        <v>0</v>
      </c>
    </row>
    <row r="3" spans="1:8" s="8" customFormat="1" ht="24" customHeight="1">
      <c r="A3" s="6"/>
      <c r="B3" s="6"/>
      <c r="C3" s="6"/>
      <c r="D3" s="92"/>
      <c r="E3" s="7"/>
      <c r="F3" s="7"/>
      <c r="G3" s="335"/>
      <c r="H3" s="344"/>
    </row>
    <row r="4" spans="1:8" s="5" customFormat="1" ht="19.5" customHeight="1">
      <c r="A4" s="333" t="s">
        <v>33</v>
      </c>
      <c r="B4" s="264"/>
      <c r="C4" s="334"/>
      <c r="D4" s="343" t="s">
        <v>29</v>
      </c>
      <c r="E4" s="265"/>
      <c r="F4" s="210" t="s">
        <v>34</v>
      </c>
      <c r="G4" s="221" t="s">
        <v>388</v>
      </c>
      <c r="H4" s="219" t="s">
        <v>32</v>
      </c>
    </row>
    <row r="5" spans="1:8" ht="19.5" customHeight="1">
      <c r="A5" s="230" t="s">
        <v>16</v>
      </c>
      <c r="B5" s="231"/>
      <c r="C5" s="231"/>
      <c r="D5" s="94" t="s">
        <v>206</v>
      </c>
      <c r="E5" s="107" t="s">
        <v>350</v>
      </c>
      <c r="F5" s="31">
        <v>600</v>
      </c>
      <c r="G5" s="206"/>
      <c r="H5" s="140">
        <v>8150</v>
      </c>
    </row>
    <row r="6" spans="1:8" ht="19.5" customHeight="1">
      <c r="A6" s="160">
        <f>SUM(F48)</f>
        <v>600</v>
      </c>
      <c r="B6" s="161" t="s">
        <v>22</v>
      </c>
      <c r="C6" s="161">
        <f>SUM(G48)</f>
        <v>0</v>
      </c>
      <c r="D6" s="95"/>
      <c r="E6" s="108" t="s">
        <v>351</v>
      </c>
      <c r="F6" s="32"/>
      <c r="G6" s="207"/>
      <c r="H6" s="141">
        <v>1200</v>
      </c>
    </row>
    <row r="7" spans="1:8" ht="19.5" customHeight="1">
      <c r="A7" s="51"/>
      <c r="B7" s="52"/>
      <c r="C7" s="52"/>
      <c r="D7" s="95"/>
      <c r="E7" s="108" t="s">
        <v>381</v>
      </c>
      <c r="F7" s="11"/>
      <c r="G7" s="57"/>
      <c r="H7" s="141">
        <v>800</v>
      </c>
    </row>
    <row r="8" spans="1:8" ht="19.5" customHeight="1">
      <c r="A8" s="51"/>
      <c r="B8" s="52"/>
      <c r="C8" s="52"/>
      <c r="D8" s="95"/>
      <c r="E8" s="108" t="s">
        <v>382</v>
      </c>
      <c r="F8" s="11"/>
      <c r="G8" s="57"/>
      <c r="H8" s="141">
        <v>3550</v>
      </c>
    </row>
    <row r="9" spans="1:8" ht="19.5" customHeight="1">
      <c r="A9" s="51"/>
      <c r="B9" s="52"/>
      <c r="C9" s="52"/>
      <c r="D9" s="95"/>
      <c r="E9" s="40"/>
      <c r="F9" s="11"/>
      <c r="G9" s="57"/>
      <c r="H9" s="141"/>
    </row>
    <row r="10" spans="1:8" ht="19.5" customHeight="1">
      <c r="A10" s="51"/>
      <c r="B10" s="52"/>
      <c r="C10" s="52"/>
      <c r="D10" s="95"/>
      <c r="E10" s="40"/>
      <c r="F10" s="11"/>
      <c r="G10" s="57"/>
      <c r="H10" s="141"/>
    </row>
    <row r="11" spans="1:8" ht="19.5" customHeight="1">
      <c r="A11" s="51"/>
      <c r="B11" s="52"/>
      <c r="C11" s="52"/>
      <c r="D11" s="95"/>
      <c r="E11" s="40"/>
      <c r="F11" s="11"/>
      <c r="G11" s="57"/>
      <c r="H11" s="141"/>
    </row>
    <row r="12" spans="1:8" ht="19.5" customHeight="1">
      <c r="A12" s="51"/>
      <c r="B12" s="52"/>
      <c r="C12" s="52"/>
      <c r="D12" s="95"/>
      <c r="E12" s="40"/>
      <c r="F12" s="11"/>
      <c r="G12" s="57"/>
      <c r="H12" s="141"/>
    </row>
    <row r="13" spans="1:8" ht="19.5" customHeight="1">
      <c r="A13" s="51"/>
      <c r="B13" s="52"/>
      <c r="C13" s="52"/>
      <c r="D13" s="95"/>
      <c r="E13" s="40"/>
      <c r="F13" s="11"/>
      <c r="G13" s="57"/>
      <c r="H13" s="141"/>
    </row>
    <row r="14" spans="1:8" ht="19.5" customHeight="1">
      <c r="A14" s="51"/>
      <c r="B14" s="52"/>
      <c r="C14" s="52"/>
      <c r="D14" s="95"/>
      <c r="E14" s="40"/>
      <c r="F14" s="11"/>
      <c r="G14" s="57"/>
      <c r="H14" s="141"/>
    </row>
    <row r="15" spans="1:8" ht="19.5" customHeight="1">
      <c r="A15" s="51"/>
      <c r="B15" s="52"/>
      <c r="C15" s="52"/>
      <c r="D15" s="95"/>
      <c r="E15" s="40"/>
      <c r="F15" s="11"/>
      <c r="G15" s="57"/>
      <c r="H15" s="141"/>
    </row>
    <row r="16" spans="1:8" ht="19.5" customHeight="1">
      <c r="A16" s="51"/>
      <c r="B16" s="52"/>
      <c r="C16" s="52"/>
      <c r="D16" s="95"/>
      <c r="E16" s="40"/>
      <c r="F16" s="11"/>
      <c r="G16" s="57"/>
      <c r="H16" s="141"/>
    </row>
    <row r="17" spans="1:8" ht="19.5" customHeight="1">
      <c r="A17" s="51"/>
      <c r="B17" s="52"/>
      <c r="C17" s="52"/>
      <c r="D17" s="95"/>
      <c r="E17" s="40"/>
      <c r="F17" s="11"/>
      <c r="G17" s="57"/>
      <c r="H17" s="141"/>
    </row>
    <row r="18" spans="1:8" ht="19.5" customHeight="1">
      <c r="A18" s="51"/>
      <c r="B18" s="52"/>
      <c r="C18" s="52"/>
      <c r="D18" s="95"/>
      <c r="E18" s="40"/>
      <c r="F18" s="11"/>
      <c r="G18" s="57"/>
      <c r="H18" s="141"/>
    </row>
    <row r="19" spans="1:8" ht="19.5" customHeight="1">
      <c r="A19" s="51"/>
      <c r="B19" s="52"/>
      <c r="C19" s="52"/>
      <c r="D19" s="95"/>
      <c r="E19" s="40"/>
      <c r="F19" s="11"/>
      <c r="G19" s="57"/>
      <c r="H19" s="141"/>
    </row>
    <row r="20" spans="1:8" ht="19.5" customHeight="1">
      <c r="A20" s="234"/>
      <c r="B20" s="235"/>
      <c r="C20" s="235"/>
      <c r="D20" s="95"/>
      <c r="E20" s="40"/>
      <c r="F20" s="11"/>
      <c r="G20" s="57"/>
      <c r="H20" s="141"/>
    </row>
    <row r="21" spans="1:8" ht="19.5" customHeight="1">
      <c r="A21" s="160"/>
      <c r="B21" s="161"/>
      <c r="C21" s="161"/>
      <c r="D21" s="95"/>
      <c r="E21" s="40"/>
      <c r="F21" s="11"/>
      <c r="G21" s="57"/>
      <c r="H21" s="141"/>
    </row>
    <row r="22" spans="1:8" ht="19.5" customHeight="1">
      <c r="A22" s="234"/>
      <c r="B22" s="235"/>
      <c r="C22" s="235"/>
      <c r="D22" s="95"/>
      <c r="E22" s="40"/>
      <c r="F22" s="11"/>
      <c r="G22" s="57"/>
      <c r="H22" s="141"/>
    </row>
    <row r="23" spans="1:8" ht="19.5" customHeight="1">
      <c r="A23" s="234"/>
      <c r="B23" s="235"/>
      <c r="C23" s="235"/>
      <c r="D23" s="95"/>
      <c r="E23" s="40"/>
      <c r="F23" s="11"/>
      <c r="G23" s="57"/>
      <c r="H23" s="141"/>
    </row>
    <row r="24" spans="1:8" ht="19.5" customHeight="1">
      <c r="A24" s="234"/>
      <c r="B24" s="235"/>
      <c r="C24" s="235"/>
      <c r="D24" s="95"/>
      <c r="E24" s="40"/>
      <c r="F24" s="11"/>
      <c r="G24" s="57"/>
      <c r="H24" s="141"/>
    </row>
    <row r="25" spans="1:8" ht="19.5" customHeight="1">
      <c r="A25" s="234"/>
      <c r="B25" s="235"/>
      <c r="C25" s="235"/>
      <c r="D25" s="95"/>
      <c r="E25" s="40"/>
      <c r="F25" s="11"/>
      <c r="G25" s="57"/>
      <c r="H25" s="141"/>
    </row>
    <row r="26" spans="1:8" ht="19.5" customHeight="1">
      <c r="A26" s="234"/>
      <c r="B26" s="235"/>
      <c r="C26" s="235"/>
      <c r="D26" s="95"/>
      <c r="E26" s="40"/>
      <c r="F26" s="11"/>
      <c r="G26" s="57"/>
      <c r="H26" s="141"/>
    </row>
    <row r="27" spans="1:8" ht="19.5" customHeight="1">
      <c r="A27" s="234"/>
      <c r="B27" s="235"/>
      <c r="C27" s="235"/>
      <c r="D27" s="95"/>
      <c r="E27" s="40"/>
      <c r="F27" s="11"/>
      <c r="G27" s="57"/>
      <c r="H27" s="141"/>
    </row>
    <row r="28" spans="1:8" ht="19.5" customHeight="1">
      <c r="A28" s="234"/>
      <c r="B28" s="235"/>
      <c r="C28" s="235"/>
      <c r="D28" s="95"/>
      <c r="E28" s="40"/>
      <c r="F28" s="11"/>
      <c r="G28" s="57"/>
      <c r="H28" s="141"/>
    </row>
    <row r="29" spans="1:8" ht="19.5" customHeight="1">
      <c r="A29" s="234"/>
      <c r="B29" s="235"/>
      <c r="C29" s="235"/>
      <c r="D29" s="95"/>
      <c r="E29" s="40"/>
      <c r="F29" s="11"/>
      <c r="G29" s="57"/>
      <c r="H29" s="141"/>
    </row>
    <row r="30" spans="1:8" ht="19.5" customHeight="1">
      <c r="A30" s="234"/>
      <c r="B30" s="235"/>
      <c r="C30" s="235"/>
      <c r="D30" s="95"/>
      <c r="E30" s="40"/>
      <c r="F30" s="11"/>
      <c r="G30" s="57"/>
      <c r="H30" s="141"/>
    </row>
    <row r="31" spans="1:8" ht="19.5" customHeight="1">
      <c r="A31" s="234"/>
      <c r="B31" s="235"/>
      <c r="C31" s="235"/>
      <c r="D31" s="95"/>
      <c r="E31" s="40"/>
      <c r="F31" s="11"/>
      <c r="G31" s="57"/>
      <c r="H31" s="141"/>
    </row>
    <row r="32" spans="1:8" ht="19.5" customHeight="1">
      <c r="A32" s="160"/>
      <c r="B32" s="161"/>
      <c r="C32" s="161"/>
      <c r="D32" s="95"/>
      <c r="E32" s="40"/>
      <c r="F32" s="11"/>
      <c r="G32" s="57"/>
      <c r="H32" s="141"/>
    </row>
    <row r="33" spans="1:8" ht="19.5" customHeight="1">
      <c r="A33" s="234"/>
      <c r="B33" s="235"/>
      <c r="C33" s="235"/>
      <c r="D33" s="95"/>
      <c r="E33" s="40"/>
      <c r="F33" s="11"/>
      <c r="G33" s="57"/>
      <c r="H33" s="141"/>
    </row>
    <row r="34" spans="1:8" ht="19.5" customHeight="1">
      <c r="A34" s="51"/>
      <c r="B34" s="52"/>
      <c r="C34" s="52"/>
      <c r="D34" s="95"/>
      <c r="E34" s="40"/>
      <c r="F34" s="11"/>
      <c r="G34" s="57"/>
      <c r="H34" s="141"/>
    </row>
    <row r="35" spans="1:8" ht="19.5" customHeight="1">
      <c r="A35" s="51"/>
      <c r="B35" s="52"/>
      <c r="C35" s="52"/>
      <c r="D35" s="95"/>
      <c r="E35" s="40"/>
      <c r="F35" s="11"/>
      <c r="G35" s="57"/>
      <c r="H35" s="141"/>
    </row>
    <row r="36" spans="1:8" ht="19.5" customHeight="1">
      <c r="A36" s="51"/>
      <c r="B36" s="52"/>
      <c r="C36" s="52"/>
      <c r="D36" s="95"/>
      <c r="E36" s="40"/>
      <c r="F36" s="11"/>
      <c r="G36" s="57"/>
      <c r="H36" s="141"/>
    </row>
    <row r="37" spans="1:8" ht="19.5" customHeight="1">
      <c r="A37" s="51"/>
      <c r="B37" s="52"/>
      <c r="C37" s="52"/>
      <c r="D37" s="95"/>
      <c r="E37" s="40"/>
      <c r="F37" s="11"/>
      <c r="G37" s="57"/>
      <c r="H37" s="141"/>
    </row>
    <row r="38" spans="1:8" ht="19.5" customHeight="1">
      <c r="A38" s="51"/>
      <c r="B38" s="52"/>
      <c r="C38" s="52"/>
      <c r="D38" s="95"/>
      <c r="E38" s="40"/>
      <c r="F38" s="11"/>
      <c r="G38" s="57"/>
      <c r="H38" s="141"/>
    </row>
    <row r="39" spans="1:8" ht="19.5" customHeight="1">
      <c r="A39" s="51"/>
      <c r="B39" s="52"/>
      <c r="C39" s="52"/>
      <c r="D39" s="95"/>
      <c r="E39" s="40"/>
      <c r="F39" s="11"/>
      <c r="G39" s="57"/>
      <c r="H39" s="141"/>
    </row>
    <row r="40" spans="1:8" ht="19.5" customHeight="1">
      <c r="A40" s="51"/>
      <c r="B40" s="52"/>
      <c r="C40" s="52"/>
      <c r="D40" s="95"/>
      <c r="E40" s="40"/>
      <c r="F40" s="11"/>
      <c r="G40" s="57"/>
      <c r="H40" s="141"/>
    </row>
    <row r="41" spans="1:8" ht="19.5" customHeight="1">
      <c r="A41" s="51"/>
      <c r="B41" s="52"/>
      <c r="C41" s="52"/>
      <c r="D41" s="95"/>
      <c r="E41" s="40"/>
      <c r="F41" s="11"/>
      <c r="G41" s="57"/>
      <c r="H41" s="141"/>
    </row>
    <row r="42" spans="1:8" ht="19.5" customHeight="1">
      <c r="A42" s="51"/>
      <c r="B42" s="52"/>
      <c r="C42" s="52"/>
      <c r="D42" s="95"/>
      <c r="E42" s="40"/>
      <c r="F42" s="11"/>
      <c r="G42" s="57"/>
      <c r="H42" s="141"/>
    </row>
    <row r="43" spans="1:8" ht="19.5" customHeight="1">
      <c r="A43" s="51"/>
      <c r="B43" s="52"/>
      <c r="C43" s="52"/>
      <c r="D43" s="95"/>
      <c r="E43" s="40"/>
      <c r="F43" s="11"/>
      <c r="G43" s="57"/>
      <c r="H43" s="141"/>
    </row>
    <row r="44" spans="1:8" ht="19.5" customHeight="1">
      <c r="A44" s="51"/>
      <c r="B44" s="52"/>
      <c r="C44" s="52"/>
      <c r="D44" s="95"/>
      <c r="E44" s="40"/>
      <c r="F44" s="11"/>
      <c r="G44" s="57"/>
      <c r="H44" s="141"/>
    </row>
    <row r="45" spans="1:8" ht="19.5" customHeight="1">
      <c r="A45" s="51"/>
      <c r="B45" s="52"/>
      <c r="C45" s="52"/>
      <c r="D45" s="95"/>
      <c r="E45" s="40"/>
      <c r="F45" s="11"/>
      <c r="G45" s="57"/>
      <c r="H45" s="141"/>
    </row>
    <row r="46" spans="1:8" ht="19.5" customHeight="1">
      <c r="A46" s="51"/>
      <c r="B46" s="52"/>
      <c r="C46" s="52"/>
      <c r="D46" s="96"/>
      <c r="E46" s="40"/>
      <c r="F46" s="19"/>
      <c r="G46" s="57"/>
      <c r="H46" s="141"/>
    </row>
    <row r="47" spans="1:8" ht="19.5" customHeight="1">
      <c r="A47" s="137"/>
      <c r="B47" s="138"/>
      <c r="C47" s="138"/>
      <c r="D47" s="101"/>
      <c r="E47" s="41"/>
      <c r="F47" s="21"/>
      <c r="G47" s="58"/>
      <c r="H47" s="142"/>
    </row>
    <row r="48" spans="1:8" s="17" customFormat="1" ht="19.5" customHeight="1">
      <c r="A48" s="12"/>
      <c r="B48" s="35"/>
      <c r="C48" s="35"/>
      <c r="D48" s="97"/>
      <c r="E48" s="45" t="str">
        <f>CONCATENATE(FIXED(COUNTA(E5:E47),0,0),"　店")</f>
        <v>4　店</v>
      </c>
      <c r="F48" s="20">
        <f>SUM(F5:F47)</f>
        <v>600</v>
      </c>
      <c r="G48" s="20">
        <f>SUM(G5:G47)</f>
        <v>0</v>
      </c>
      <c r="H48" s="60">
        <f>SUM(H5:H47)</f>
        <v>13700</v>
      </c>
    </row>
    <row r="49" spans="1:8" s="17" customFormat="1" ht="19.5" customHeight="1">
      <c r="A49" s="222" t="s">
        <v>427</v>
      </c>
      <c r="B49" s="1"/>
      <c r="C49" s="1"/>
      <c r="D49" s="90"/>
      <c r="E49" s="2"/>
      <c r="F49" s="2"/>
      <c r="G49" s="2"/>
      <c r="H49" s="4" t="s">
        <v>28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1:H48">
      <formula1>F11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49 A3:H3 H4:H10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29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G26" sqref="G26:H26"/>
    </sheetView>
  </sheetViews>
  <sheetFormatPr defaultColWidth="9.00390625" defaultRowHeight="13.5"/>
  <cols>
    <col min="1" max="1" width="7.625" style="33" customWidth="1"/>
    <col min="2" max="2" width="20.625" style="33" customWidth="1"/>
    <col min="3" max="3" width="10.625" style="33" customWidth="1"/>
    <col min="4" max="4" width="20.625" style="33" customWidth="1"/>
    <col min="5" max="6" width="15.625" style="33" customWidth="1"/>
    <col min="7" max="7" width="10.625" style="33" customWidth="1"/>
    <col min="8" max="8" width="20.625" style="33" customWidth="1"/>
    <col min="9" max="11" width="15.625" style="34" customWidth="1"/>
    <col min="12" max="16384" width="9.00390625" style="34" customWidth="1"/>
  </cols>
  <sheetData>
    <row r="1" spans="1:16" s="217" customFormat="1" ht="39.75" customHeight="1">
      <c r="A1" s="324" t="s">
        <v>0</v>
      </c>
      <c r="B1" s="325"/>
      <c r="C1" s="128" t="s">
        <v>30</v>
      </c>
      <c r="D1" s="321"/>
      <c r="E1" s="322"/>
      <c r="F1" s="323"/>
      <c r="G1" s="128" t="s">
        <v>219</v>
      </c>
      <c r="H1" s="214"/>
      <c r="I1" s="215"/>
      <c r="J1" s="215"/>
      <c r="K1" s="215"/>
      <c r="L1" s="215"/>
      <c r="M1" s="216"/>
      <c r="N1" s="216"/>
      <c r="O1" s="216"/>
      <c r="P1" s="216"/>
    </row>
    <row r="2" spans="1:16" s="217" customFormat="1" ht="39.75" customHeight="1">
      <c r="A2" s="326"/>
      <c r="B2" s="327"/>
      <c r="C2" s="128" t="s">
        <v>31</v>
      </c>
      <c r="D2" s="321"/>
      <c r="E2" s="322"/>
      <c r="F2" s="323"/>
      <c r="G2" s="129" t="s">
        <v>2</v>
      </c>
      <c r="H2" s="220">
        <f>SUM(E28)</f>
        <v>0</v>
      </c>
      <c r="I2" s="215"/>
      <c r="J2" s="215"/>
      <c r="K2" s="215"/>
      <c r="L2" s="215"/>
      <c r="M2" s="216"/>
      <c r="N2" s="216"/>
      <c r="O2" s="216"/>
      <c r="P2" s="216"/>
    </row>
    <row r="3" spans="1:14" s="81" customFormat="1" ht="24.75" customHeight="1">
      <c r="A3" s="79" t="s">
        <v>27</v>
      </c>
      <c r="B3" s="55"/>
      <c r="C3" s="55"/>
      <c r="D3" s="55"/>
      <c r="E3" s="55"/>
      <c r="F3" s="55"/>
      <c r="G3" s="55"/>
      <c r="H3" s="208" t="s">
        <v>426</v>
      </c>
      <c r="I3" s="80"/>
      <c r="J3" s="80"/>
      <c r="K3" s="80"/>
      <c r="L3" s="80"/>
      <c r="M3" s="80"/>
      <c r="N3" s="80"/>
    </row>
    <row r="4" spans="1:14" s="81" customFormat="1" ht="30" customHeight="1">
      <c r="A4" s="280" t="s">
        <v>1</v>
      </c>
      <c r="B4" s="281"/>
      <c r="C4" s="263" t="s">
        <v>34</v>
      </c>
      <c r="D4" s="318"/>
      <c r="E4" s="263" t="s">
        <v>388</v>
      </c>
      <c r="F4" s="265"/>
      <c r="G4" s="305" t="s">
        <v>32</v>
      </c>
      <c r="H4" s="306"/>
      <c r="I4" s="80"/>
      <c r="J4" s="80"/>
      <c r="K4" s="80"/>
      <c r="L4" s="80"/>
      <c r="M4" s="80"/>
      <c r="N4" s="80"/>
    </row>
    <row r="5" spans="1:8" s="81" customFormat="1" ht="30" customHeight="1">
      <c r="A5" s="311" t="s">
        <v>3</v>
      </c>
      <c r="B5" s="312"/>
      <c r="C5" s="316">
        <f>'刈谷市・高浜市・碧南市'!F18</f>
        <v>4450</v>
      </c>
      <c r="D5" s="319"/>
      <c r="E5" s="316">
        <f>'刈谷市・高浜市・碧南市'!G18</f>
        <v>0</v>
      </c>
      <c r="F5" s="317"/>
      <c r="G5" s="307">
        <f>'刈谷市・高浜市・碧南市'!H18</f>
        <v>28600</v>
      </c>
      <c r="H5" s="308"/>
    </row>
    <row r="6" spans="1:8" s="81" customFormat="1" ht="30" customHeight="1">
      <c r="A6" s="276" t="s">
        <v>4</v>
      </c>
      <c r="B6" s="277"/>
      <c r="C6" s="309">
        <f>'刈谷市・高浜市・碧南市'!F29</f>
        <v>950</v>
      </c>
      <c r="D6" s="320"/>
      <c r="E6" s="309">
        <f>'刈谷市・高浜市・碧南市'!G29</f>
        <v>0</v>
      </c>
      <c r="F6" s="310"/>
      <c r="G6" s="274">
        <f>'刈谷市・高浜市・碧南市'!H29</f>
        <v>8850</v>
      </c>
      <c r="H6" s="275"/>
    </row>
    <row r="7" spans="1:8" s="81" customFormat="1" ht="30" customHeight="1">
      <c r="A7" s="276" t="s">
        <v>5</v>
      </c>
      <c r="B7" s="277"/>
      <c r="C7" s="309">
        <f>'刈谷市・高浜市・碧南市'!F48</f>
        <v>1650</v>
      </c>
      <c r="D7" s="320"/>
      <c r="E7" s="309">
        <f>'刈谷市・高浜市・碧南市'!G48</f>
        <v>0</v>
      </c>
      <c r="F7" s="310"/>
      <c r="G7" s="274">
        <f>'刈谷市・高浜市・碧南市'!H48</f>
        <v>15400</v>
      </c>
      <c r="H7" s="275"/>
    </row>
    <row r="8" spans="1:8" s="81" customFormat="1" ht="30" customHeight="1">
      <c r="A8" s="268" t="s">
        <v>6</v>
      </c>
      <c r="B8" s="269"/>
      <c r="C8" s="309">
        <f>'安城市・知立市'!F27</f>
        <v>4500</v>
      </c>
      <c r="D8" s="320"/>
      <c r="E8" s="309">
        <f>'安城市・知立市'!G27</f>
        <v>0</v>
      </c>
      <c r="F8" s="310"/>
      <c r="G8" s="274">
        <f>'安城市・知立市'!H27</f>
        <v>38950</v>
      </c>
      <c r="H8" s="275"/>
    </row>
    <row r="9" spans="1:8" s="81" customFormat="1" ht="30" customHeight="1">
      <c r="A9" s="268" t="s">
        <v>7</v>
      </c>
      <c r="B9" s="269"/>
      <c r="C9" s="309">
        <f>'安城市・知立市'!F48</f>
        <v>2150</v>
      </c>
      <c r="D9" s="320"/>
      <c r="E9" s="309">
        <f>'安城市・知立市'!G48</f>
        <v>0</v>
      </c>
      <c r="F9" s="310"/>
      <c r="G9" s="274">
        <f>'安城市・知立市'!H48</f>
        <v>14550</v>
      </c>
      <c r="H9" s="275"/>
    </row>
    <row r="10" spans="1:8" s="81" customFormat="1" ht="30" customHeight="1">
      <c r="A10" s="270" t="s">
        <v>218</v>
      </c>
      <c r="B10" s="271"/>
      <c r="C10" s="309">
        <f>'豊田市'!F48</f>
        <v>7450</v>
      </c>
      <c r="D10" s="320"/>
      <c r="E10" s="309">
        <f>'豊田市'!G48</f>
        <v>0</v>
      </c>
      <c r="F10" s="310"/>
      <c r="G10" s="274">
        <f>'豊田市'!H48</f>
        <v>74200</v>
      </c>
      <c r="H10" s="275"/>
    </row>
    <row r="11" spans="1:8" s="81" customFormat="1" ht="30" customHeight="1">
      <c r="A11" s="268" t="s">
        <v>215</v>
      </c>
      <c r="B11" s="269"/>
      <c r="C11" s="309">
        <f>'豊田市・みよし市'!F25</f>
        <v>400</v>
      </c>
      <c r="D11" s="320"/>
      <c r="E11" s="309">
        <f>'豊田市・みよし市'!G25</f>
        <v>0</v>
      </c>
      <c r="F11" s="310"/>
      <c r="G11" s="274">
        <f>'豊田市・みよし市'!H25</f>
        <v>11900</v>
      </c>
      <c r="H11" s="275"/>
    </row>
    <row r="12" spans="1:8" s="81" customFormat="1" ht="30" customHeight="1">
      <c r="A12" s="268" t="s">
        <v>24</v>
      </c>
      <c r="B12" s="269"/>
      <c r="C12" s="309">
        <f>'豊田市・みよし市'!F48</f>
        <v>1800</v>
      </c>
      <c r="D12" s="320"/>
      <c r="E12" s="309">
        <f>'豊田市・みよし市'!G48</f>
        <v>0</v>
      </c>
      <c r="F12" s="310"/>
      <c r="G12" s="274">
        <f>'豊田市・みよし市'!H48</f>
        <v>12750</v>
      </c>
      <c r="H12" s="275"/>
    </row>
    <row r="13" spans="1:8" s="81" customFormat="1" ht="30" customHeight="1">
      <c r="A13" s="268" t="s">
        <v>9</v>
      </c>
      <c r="B13" s="269"/>
      <c r="C13" s="309">
        <f>'岡崎市'!F48</f>
        <v>9700</v>
      </c>
      <c r="D13" s="320"/>
      <c r="E13" s="309">
        <f>'岡崎市'!G48</f>
        <v>0</v>
      </c>
      <c r="F13" s="310"/>
      <c r="G13" s="274">
        <f>'岡崎市'!H48</f>
        <v>81450</v>
      </c>
      <c r="H13" s="275"/>
    </row>
    <row r="14" spans="1:8" s="81" customFormat="1" ht="30" customHeight="1">
      <c r="A14" s="268" t="s">
        <v>18</v>
      </c>
      <c r="B14" s="269"/>
      <c r="C14" s="309">
        <f>'額田郡・西尾市・蒲郡市'!F13</f>
        <v>550</v>
      </c>
      <c r="D14" s="320"/>
      <c r="E14" s="309">
        <f>'額田郡・西尾市・蒲郡市'!G13</f>
        <v>0</v>
      </c>
      <c r="F14" s="310"/>
      <c r="G14" s="274">
        <f>'額田郡・西尾市・蒲郡市'!H13</f>
        <v>7350</v>
      </c>
      <c r="H14" s="275"/>
    </row>
    <row r="15" spans="1:8" s="81" customFormat="1" ht="30" customHeight="1">
      <c r="A15" s="268" t="s">
        <v>10</v>
      </c>
      <c r="B15" s="269"/>
      <c r="C15" s="309">
        <f>'額田郡・西尾市・蒲郡市'!F32</f>
        <v>3550</v>
      </c>
      <c r="D15" s="320"/>
      <c r="E15" s="309">
        <f>'額田郡・西尾市・蒲郡市'!G32</f>
        <v>0</v>
      </c>
      <c r="F15" s="310"/>
      <c r="G15" s="274">
        <f>'額田郡・西尾市・蒲郡市'!H32</f>
        <v>35800</v>
      </c>
      <c r="H15" s="275"/>
    </row>
    <row r="16" spans="1:8" s="81" customFormat="1" ht="30" customHeight="1">
      <c r="A16" s="268" t="s">
        <v>11</v>
      </c>
      <c r="B16" s="269"/>
      <c r="C16" s="309">
        <f>'額田郡・西尾市・蒲郡市'!F48</f>
        <v>2100</v>
      </c>
      <c r="D16" s="320"/>
      <c r="E16" s="309">
        <f>'額田郡・西尾市・蒲郡市'!G48</f>
        <v>0</v>
      </c>
      <c r="F16" s="310"/>
      <c r="G16" s="274">
        <f>'額田郡・西尾市・蒲郡市'!H48</f>
        <v>18600</v>
      </c>
      <c r="H16" s="275"/>
    </row>
    <row r="17" spans="1:8" s="81" customFormat="1" ht="30" customHeight="1">
      <c r="A17" s="268" t="s">
        <v>12</v>
      </c>
      <c r="B17" s="269"/>
      <c r="C17" s="309">
        <f>'豊川市'!F48</f>
        <v>4650</v>
      </c>
      <c r="D17" s="320"/>
      <c r="E17" s="309">
        <f>'豊川市'!G48</f>
        <v>0</v>
      </c>
      <c r="F17" s="310"/>
      <c r="G17" s="274">
        <f>'豊川市'!H48</f>
        <v>44950</v>
      </c>
      <c r="H17" s="275"/>
    </row>
    <row r="18" spans="1:8" s="81" customFormat="1" ht="30" customHeight="1">
      <c r="A18" s="268" t="s">
        <v>13</v>
      </c>
      <c r="B18" s="269"/>
      <c r="C18" s="309">
        <f>'新城市・北設楽郡'!F26</f>
        <v>650</v>
      </c>
      <c r="D18" s="320"/>
      <c r="E18" s="309">
        <f>'新城市・北設楽郡'!G26</f>
        <v>0</v>
      </c>
      <c r="F18" s="310"/>
      <c r="G18" s="274">
        <f>'新城市・北設楽郡'!H26</f>
        <v>12200</v>
      </c>
      <c r="H18" s="275"/>
    </row>
    <row r="19" spans="1:8" s="81" customFormat="1" ht="30" customHeight="1">
      <c r="A19" s="268" t="s">
        <v>19</v>
      </c>
      <c r="B19" s="269"/>
      <c r="C19" s="309">
        <f>'新城市・北設楽郡'!F48</f>
        <v>0</v>
      </c>
      <c r="D19" s="320"/>
      <c r="E19" s="309">
        <f>'新城市・北設楽郡'!G48</f>
        <v>0</v>
      </c>
      <c r="F19" s="310"/>
      <c r="G19" s="274">
        <f>'新城市・北設楽郡'!H48</f>
        <v>2750</v>
      </c>
      <c r="H19" s="275"/>
    </row>
    <row r="20" spans="1:8" s="81" customFormat="1" ht="30" customHeight="1">
      <c r="A20" s="268" t="s">
        <v>20</v>
      </c>
      <c r="B20" s="269"/>
      <c r="C20" s="309">
        <f>'豊橋市'!F48</f>
        <v>8850</v>
      </c>
      <c r="D20" s="320"/>
      <c r="E20" s="309">
        <f>'豊橋市'!G48</f>
        <v>0</v>
      </c>
      <c r="F20" s="310"/>
      <c r="G20" s="274">
        <f>'豊橋市'!H48</f>
        <v>82150</v>
      </c>
      <c r="H20" s="275"/>
    </row>
    <row r="21" spans="1:8" s="81" customFormat="1" ht="30" customHeight="1">
      <c r="A21" s="278" t="s">
        <v>16</v>
      </c>
      <c r="B21" s="279"/>
      <c r="C21" s="301">
        <f>'田原市'!F48</f>
        <v>600</v>
      </c>
      <c r="D21" s="328"/>
      <c r="E21" s="301">
        <f>'田原市'!G48</f>
        <v>0</v>
      </c>
      <c r="F21" s="302"/>
      <c r="G21" s="299">
        <f>'田原市'!H48</f>
        <v>13700</v>
      </c>
      <c r="H21" s="300"/>
    </row>
    <row r="22" spans="1:8" s="81" customFormat="1" ht="30" customHeight="1">
      <c r="A22" s="280" t="s">
        <v>17</v>
      </c>
      <c r="B22" s="281"/>
      <c r="C22" s="303">
        <f>SUM(C5:C21)</f>
        <v>54000</v>
      </c>
      <c r="D22" s="318"/>
      <c r="E22" s="303">
        <f>SUM(E5:E21)</f>
        <v>0</v>
      </c>
      <c r="F22" s="304"/>
      <c r="G22" s="272">
        <f>SUM(G5:G21)</f>
        <v>504150</v>
      </c>
      <c r="H22" s="273"/>
    </row>
    <row r="23" spans="1:8" s="81" customFormat="1" ht="30" customHeight="1">
      <c r="A23" s="56"/>
      <c r="B23" s="56"/>
      <c r="C23" s="56"/>
      <c r="D23" s="56"/>
      <c r="E23" s="56"/>
      <c r="F23" s="56"/>
      <c r="G23" s="56"/>
      <c r="H23" s="56"/>
    </row>
    <row r="24" spans="1:8" s="81" customFormat="1" ht="30" customHeight="1">
      <c r="A24" s="282" t="s">
        <v>25</v>
      </c>
      <c r="B24" s="290"/>
      <c r="C24" s="263" t="s">
        <v>34</v>
      </c>
      <c r="D24" s="264"/>
      <c r="E24" s="263" t="s">
        <v>388</v>
      </c>
      <c r="F24" s="265"/>
      <c r="G24" s="266" t="s">
        <v>32</v>
      </c>
      <c r="H24" s="267"/>
    </row>
    <row r="25" spans="1:8" s="81" customFormat="1" ht="30" customHeight="1">
      <c r="A25" s="288" t="s">
        <v>21</v>
      </c>
      <c r="B25" s="289"/>
      <c r="C25" s="291">
        <v>137000</v>
      </c>
      <c r="D25" s="329"/>
      <c r="E25" s="291">
        <v>0</v>
      </c>
      <c r="F25" s="291"/>
      <c r="G25" s="291">
        <v>533750</v>
      </c>
      <c r="H25" s="292"/>
    </row>
    <row r="26" spans="1:8" s="81" customFormat="1" ht="30" customHeight="1">
      <c r="A26" s="286" t="s">
        <v>26</v>
      </c>
      <c r="B26" s="287"/>
      <c r="C26" s="293">
        <v>125150</v>
      </c>
      <c r="D26" s="313"/>
      <c r="E26" s="293">
        <v>0</v>
      </c>
      <c r="F26" s="293"/>
      <c r="G26" s="293">
        <v>650150</v>
      </c>
      <c r="H26" s="294"/>
    </row>
    <row r="27" spans="1:8" s="81" customFormat="1" ht="30" customHeight="1">
      <c r="A27" s="284" t="s">
        <v>27</v>
      </c>
      <c r="B27" s="285"/>
      <c r="C27" s="295">
        <f>SUM(C22)</f>
        <v>54000</v>
      </c>
      <c r="D27" s="314"/>
      <c r="E27" s="295">
        <f>SUM(E22)</f>
        <v>0</v>
      </c>
      <c r="F27" s="295"/>
      <c r="G27" s="295">
        <f>SUM(G22)</f>
        <v>504150</v>
      </c>
      <c r="H27" s="296"/>
    </row>
    <row r="28" spans="1:8" s="81" customFormat="1" ht="30" customHeight="1">
      <c r="A28" s="282" t="s">
        <v>17</v>
      </c>
      <c r="B28" s="283"/>
      <c r="C28" s="297">
        <f>SUM(C25:C27)</f>
        <v>316150</v>
      </c>
      <c r="D28" s="315"/>
      <c r="E28" s="297">
        <f>SUM(E25:E27)</f>
        <v>0</v>
      </c>
      <c r="F28" s="297"/>
      <c r="G28" s="297">
        <f>SUM(G25:G27)</f>
        <v>1688050</v>
      </c>
      <c r="H28" s="298"/>
    </row>
    <row r="29" ht="19.5" customHeight="1">
      <c r="H29" s="244" t="s">
        <v>28</v>
      </c>
    </row>
    <row r="30" ht="15" customHeight="1"/>
    <row r="31" ht="15" customHeight="1"/>
    <row r="32" ht="15" customHeight="1"/>
    <row r="33" ht="15" customHeight="1"/>
    <row r="34" ht="15" customHeight="1"/>
  </sheetData>
  <sheetProtection password="CC5F" sheet="1" objects="1" scenarios="1" formatCells="0"/>
  <mergeCells count="100">
    <mergeCell ref="A1:B1"/>
    <mergeCell ref="A2:B2"/>
    <mergeCell ref="C21:D21"/>
    <mergeCell ref="C22:D22"/>
    <mergeCell ref="C25:D25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C4:D4"/>
    <mergeCell ref="C5:D5"/>
    <mergeCell ref="C6:D6"/>
    <mergeCell ref="C7:D7"/>
    <mergeCell ref="C8:D8"/>
    <mergeCell ref="D1:F1"/>
    <mergeCell ref="D2:F2"/>
    <mergeCell ref="A5:B5"/>
    <mergeCell ref="A4:B4"/>
    <mergeCell ref="C26:D26"/>
    <mergeCell ref="C27:D27"/>
    <mergeCell ref="C28:D28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G4:H4"/>
    <mergeCell ref="G5:H5"/>
    <mergeCell ref="G6:H6"/>
    <mergeCell ref="G7:H7"/>
    <mergeCell ref="G8:H8"/>
    <mergeCell ref="G9:H9"/>
    <mergeCell ref="G19:H19"/>
    <mergeCell ref="G20:H20"/>
    <mergeCell ref="G21:H21"/>
    <mergeCell ref="G10:H10"/>
    <mergeCell ref="G11:H11"/>
    <mergeCell ref="G12:H12"/>
    <mergeCell ref="G13:H13"/>
    <mergeCell ref="G14:H14"/>
    <mergeCell ref="G15:H15"/>
    <mergeCell ref="G25:H25"/>
    <mergeCell ref="G26:H26"/>
    <mergeCell ref="G27:H27"/>
    <mergeCell ref="G28:H28"/>
    <mergeCell ref="E25:F25"/>
    <mergeCell ref="E26:F26"/>
    <mergeCell ref="E27:F27"/>
    <mergeCell ref="E28:F28"/>
    <mergeCell ref="A28:B28"/>
    <mergeCell ref="A27:B27"/>
    <mergeCell ref="A26:B26"/>
    <mergeCell ref="A25:B25"/>
    <mergeCell ref="A24:B24"/>
    <mergeCell ref="A15:B15"/>
    <mergeCell ref="A16:B16"/>
    <mergeCell ref="A17:B17"/>
    <mergeCell ref="A18:B18"/>
    <mergeCell ref="A19:B19"/>
    <mergeCell ref="A8:B8"/>
    <mergeCell ref="A7:B7"/>
    <mergeCell ref="A6:B6"/>
    <mergeCell ref="A20:B20"/>
    <mergeCell ref="A21:B21"/>
    <mergeCell ref="A22:B22"/>
    <mergeCell ref="A14:B14"/>
    <mergeCell ref="A13:B13"/>
    <mergeCell ref="A12:B12"/>
    <mergeCell ref="C24:D24"/>
    <mergeCell ref="E24:F24"/>
    <mergeCell ref="G24:H24"/>
    <mergeCell ref="A11:B11"/>
    <mergeCell ref="A10:B10"/>
    <mergeCell ref="A9:B9"/>
    <mergeCell ref="G22:H22"/>
    <mergeCell ref="G16:H16"/>
    <mergeCell ref="G17:H17"/>
    <mergeCell ref="G18:H18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7" location="2011後期・夕刊愛知（コード付）.xls#刈谷市・高浜市・碧南市!A1" display="刈谷市"/>
    <hyperlink ref="A10" location="豊田市!A1" tooltip="豊田市ページへジャンプ" display="豊田市"/>
    <hyperlink ref="A8:A9" location="2011後期・夕刊愛知（コード付）.xls#安城市・知立市!A1" display="安城市"/>
    <hyperlink ref="A11:A12" location="豊田市・みよし市!A1" display="豊田市"/>
    <hyperlink ref="A13" location="岡崎市!A1" tooltip="岡崎市ページへジャンプ" display="岡崎市"/>
    <hyperlink ref="A14:A16" location="額田郡・西尾市・蒲郡市!A1" display="額田郡"/>
    <hyperlink ref="A17" location="豊川市!A1" tooltip="豊川市ページへジャンプ" display="豊川市"/>
    <hyperlink ref="A18:A19" location="新城市・北設楽郡!A1" display="新城市"/>
    <hyperlink ref="A20" location="豊橋市!A1" tooltip="豊橋市ページへジャンプ" display="豊橋市"/>
    <hyperlink ref="A21" location="田原市!A1" tooltip="田原市ページへジャンプ" display="田原市"/>
    <hyperlink ref="A5" location="刈谷市・高浜市・碧南市!A1" tooltip="刈谷市ページへジャンプ" display="刈谷市"/>
    <hyperlink ref="A6" location="刈谷市・高浜市・碧南市!A1" tooltip="高浜市ページへジャンプ" display="高浜市"/>
    <hyperlink ref="A7" location="刈谷市・高浜市・碧南市!A1" tooltip="碧南市ページへジャンプ" display="碧南市"/>
    <hyperlink ref="A8" location="安城市・知立市!A1" tooltip="安城市ページへジャンプ" display="安城市"/>
    <hyperlink ref="A9" location="安城市・知立市!A1" tooltip="知立市ページへジャンプ" display="知立市"/>
    <hyperlink ref="A11" location="豊田市・みよし市!A1" tooltip="豊田市ページへジャンプ" display="豊田市"/>
    <hyperlink ref="A12" location="豊田市・みよし市!A1" tooltip="みよし市ページへジャンプ" display="みよし市"/>
    <hyperlink ref="A14" location="額田郡・西尾市・蒲郡市!A1" tooltip="額田郡ページへジャンプ" display="額田郡"/>
    <hyperlink ref="A15" location="額田郡・西尾市・蒲郡市!A1" tooltip="西尾市ページへジャンプ" display="西尾市"/>
    <hyperlink ref="A16" location="額田郡・西尾市・蒲郡市!A1" tooltip="蒲郡市ページへジャンプ" display="蒲郡市"/>
    <hyperlink ref="A18" location="新城市・北設楽郡!A1" tooltip="新城市ページへジャンプ" display="新城市"/>
    <hyperlink ref="A19" location="新城市・北設楽郡!A1" tooltip="北牟婁郡ページへジャンプ" display="北設楽郡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5" sqref="A25:B25"/>
      <selection pane="topRight" activeCell="A25" sqref="A25:B25"/>
      <selection pane="bottomLeft" activeCell="A25" sqref="A25:B25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4" customWidth="1"/>
    <col min="5" max="5" width="20.625" style="36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337" t="s">
        <v>0</v>
      </c>
      <c r="B1" s="338"/>
      <c r="C1" s="339"/>
      <c r="D1" s="127" t="s">
        <v>30</v>
      </c>
      <c r="E1" s="330"/>
      <c r="F1" s="331"/>
      <c r="G1" s="126" t="s">
        <v>219</v>
      </c>
      <c r="H1" s="218"/>
    </row>
    <row r="2" spans="1:8" s="3" customFormat="1" ht="39.75" customHeight="1">
      <c r="A2" s="340"/>
      <c r="B2" s="341"/>
      <c r="C2" s="342"/>
      <c r="D2" s="127" t="s">
        <v>31</v>
      </c>
      <c r="E2" s="332"/>
      <c r="F2" s="331"/>
      <c r="G2" s="126" t="s">
        <v>2</v>
      </c>
      <c r="H2" s="223">
        <f>SUM(C6,C21,C32)</f>
        <v>0</v>
      </c>
    </row>
    <row r="3" spans="1:8" s="8" customFormat="1" ht="24" customHeight="1">
      <c r="A3" s="6"/>
      <c r="B3" s="6"/>
      <c r="C3" s="6"/>
      <c r="D3" s="92"/>
      <c r="E3" s="7"/>
      <c r="F3" s="7"/>
      <c r="G3" s="335"/>
      <c r="H3" s="336"/>
    </row>
    <row r="4" spans="1:8" s="5" customFormat="1" ht="19.5" customHeight="1">
      <c r="A4" s="333" t="s">
        <v>33</v>
      </c>
      <c r="B4" s="264"/>
      <c r="C4" s="334"/>
      <c r="D4" s="343" t="s">
        <v>29</v>
      </c>
      <c r="E4" s="265"/>
      <c r="F4" s="210" t="s">
        <v>34</v>
      </c>
      <c r="G4" s="221" t="s">
        <v>388</v>
      </c>
      <c r="H4" s="219" t="s">
        <v>32</v>
      </c>
    </row>
    <row r="5" spans="1:8" ht="19.5" customHeight="1">
      <c r="A5" s="230" t="s">
        <v>3</v>
      </c>
      <c r="B5" s="231"/>
      <c r="C5" s="231"/>
      <c r="D5" s="94" t="s">
        <v>35</v>
      </c>
      <c r="E5" s="105" t="s">
        <v>225</v>
      </c>
      <c r="F5" s="61">
        <v>900</v>
      </c>
      <c r="G5" s="131"/>
      <c r="H5" s="143">
        <v>5050</v>
      </c>
    </row>
    <row r="6" spans="1:8" ht="19.5" customHeight="1">
      <c r="A6" s="160">
        <f>SUM(F18)</f>
        <v>4450</v>
      </c>
      <c r="B6" s="161" t="s">
        <v>22</v>
      </c>
      <c r="C6" s="161">
        <f>SUM(G18)</f>
        <v>0</v>
      </c>
      <c r="D6" s="95" t="s">
        <v>36</v>
      </c>
      <c r="E6" s="85" t="s">
        <v>226</v>
      </c>
      <c r="F6" s="62">
        <v>900</v>
      </c>
      <c r="G6" s="132"/>
      <c r="H6" s="141">
        <v>4900</v>
      </c>
    </row>
    <row r="7" spans="1:8" ht="19.5" customHeight="1">
      <c r="A7" s="51"/>
      <c r="B7" s="52"/>
      <c r="C7" s="52"/>
      <c r="D7" s="95" t="s">
        <v>37</v>
      </c>
      <c r="E7" s="85" t="s">
        <v>243</v>
      </c>
      <c r="F7" s="62">
        <v>250</v>
      </c>
      <c r="G7" s="132"/>
      <c r="H7" s="141">
        <v>1900</v>
      </c>
    </row>
    <row r="8" spans="1:8" ht="19.5" customHeight="1">
      <c r="A8" s="51"/>
      <c r="B8" s="52"/>
      <c r="C8" s="52"/>
      <c r="D8" s="95" t="s">
        <v>38</v>
      </c>
      <c r="E8" s="85" t="s">
        <v>244</v>
      </c>
      <c r="F8" s="62">
        <v>250</v>
      </c>
      <c r="G8" s="132"/>
      <c r="H8" s="141">
        <v>1950</v>
      </c>
    </row>
    <row r="9" spans="1:8" ht="19.5" customHeight="1">
      <c r="A9" s="51"/>
      <c r="B9" s="52"/>
      <c r="C9" s="52"/>
      <c r="D9" s="95" t="s">
        <v>39</v>
      </c>
      <c r="E9" s="85" t="s">
        <v>227</v>
      </c>
      <c r="F9" s="62">
        <v>700</v>
      </c>
      <c r="G9" s="132"/>
      <c r="H9" s="141">
        <v>5050</v>
      </c>
    </row>
    <row r="10" spans="1:8" ht="19.5" customHeight="1">
      <c r="A10" s="51"/>
      <c r="B10" s="52"/>
      <c r="C10" s="52"/>
      <c r="D10" s="95" t="s">
        <v>40</v>
      </c>
      <c r="E10" s="85" t="s">
        <v>245</v>
      </c>
      <c r="F10" s="62">
        <v>900</v>
      </c>
      <c r="G10" s="132"/>
      <c r="H10" s="141">
        <v>5500</v>
      </c>
    </row>
    <row r="11" spans="1:8" ht="19.5" customHeight="1">
      <c r="A11" s="51"/>
      <c r="B11" s="52"/>
      <c r="C11" s="52"/>
      <c r="D11" s="95" t="s">
        <v>41</v>
      </c>
      <c r="E11" s="106" t="s">
        <v>246</v>
      </c>
      <c r="F11" s="62">
        <v>300</v>
      </c>
      <c r="G11" s="132"/>
      <c r="H11" s="141">
        <v>2150</v>
      </c>
    </row>
    <row r="12" spans="1:8" ht="19.5" customHeight="1">
      <c r="A12" s="51"/>
      <c r="B12" s="52"/>
      <c r="C12" s="52"/>
      <c r="D12" s="95" t="s">
        <v>42</v>
      </c>
      <c r="E12" s="85" t="s">
        <v>247</v>
      </c>
      <c r="F12" s="62">
        <v>250</v>
      </c>
      <c r="G12" s="132"/>
      <c r="H12" s="141">
        <v>2100</v>
      </c>
    </row>
    <row r="13" spans="1:8" ht="19.5" customHeight="1">
      <c r="A13" s="51"/>
      <c r="B13" s="52"/>
      <c r="C13" s="52"/>
      <c r="D13" s="95"/>
      <c r="E13" s="85"/>
      <c r="F13" s="62"/>
      <c r="G13" s="132"/>
      <c r="H13" s="141"/>
    </row>
    <row r="14" spans="1:8" ht="19.5" customHeight="1">
      <c r="A14" s="51"/>
      <c r="B14" s="52"/>
      <c r="C14" s="52"/>
      <c r="D14" s="95"/>
      <c r="E14" s="85"/>
      <c r="F14" s="84"/>
      <c r="G14" s="132"/>
      <c r="H14" s="141"/>
    </row>
    <row r="15" spans="1:8" ht="19.5" customHeight="1">
      <c r="A15" s="51"/>
      <c r="B15" s="52"/>
      <c r="C15" s="52"/>
      <c r="D15" s="95"/>
      <c r="E15" s="85"/>
      <c r="F15" s="84"/>
      <c r="G15" s="132"/>
      <c r="H15" s="141"/>
    </row>
    <row r="16" spans="1:8" ht="19.5" customHeight="1">
      <c r="A16" s="51"/>
      <c r="B16" s="52"/>
      <c r="C16" s="52"/>
      <c r="D16" s="96"/>
      <c r="E16" s="37"/>
      <c r="F16" s="11"/>
      <c r="G16" s="57"/>
      <c r="H16" s="141"/>
    </row>
    <row r="17" spans="1:8" ht="19.5" customHeight="1">
      <c r="A17" s="51"/>
      <c r="B17" s="52"/>
      <c r="C17" s="52"/>
      <c r="D17" s="96"/>
      <c r="E17" s="37"/>
      <c r="F17" s="11"/>
      <c r="G17" s="57"/>
      <c r="H17" s="141"/>
    </row>
    <row r="18" spans="1:8" s="17" customFormat="1" ht="19.5" customHeight="1">
      <c r="A18" s="12"/>
      <c r="B18" s="35"/>
      <c r="C18" s="35"/>
      <c r="D18" s="97"/>
      <c r="E18" s="16" t="str">
        <f>CONCATENATE(FIXED(COUNTA(E5:E17),0,0),"　店")</f>
        <v>8　店</v>
      </c>
      <c r="F18" s="13">
        <f>SUM(F5:F17)</f>
        <v>4450</v>
      </c>
      <c r="G18" s="13">
        <f>SUM(G5:G17)</f>
        <v>0</v>
      </c>
      <c r="H18" s="59">
        <f>SUM(H5:H17)</f>
        <v>28600</v>
      </c>
    </row>
    <row r="19" spans="1:8" s="17" customFormat="1" ht="19.5" customHeight="1">
      <c r="A19" s="137"/>
      <c r="B19" s="138"/>
      <c r="C19" s="138"/>
      <c r="D19" s="101"/>
      <c r="E19" s="38"/>
      <c r="F19" s="14"/>
      <c r="G19" s="14"/>
      <c r="H19" s="139"/>
    </row>
    <row r="20" spans="1:8" ht="19.5" customHeight="1">
      <c r="A20" s="230" t="s">
        <v>4</v>
      </c>
      <c r="B20" s="231"/>
      <c r="C20" s="231"/>
      <c r="D20" s="94" t="s">
        <v>43</v>
      </c>
      <c r="E20" s="39" t="s">
        <v>414</v>
      </c>
      <c r="F20" s="63">
        <v>300</v>
      </c>
      <c r="G20" s="133"/>
      <c r="H20" s="140">
        <v>2600</v>
      </c>
    </row>
    <row r="21" spans="1:8" ht="19.5" customHeight="1">
      <c r="A21" s="160">
        <f>SUM(F29)</f>
        <v>950</v>
      </c>
      <c r="B21" s="161" t="s">
        <v>22</v>
      </c>
      <c r="C21" s="161">
        <f>SUM(G29)</f>
        <v>0</v>
      </c>
      <c r="D21" s="95" t="s">
        <v>44</v>
      </c>
      <c r="E21" s="37" t="s">
        <v>415</v>
      </c>
      <c r="F21" s="64">
        <v>200</v>
      </c>
      <c r="G21" s="134"/>
      <c r="H21" s="141">
        <v>1800</v>
      </c>
    </row>
    <row r="22" spans="1:8" ht="19.5" customHeight="1">
      <c r="A22" s="234"/>
      <c r="B22" s="235"/>
      <c r="C22" s="235"/>
      <c r="D22" s="95" t="s">
        <v>45</v>
      </c>
      <c r="E22" s="37" t="s">
        <v>421</v>
      </c>
      <c r="F22" s="64">
        <v>150</v>
      </c>
      <c r="G22" s="134"/>
      <c r="H22" s="141">
        <v>1700</v>
      </c>
    </row>
    <row r="23" spans="1:8" ht="19.5" customHeight="1">
      <c r="A23" s="234"/>
      <c r="B23" s="235"/>
      <c r="C23" s="235"/>
      <c r="D23" s="95" t="s">
        <v>46</v>
      </c>
      <c r="E23" s="37" t="s">
        <v>422</v>
      </c>
      <c r="F23" s="64">
        <v>300</v>
      </c>
      <c r="G23" s="134"/>
      <c r="H23" s="141">
        <v>2750</v>
      </c>
    </row>
    <row r="24" spans="1:8" ht="19.5" customHeight="1">
      <c r="A24" s="234"/>
      <c r="B24" s="235"/>
      <c r="C24" s="235"/>
      <c r="D24" s="95"/>
      <c r="E24" s="37"/>
      <c r="F24" s="64"/>
      <c r="G24" s="134"/>
      <c r="H24" s="141"/>
    </row>
    <row r="25" spans="1:8" ht="19.5" customHeight="1">
      <c r="A25" s="234"/>
      <c r="B25" s="235"/>
      <c r="C25" s="235"/>
      <c r="D25" s="95"/>
      <c r="E25" s="37"/>
      <c r="F25" s="64"/>
      <c r="G25" s="134"/>
      <c r="H25" s="141"/>
    </row>
    <row r="26" spans="1:8" ht="19.5" customHeight="1">
      <c r="A26" s="234"/>
      <c r="B26" s="235"/>
      <c r="C26" s="235"/>
      <c r="D26" s="95"/>
      <c r="E26" s="37"/>
      <c r="F26" s="64"/>
      <c r="G26" s="134"/>
      <c r="H26" s="141"/>
    </row>
    <row r="27" spans="1:8" ht="19.5" customHeight="1">
      <c r="A27" s="234"/>
      <c r="B27" s="235"/>
      <c r="C27" s="235"/>
      <c r="D27" s="96"/>
      <c r="E27" s="37"/>
      <c r="F27" s="19"/>
      <c r="G27" s="57"/>
      <c r="H27" s="141"/>
    </row>
    <row r="28" spans="1:8" ht="19.5" customHeight="1">
      <c r="A28" s="234"/>
      <c r="B28" s="235"/>
      <c r="C28" s="235"/>
      <c r="D28" s="96"/>
      <c r="E28" s="37"/>
      <c r="F28" s="19"/>
      <c r="G28" s="57"/>
      <c r="H28" s="141"/>
    </row>
    <row r="29" spans="1:8" s="17" customFormat="1" ht="19.5" customHeight="1">
      <c r="A29" s="236"/>
      <c r="B29" s="237"/>
      <c r="C29" s="237"/>
      <c r="D29" s="97"/>
      <c r="E29" s="16" t="str">
        <f>CONCATENATE(FIXED(COUNTA(E20:E28),0,0),"　店")</f>
        <v>4　店</v>
      </c>
      <c r="F29" s="13">
        <f>SUM(F20:F28)</f>
        <v>950</v>
      </c>
      <c r="G29" s="13">
        <f>SUM(G20:G28)</f>
        <v>0</v>
      </c>
      <c r="H29" s="59">
        <f>SUM(H20:H28)</f>
        <v>8850</v>
      </c>
    </row>
    <row r="30" spans="1:8" s="17" customFormat="1" ht="19.5" customHeight="1">
      <c r="A30" s="238"/>
      <c r="B30" s="239"/>
      <c r="C30" s="239"/>
      <c r="D30" s="101"/>
      <c r="E30" s="38"/>
      <c r="F30" s="14"/>
      <c r="G30" s="14"/>
      <c r="H30" s="139"/>
    </row>
    <row r="31" spans="1:8" ht="19.5" customHeight="1">
      <c r="A31" s="230" t="s">
        <v>5</v>
      </c>
      <c r="B31" s="231"/>
      <c r="C31" s="231"/>
      <c r="D31" s="94" t="s">
        <v>47</v>
      </c>
      <c r="E31" s="39" t="s">
        <v>416</v>
      </c>
      <c r="F31" s="65">
        <v>100</v>
      </c>
      <c r="G31" s="135"/>
      <c r="H31" s="140">
        <v>1550</v>
      </c>
    </row>
    <row r="32" spans="1:8" ht="19.5" customHeight="1">
      <c r="A32" s="160">
        <f>SUM(F48)</f>
        <v>1650</v>
      </c>
      <c r="B32" s="161" t="s">
        <v>22</v>
      </c>
      <c r="C32" s="161">
        <f>SUM(G48)</f>
        <v>0</v>
      </c>
      <c r="D32" s="95" t="s">
        <v>48</v>
      </c>
      <c r="E32" s="40" t="s">
        <v>423</v>
      </c>
      <c r="F32" s="66">
        <v>350</v>
      </c>
      <c r="G32" s="136"/>
      <c r="H32" s="141">
        <v>2050</v>
      </c>
    </row>
    <row r="33" spans="1:8" ht="19.5" customHeight="1">
      <c r="A33" s="234"/>
      <c r="B33" s="235"/>
      <c r="C33" s="235"/>
      <c r="D33" s="95" t="s">
        <v>49</v>
      </c>
      <c r="E33" s="40" t="s">
        <v>424</v>
      </c>
      <c r="F33" s="66">
        <v>200</v>
      </c>
      <c r="G33" s="136"/>
      <c r="H33" s="141">
        <v>1650</v>
      </c>
    </row>
    <row r="34" spans="1:8" ht="19.5" customHeight="1">
      <c r="A34" s="51"/>
      <c r="B34" s="52"/>
      <c r="C34" s="52"/>
      <c r="D34" s="95" t="s">
        <v>50</v>
      </c>
      <c r="E34" s="37" t="s">
        <v>248</v>
      </c>
      <c r="F34" s="66">
        <v>200</v>
      </c>
      <c r="G34" s="136"/>
      <c r="H34" s="141">
        <v>2050</v>
      </c>
    </row>
    <row r="35" spans="1:8" ht="19.5" customHeight="1">
      <c r="A35" s="51"/>
      <c r="B35" s="52"/>
      <c r="C35" s="52"/>
      <c r="D35" s="95" t="s">
        <v>51</v>
      </c>
      <c r="E35" s="37" t="s">
        <v>425</v>
      </c>
      <c r="F35" s="66">
        <v>250</v>
      </c>
      <c r="G35" s="136"/>
      <c r="H35" s="141">
        <v>2150</v>
      </c>
    </row>
    <row r="36" spans="1:8" ht="19.5" customHeight="1">
      <c r="A36" s="51"/>
      <c r="B36" s="52"/>
      <c r="C36" s="52"/>
      <c r="D36" s="95" t="s">
        <v>52</v>
      </c>
      <c r="E36" s="37" t="s">
        <v>249</v>
      </c>
      <c r="F36" s="66">
        <v>200</v>
      </c>
      <c r="G36" s="136"/>
      <c r="H36" s="141">
        <v>1850</v>
      </c>
    </row>
    <row r="37" spans="1:8" ht="19.5" customHeight="1">
      <c r="A37" s="51"/>
      <c r="B37" s="52"/>
      <c r="C37" s="52"/>
      <c r="D37" s="95" t="s">
        <v>53</v>
      </c>
      <c r="E37" s="37" t="s">
        <v>387</v>
      </c>
      <c r="F37" s="66">
        <v>250</v>
      </c>
      <c r="G37" s="136"/>
      <c r="H37" s="141">
        <v>1950</v>
      </c>
    </row>
    <row r="38" spans="1:8" ht="19.5" customHeight="1">
      <c r="A38" s="51"/>
      <c r="B38" s="52"/>
      <c r="C38" s="52"/>
      <c r="D38" s="95" t="s">
        <v>54</v>
      </c>
      <c r="E38" s="37" t="s">
        <v>250</v>
      </c>
      <c r="F38" s="66">
        <v>100</v>
      </c>
      <c r="G38" s="136"/>
      <c r="H38" s="141">
        <v>2150</v>
      </c>
    </row>
    <row r="39" spans="1:8" ht="19.5" customHeight="1">
      <c r="A39" s="51"/>
      <c r="B39" s="52"/>
      <c r="C39" s="52"/>
      <c r="D39" s="96"/>
      <c r="E39" s="37"/>
      <c r="F39" s="11"/>
      <c r="G39" s="57"/>
      <c r="H39" s="141"/>
    </row>
    <row r="40" spans="1:8" ht="19.5" customHeight="1">
      <c r="A40" s="51"/>
      <c r="B40" s="52"/>
      <c r="C40" s="52"/>
      <c r="D40" s="96"/>
      <c r="E40" s="37"/>
      <c r="F40" s="11"/>
      <c r="G40" s="57"/>
      <c r="H40" s="141"/>
    </row>
    <row r="41" spans="1:8" ht="19.5" customHeight="1">
      <c r="A41" s="51"/>
      <c r="B41" s="52"/>
      <c r="C41" s="52"/>
      <c r="D41" s="96"/>
      <c r="E41" s="37"/>
      <c r="F41" s="11"/>
      <c r="G41" s="57"/>
      <c r="H41" s="141"/>
    </row>
    <row r="42" spans="1:8" ht="19.5" customHeight="1">
      <c r="A42" s="51"/>
      <c r="B42" s="52"/>
      <c r="C42" s="52"/>
      <c r="D42" s="96"/>
      <c r="E42" s="37"/>
      <c r="F42" s="11"/>
      <c r="G42" s="57"/>
      <c r="H42" s="141"/>
    </row>
    <row r="43" spans="1:8" ht="19.5" customHeight="1">
      <c r="A43" s="51"/>
      <c r="B43" s="52"/>
      <c r="C43" s="52"/>
      <c r="D43" s="96"/>
      <c r="E43" s="37"/>
      <c r="F43" s="11"/>
      <c r="G43" s="57"/>
      <c r="H43" s="141"/>
    </row>
    <row r="44" spans="1:8" ht="19.5" customHeight="1">
      <c r="A44" s="51"/>
      <c r="B44" s="52"/>
      <c r="C44" s="52"/>
      <c r="D44" s="96"/>
      <c r="E44" s="37"/>
      <c r="F44" s="11"/>
      <c r="G44" s="57"/>
      <c r="H44" s="141"/>
    </row>
    <row r="45" spans="1:8" ht="19.5" customHeight="1">
      <c r="A45" s="51"/>
      <c r="B45" s="52"/>
      <c r="C45" s="52"/>
      <c r="D45" s="96"/>
      <c r="E45" s="37"/>
      <c r="F45" s="11"/>
      <c r="G45" s="57"/>
      <c r="H45" s="141"/>
    </row>
    <row r="46" spans="1:8" ht="19.5" customHeight="1">
      <c r="A46" s="137"/>
      <c r="B46" s="138"/>
      <c r="C46" s="138"/>
      <c r="D46" s="96"/>
      <c r="E46" s="38"/>
      <c r="F46" s="14"/>
      <c r="G46" s="58"/>
      <c r="H46" s="139"/>
    </row>
    <row r="47" spans="1:8" ht="19.5" customHeight="1">
      <c r="A47" s="137"/>
      <c r="B47" s="138"/>
      <c r="C47" s="138"/>
      <c r="D47" s="98"/>
      <c r="E47" s="38"/>
      <c r="F47" s="14"/>
      <c r="G47" s="58"/>
      <c r="H47" s="142"/>
    </row>
    <row r="48" spans="1:8" s="17" customFormat="1" ht="19.5" customHeight="1">
      <c r="A48" s="12"/>
      <c r="B48" s="35"/>
      <c r="C48" s="35"/>
      <c r="D48" s="97"/>
      <c r="E48" s="16" t="str">
        <f>CONCATENATE(FIXED(COUNTA(E31:E47),0,0),"　店")</f>
        <v>8　店</v>
      </c>
      <c r="F48" s="13">
        <f>SUM(F31:F47)</f>
        <v>1650</v>
      </c>
      <c r="G48" s="13">
        <f>SUM(G31:G47)</f>
        <v>0</v>
      </c>
      <c r="H48" s="60">
        <f>SUM(H31:H47)</f>
        <v>15400</v>
      </c>
    </row>
    <row r="49" spans="1:8" s="17" customFormat="1" ht="19.5" customHeight="1">
      <c r="A49" s="222" t="s">
        <v>427</v>
      </c>
      <c r="B49" s="1"/>
      <c r="C49" s="1"/>
      <c r="D49" s="90"/>
      <c r="E49" s="2"/>
      <c r="F49" s="2"/>
      <c r="G49" s="2"/>
      <c r="H49" s="4" t="s">
        <v>28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O5:IV65536 HX4:IV4">
      <formula1>HM5</formula1>
    </dataValidation>
    <dataValidation operator="lessThanOrEqual" allowBlank="1" showInputMessage="1" showErrorMessage="1" sqref="A3:G3 H49 H20:H28 H31:H39"/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20:G28 G5:G17 G31:G47">
      <formula1>F20</formula1>
    </dataValidation>
    <dataValidation type="whole" operator="lessThanOrEqual" showInputMessage="1" showErrorMessage="1" sqref="I5:HN65536 I4:HH4">
      <formula1>#REF!</formula1>
    </dataValidation>
    <dataValidation operator="lessThanOrEqual" showInputMessage="1" showErrorMessage="1" sqref="I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5:H19 H29:H30 H40:H48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4" customWidth="1"/>
    <col min="5" max="5" width="20.625" style="43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337" t="s">
        <v>0</v>
      </c>
      <c r="B1" s="338"/>
      <c r="C1" s="339"/>
      <c r="D1" s="127" t="s">
        <v>30</v>
      </c>
      <c r="E1" s="330"/>
      <c r="F1" s="331"/>
      <c r="G1" s="126" t="s">
        <v>219</v>
      </c>
      <c r="H1" s="218"/>
    </row>
    <row r="2" spans="1:8" s="3" customFormat="1" ht="39.75" customHeight="1">
      <c r="A2" s="340"/>
      <c r="B2" s="341"/>
      <c r="C2" s="342"/>
      <c r="D2" s="127" t="s">
        <v>31</v>
      </c>
      <c r="E2" s="332"/>
      <c r="F2" s="331"/>
      <c r="G2" s="126" t="s">
        <v>2</v>
      </c>
      <c r="H2" s="223">
        <f>SUM(C6,C30)</f>
        <v>0</v>
      </c>
    </row>
    <row r="3" spans="1:8" s="8" customFormat="1" ht="24" customHeight="1">
      <c r="A3" s="6"/>
      <c r="B3" s="6"/>
      <c r="C3" s="6"/>
      <c r="D3" s="92"/>
      <c r="E3" s="7"/>
      <c r="F3" s="7"/>
      <c r="G3" s="335"/>
      <c r="H3" s="344"/>
    </row>
    <row r="4" spans="1:8" s="5" customFormat="1" ht="19.5" customHeight="1">
      <c r="A4" s="333" t="s">
        <v>33</v>
      </c>
      <c r="B4" s="264"/>
      <c r="C4" s="334"/>
      <c r="D4" s="343" t="s">
        <v>29</v>
      </c>
      <c r="E4" s="265"/>
      <c r="F4" s="210" t="s">
        <v>34</v>
      </c>
      <c r="G4" s="221" t="s">
        <v>388</v>
      </c>
      <c r="H4" s="219" t="s">
        <v>32</v>
      </c>
    </row>
    <row r="5" spans="1:8" ht="19.5" customHeight="1">
      <c r="A5" s="230" t="s">
        <v>6</v>
      </c>
      <c r="B5" s="231"/>
      <c r="C5" s="231"/>
      <c r="D5" s="94" t="s">
        <v>55</v>
      </c>
      <c r="E5" s="44" t="s">
        <v>328</v>
      </c>
      <c r="F5" s="144">
        <v>400</v>
      </c>
      <c r="G5" s="122"/>
      <c r="H5" s="143">
        <v>2750</v>
      </c>
    </row>
    <row r="6" spans="1:8" ht="19.5" customHeight="1">
      <c r="A6" s="160">
        <f>SUM(F27)</f>
        <v>4500</v>
      </c>
      <c r="B6" s="161" t="s">
        <v>23</v>
      </c>
      <c r="C6" s="161">
        <f>SUM(G27)</f>
        <v>0</v>
      </c>
      <c r="D6" s="95" t="s">
        <v>56</v>
      </c>
      <c r="E6" s="40" t="s">
        <v>329</v>
      </c>
      <c r="F6" s="145">
        <v>250</v>
      </c>
      <c r="G6" s="123"/>
      <c r="H6" s="141">
        <v>1800</v>
      </c>
    </row>
    <row r="7" spans="1:8" ht="19.5" customHeight="1">
      <c r="A7" s="51"/>
      <c r="B7" s="52"/>
      <c r="C7" s="52"/>
      <c r="D7" s="95" t="s">
        <v>57</v>
      </c>
      <c r="E7" s="40" t="s">
        <v>330</v>
      </c>
      <c r="F7" s="145">
        <v>200</v>
      </c>
      <c r="G7" s="123"/>
      <c r="H7" s="141">
        <v>1350</v>
      </c>
    </row>
    <row r="8" spans="1:8" ht="19.5" customHeight="1">
      <c r="A8" s="51"/>
      <c r="B8" s="52"/>
      <c r="C8" s="52"/>
      <c r="D8" s="95" t="s">
        <v>58</v>
      </c>
      <c r="E8" s="40" t="s">
        <v>331</v>
      </c>
      <c r="F8" s="145">
        <v>200</v>
      </c>
      <c r="G8" s="123"/>
      <c r="H8" s="141">
        <v>1700</v>
      </c>
    </row>
    <row r="9" spans="1:8" ht="19.5" customHeight="1">
      <c r="A9" s="51"/>
      <c r="B9" s="52"/>
      <c r="C9" s="52"/>
      <c r="D9" s="95" t="s">
        <v>59</v>
      </c>
      <c r="E9" s="40" t="s">
        <v>332</v>
      </c>
      <c r="F9" s="145">
        <v>100</v>
      </c>
      <c r="G9" s="123"/>
      <c r="H9" s="141">
        <v>1600</v>
      </c>
    </row>
    <row r="10" spans="1:8" ht="19.5" customHeight="1">
      <c r="A10" s="51"/>
      <c r="B10" s="52"/>
      <c r="C10" s="52"/>
      <c r="D10" s="95" t="s">
        <v>60</v>
      </c>
      <c r="E10" s="40" t="s">
        <v>333</v>
      </c>
      <c r="F10" s="145">
        <v>150</v>
      </c>
      <c r="G10" s="123"/>
      <c r="H10" s="141">
        <v>1600</v>
      </c>
    </row>
    <row r="11" spans="1:8" ht="19.5" customHeight="1">
      <c r="A11" s="51"/>
      <c r="B11" s="52"/>
      <c r="C11" s="52"/>
      <c r="D11" s="95" t="s">
        <v>61</v>
      </c>
      <c r="E11" s="40" t="s">
        <v>334</v>
      </c>
      <c r="F11" s="145">
        <v>150</v>
      </c>
      <c r="G11" s="123"/>
      <c r="H11" s="141">
        <v>1600</v>
      </c>
    </row>
    <row r="12" spans="1:8" ht="19.5" customHeight="1">
      <c r="A12" s="51"/>
      <c r="B12" s="52"/>
      <c r="C12" s="52"/>
      <c r="D12" s="95" t="s">
        <v>62</v>
      </c>
      <c r="E12" s="40" t="s">
        <v>335</v>
      </c>
      <c r="F12" s="145">
        <v>200</v>
      </c>
      <c r="G12" s="123"/>
      <c r="H12" s="141">
        <v>1750</v>
      </c>
    </row>
    <row r="13" spans="1:8" ht="19.5" customHeight="1">
      <c r="A13" s="51"/>
      <c r="B13" s="52"/>
      <c r="C13" s="52"/>
      <c r="D13" s="95" t="s">
        <v>63</v>
      </c>
      <c r="E13" s="40" t="s">
        <v>336</v>
      </c>
      <c r="F13" s="145">
        <v>700</v>
      </c>
      <c r="G13" s="123"/>
      <c r="H13" s="141">
        <v>5650</v>
      </c>
    </row>
    <row r="14" spans="1:8" ht="19.5" customHeight="1">
      <c r="A14" s="51"/>
      <c r="B14" s="52"/>
      <c r="C14" s="52"/>
      <c r="D14" s="95" t="s">
        <v>64</v>
      </c>
      <c r="E14" s="40" t="s">
        <v>337</v>
      </c>
      <c r="F14" s="145">
        <v>250</v>
      </c>
      <c r="G14" s="123"/>
      <c r="H14" s="141">
        <v>2200</v>
      </c>
    </row>
    <row r="15" spans="1:8" ht="19.5" customHeight="1">
      <c r="A15" s="51"/>
      <c r="B15" s="52"/>
      <c r="C15" s="52"/>
      <c r="D15" s="95" t="s">
        <v>65</v>
      </c>
      <c r="E15" s="40" t="s">
        <v>338</v>
      </c>
      <c r="F15" s="145">
        <v>250</v>
      </c>
      <c r="G15" s="123"/>
      <c r="H15" s="141">
        <v>1600</v>
      </c>
    </row>
    <row r="16" spans="1:8" ht="19.5" customHeight="1">
      <c r="A16" s="51"/>
      <c r="B16" s="52"/>
      <c r="C16" s="52"/>
      <c r="D16" s="95" t="s">
        <v>66</v>
      </c>
      <c r="E16" s="40" t="s">
        <v>339</v>
      </c>
      <c r="F16" s="145">
        <v>600</v>
      </c>
      <c r="G16" s="123"/>
      <c r="H16" s="141">
        <v>5900</v>
      </c>
    </row>
    <row r="17" spans="1:8" ht="19.5" customHeight="1">
      <c r="A17" s="51"/>
      <c r="B17" s="52"/>
      <c r="C17" s="52"/>
      <c r="D17" s="95" t="s">
        <v>67</v>
      </c>
      <c r="E17" s="40" t="s">
        <v>340</v>
      </c>
      <c r="F17" s="145">
        <v>350</v>
      </c>
      <c r="G17" s="123"/>
      <c r="H17" s="141">
        <v>2300</v>
      </c>
    </row>
    <row r="18" spans="1:8" ht="19.5" customHeight="1">
      <c r="A18" s="51"/>
      <c r="B18" s="52"/>
      <c r="C18" s="52"/>
      <c r="D18" s="95" t="s">
        <v>68</v>
      </c>
      <c r="E18" s="40" t="s">
        <v>341</v>
      </c>
      <c r="F18" s="145">
        <v>350</v>
      </c>
      <c r="G18" s="123"/>
      <c r="H18" s="141">
        <v>4000</v>
      </c>
    </row>
    <row r="19" spans="1:8" ht="19.5" customHeight="1">
      <c r="A19" s="51"/>
      <c r="B19" s="52"/>
      <c r="C19" s="52"/>
      <c r="D19" s="95" t="s">
        <v>69</v>
      </c>
      <c r="E19" s="40" t="s">
        <v>342</v>
      </c>
      <c r="F19" s="145">
        <v>150</v>
      </c>
      <c r="G19" s="123"/>
      <c r="H19" s="141">
        <v>1550</v>
      </c>
    </row>
    <row r="20" spans="1:8" ht="19.5" customHeight="1">
      <c r="A20" s="234"/>
      <c r="B20" s="235"/>
      <c r="C20" s="235"/>
      <c r="D20" s="95" t="s">
        <v>70</v>
      </c>
      <c r="E20" s="40" t="s">
        <v>343</v>
      </c>
      <c r="F20" s="19">
        <v>200</v>
      </c>
      <c r="G20" s="57"/>
      <c r="H20" s="141">
        <v>1600</v>
      </c>
    </row>
    <row r="21" spans="1:8" ht="19.5" customHeight="1">
      <c r="A21" s="160"/>
      <c r="B21" s="161"/>
      <c r="C21" s="161"/>
      <c r="D21" s="95"/>
      <c r="E21" s="40"/>
      <c r="F21" s="19"/>
      <c r="G21" s="57"/>
      <c r="H21" s="141"/>
    </row>
    <row r="22" spans="1:8" ht="19.5" customHeight="1">
      <c r="A22" s="234"/>
      <c r="B22" s="235"/>
      <c r="C22" s="235"/>
      <c r="D22" s="95"/>
      <c r="E22" s="40"/>
      <c r="F22" s="19"/>
      <c r="G22" s="57"/>
      <c r="H22" s="141"/>
    </row>
    <row r="23" spans="1:8" ht="19.5" customHeight="1">
      <c r="A23" s="234"/>
      <c r="B23" s="235"/>
      <c r="C23" s="235"/>
      <c r="D23" s="95"/>
      <c r="E23" s="40"/>
      <c r="F23" s="19"/>
      <c r="G23" s="57"/>
      <c r="H23" s="141"/>
    </row>
    <row r="24" spans="1:8" ht="19.5" customHeight="1">
      <c r="A24" s="234"/>
      <c r="B24" s="235"/>
      <c r="C24" s="235"/>
      <c r="D24" s="95"/>
      <c r="E24" s="40"/>
      <c r="F24" s="19"/>
      <c r="G24" s="57"/>
      <c r="H24" s="141"/>
    </row>
    <row r="25" spans="1:8" ht="19.5" customHeight="1">
      <c r="A25" s="234"/>
      <c r="B25" s="235"/>
      <c r="C25" s="235"/>
      <c r="D25" s="95"/>
      <c r="E25" s="40"/>
      <c r="F25" s="19"/>
      <c r="G25" s="57"/>
      <c r="H25" s="141"/>
    </row>
    <row r="26" spans="1:8" ht="19.5" customHeight="1">
      <c r="A26" s="234"/>
      <c r="B26" s="235"/>
      <c r="C26" s="235"/>
      <c r="D26" s="96"/>
      <c r="E26" s="40"/>
      <c r="F26" s="19"/>
      <c r="G26" s="57"/>
      <c r="H26" s="141"/>
    </row>
    <row r="27" spans="1:8" s="17" customFormat="1" ht="19.5" customHeight="1">
      <c r="A27" s="236"/>
      <c r="B27" s="237"/>
      <c r="C27" s="237"/>
      <c r="D27" s="97"/>
      <c r="E27" s="45" t="str">
        <f>CONCATENATE(FIXED(COUNTA(E5:E26),0,0),"　店")</f>
        <v>16　店</v>
      </c>
      <c r="F27" s="20">
        <f>SUM(F5:F26)</f>
        <v>4500</v>
      </c>
      <c r="G27" s="20">
        <f>SUM(G5:G26)</f>
        <v>0</v>
      </c>
      <c r="H27" s="59">
        <f>SUM(H5:H26)</f>
        <v>38950</v>
      </c>
    </row>
    <row r="28" spans="1:8" s="17" customFormat="1" ht="19.5" customHeight="1">
      <c r="A28" s="238"/>
      <c r="B28" s="239"/>
      <c r="C28" s="239"/>
      <c r="D28" s="101"/>
      <c r="E28" s="41"/>
      <c r="F28" s="21"/>
      <c r="G28" s="14"/>
      <c r="H28" s="139"/>
    </row>
    <row r="29" spans="1:8" ht="19.5" customHeight="1">
      <c r="A29" s="230" t="s">
        <v>7</v>
      </c>
      <c r="B29" s="231"/>
      <c r="C29" s="231"/>
      <c r="D29" s="94" t="s">
        <v>71</v>
      </c>
      <c r="E29" s="146" t="s">
        <v>344</v>
      </c>
      <c r="F29" s="147">
        <v>900</v>
      </c>
      <c r="G29" s="124"/>
      <c r="H29" s="140">
        <v>5550</v>
      </c>
    </row>
    <row r="30" spans="1:8" ht="19.5" customHeight="1">
      <c r="A30" s="160">
        <f>SUM(F48)</f>
        <v>2150</v>
      </c>
      <c r="B30" s="161" t="s">
        <v>22</v>
      </c>
      <c r="C30" s="161">
        <f>SUM(G48)</f>
        <v>0</v>
      </c>
      <c r="D30" s="95" t="s">
        <v>72</v>
      </c>
      <c r="E30" s="148" t="s">
        <v>345</v>
      </c>
      <c r="F30" s="149">
        <v>300</v>
      </c>
      <c r="G30" s="125"/>
      <c r="H30" s="141">
        <v>2350</v>
      </c>
    </row>
    <row r="31" spans="1:8" ht="19.5" customHeight="1">
      <c r="A31" s="234"/>
      <c r="B31" s="235"/>
      <c r="C31" s="235"/>
      <c r="D31" s="95" t="s">
        <v>73</v>
      </c>
      <c r="E31" s="148" t="s">
        <v>346</v>
      </c>
      <c r="F31" s="149">
        <v>300</v>
      </c>
      <c r="G31" s="125"/>
      <c r="H31" s="141">
        <v>2250</v>
      </c>
    </row>
    <row r="32" spans="1:8" ht="19.5" customHeight="1">
      <c r="A32" s="160"/>
      <c r="B32" s="161"/>
      <c r="C32" s="161"/>
      <c r="D32" s="95" t="s">
        <v>76</v>
      </c>
      <c r="E32" s="148" t="s">
        <v>349</v>
      </c>
      <c r="F32" s="149">
        <v>200</v>
      </c>
      <c r="G32" s="125"/>
      <c r="H32" s="141">
        <v>1300</v>
      </c>
    </row>
    <row r="33" spans="1:8" ht="19.5" customHeight="1">
      <c r="A33" s="234"/>
      <c r="B33" s="235"/>
      <c r="C33" s="235"/>
      <c r="D33" s="95" t="s">
        <v>74</v>
      </c>
      <c r="E33" s="148" t="s">
        <v>347</v>
      </c>
      <c r="F33" s="149">
        <v>300</v>
      </c>
      <c r="G33" s="125"/>
      <c r="H33" s="141">
        <v>1700</v>
      </c>
    </row>
    <row r="34" spans="1:8" ht="19.5" customHeight="1">
      <c r="A34" s="51"/>
      <c r="B34" s="52"/>
      <c r="C34" s="52"/>
      <c r="D34" s="95" t="s">
        <v>75</v>
      </c>
      <c r="E34" s="148" t="s">
        <v>348</v>
      </c>
      <c r="F34" s="149">
        <v>150</v>
      </c>
      <c r="G34" s="125"/>
      <c r="H34" s="141">
        <v>1400</v>
      </c>
    </row>
    <row r="35" spans="1:8" ht="19.5" customHeight="1">
      <c r="A35" s="51"/>
      <c r="B35" s="52"/>
      <c r="C35" s="52"/>
      <c r="D35" s="96"/>
      <c r="E35" s="40"/>
      <c r="F35" s="19"/>
      <c r="G35" s="57"/>
      <c r="H35" s="141"/>
    </row>
    <row r="36" spans="1:8" ht="19.5" customHeight="1">
      <c r="A36" s="51"/>
      <c r="B36" s="52"/>
      <c r="C36" s="52"/>
      <c r="D36" s="96"/>
      <c r="E36" s="40"/>
      <c r="F36" s="19"/>
      <c r="G36" s="57"/>
      <c r="H36" s="141"/>
    </row>
    <row r="37" spans="1:8" ht="19.5" customHeight="1">
      <c r="A37" s="51"/>
      <c r="B37" s="52"/>
      <c r="C37" s="52"/>
      <c r="D37" s="96"/>
      <c r="E37" s="40"/>
      <c r="F37" s="19"/>
      <c r="G37" s="57"/>
      <c r="H37" s="141"/>
    </row>
    <row r="38" spans="1:8" ht="19.5" customHeight="1">
      <c r="A38" s="51"/>
      <c r="B38" s="52"/>
      <c r="C38" s="52"/>
      <c r="D38" s="96"/>
      <c r="E38" s="40"/>
      <c r="F38" s="19"/>
      <c r="G38" s="57"/>
      <c r="H38" s="141"/>
    </row>
    <row r="39" spans="1:8" ht="19.5" customHeight="1">
      <c r="A39" s="51"/>
      <c r="B39" s="52"/>
      <c r="C39" s="52"/>
      <c r="D39" s="96"/>
      <c r="E39" s="40"/>
      <c r="F39" s="19"/>
      <c r="G39" s="57"/>
      <c r="H39" s="141"/>
    </row>
    <row r="40" spans="1:8" ht="19.5" customHeight="1">
      <c r="A40" s="51"/>
      <c r="B40" s="52"/>
      <c r="C40" s="52"/>
      <c r="D40" s="96"/>
      <c r="E40" s="40"/>
      <c r="F40" s="19"/>
      <c r="G40" s="57"/>
      <c r="H40" s="141"/>
    </row>
    <row r="41" spans="1:8" ht="19.5" customHeight="1">
      <c r="A41" s="51"/>
      <c r="B41" s="52"/>
      <c r="C41" s="52"/>
      <c r="D41" s="96"/>
      <c r="E41" s="40"/>
      <c r="F41" s="19"/>
      <c r="G41" s="57"/>
      <c r="H41" s="141"/>
    </row>
    <row r="42" spans="1:8" ht="19.5" customHeight="1">
      <c r="A42" s="51"/>
      <c r="B42" s="52"/>
      <c r="C42" s="52"/>
      <c r="D42" s="96"/>
      <c r="E42" s="40"/>
      <c r="F42" s="19"/>
      <c r="G42" s="57"/>
      <c r="H42" s="141"/>
    </row>
    <row r="43" spans="1:8" ht="19.5" customHeight="1">
      <c r="A43" s="51"/>
      <c r="B43" s="52"/>
      <c r="C43" s="52"/>
      <c r="D43" s="96"/>
      <c r="E43" s="40"/>
      <c r="F43" s="19"/>
      <c r="G43" s="57"/>
      <c r="H43" s="141"/>
    </row>
    <row r="44" spans="1:8" ht="19.5" customHeight="1">
      <c r="A44" s="51"/>
      <c r="B44" s="52"/>
      <c r="C44" s="52"/>
      <c r="D44" s="96"/>
      <c r="E44" s="40"/>
      <c r="F44" s="19"/>
      <c r="G44" s="57"/>
      <c r="H44" s="141"/>
    </row>
    <row r="45" spans="1:8" ht="19.5" customHeight="1">
      <c r="A45" s="51"/>
      <c r="B45" s="52"/>
      <c r="C45" s="52"/>
      <c r="D45" s="96"/>
      <c r="E45" s="40"/>
      <c r="F45" s="19"/>
      <c r="G45" s="57"/>
      <c r="H45" s="141"/>
    </row>
    <row r="46" spans="1:8" ht="19.5" customHeight="1">
      <c r="A46" s="51"/>
      <c r="B46" s="52"/>
      <c r="C46" s="52"/>
      <c r="D46" s="96"/>
      <c r="E46" s="40"/>
      <c r="F46" s="19"/>
      <c r="G46" s="57"/>
      <c r="H46" s="141"/>
    </row>
    <row r="47" spans="1:8" ht="19.5" customHeight="1">
      <c r="A47" s="137"/>
      <c r="B47" s="138"/>
      <c r="C47" s="138"/>
      <c r="D47" s="101"/>
      <c r="E47" s="41"/>
      <c r="F47" s="21"/>
      <c r="G47" s="58"/>
      <c r="H47" s="142"/>
    </row>
    <row r="48" spans="1:8" s="17" customFormat="1" ht="19.5" customHeight="1">
      <c r="A48" s="12"/>
      <c r="B48" s="35"/>
      <c r="C48" s="35"/>
      <c r="D48" s="97"/>
      <c r="E48" s="45" t="str">
        <f>CONCATENATE(FIXED(COUNTA(E29:E47),0,0),"　店")</f>
        <v>6　店</v>
      </c>
      <c r="F48" s="20">
        <f>SUM(F29:F47)</f>
        <v>2150</v>
      </c>
      <c r="G48" s="20">
        <f>SUM(G29:G47)</f>
        <v>0</v>
      </c>
      <c r="H48" s="60">
        <f>SUM(H29:H47)</f>
        <v>14550</v>
      </c>
    </row>
    <row r="49" spans="1:8" s="17" customFormat="1" ht="19.5" customHeight="1">
      <c r="A49" s="222" t="s">
        <v>427</v>
      </c>
      <c r="B49" s="1"/>
      <c r="C49" s="1"/>
      <c r="D49" s="90"/>
      <c r="E49" s="2"/>
      <c r="F49" s="2"/>
      <c r="G49" s="2"/>
      <c r="H49" s="4" t="s">
        <v>28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7:H28">
      <formula1>F27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A3:H3 H5:H26 H35:H49 H29:H34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4" customWidth="1"/>
    <col min="5" max="5" width="20.625" style="43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337" t="s">
        <v>0</v>
      </c>
      <c r="B1" s="338"/>
      <c r="C1" s="339"/>
      <c r="D1" s="127" t="s">
        <v>30</v>
      </c>
      <c r="E1" s="330"/>
      <c r="F1" s="331"/>
      <c r="G1" s="126" t="s">
        <v>219</v>
      </c>
      <c r="H1" s="218"/>
    </row>
    <row r="2" spans="1:8" s="3" customFormat="1" ht="39.75" customHeight="1">
      <c r="A2" s="340"/>
      <c r="B2" s="341"/>
      <c r="C2" s="342"/>
      <c r="D2" s="127" t="s">
        <v>31</v>
      </c>
      <c r="E2" s="332"/>
      <c r="F2" s="331"/>
      <c r="G2" s="126" t="s">
        <v>2</v>
      </c>
      <c r="H2" s="223">
        <f>SUM(C6)</f>
        <v>0</v>
      </c>
    </row>
    <row r="3" spans="1:8" s="8" customFormat="1" ht="24" customHeight="1">
      <c r="A3" s="6"/>
      <c r="B3" s="6"/>
      <c r="C3" s="6"/>
      <c r="D3" s="92"/>
      <c r="E3" s="7"/>
      <c r="F3" s="7"/>
      <c r="G3" s="335"/>
      <c r="H3" s="344"/>
    </row>
    <row r="4" spans="1:8" s="5" customFormat="1" ht="19.5" customHeight="1">
      <c r="A4" s="333" t="s">
        <v>33</v>
      </c>
      <c r="B4" s="264"/>
      <c r="C4" s="334"/>
      <c r="D4" s="343" t="s">
        <v>29</v>
      </c>
      <c r="E4" s="265"/>
      <c r="F4" s="210" t="s">
        <v>34</v>
      </c>
      <c r="G4" s="221" t="s">
        <v>388</v>
      </c>
      <c r="H4" s="219" t="s">
        <v>32</v>
      </c>
    </row>
    <row r="5" spans="1:8" ht="19.5" customHeight="1">
      <c r="A5" s="230" t="s">
        <v>8</v>
      </c>
      <c r="B5" s="231"/>
      <c r="C5" s="231"/>
      <c r="D5" s="94" t="s">
        <v>77</v>
      </c>
      <c r="E5" s="44" t="s">
        <v>228</v>
      </c>
      <c r="F5" s="67">
        <v>300</v>
      </c>
      <c r="G5" s="150"/>
      <c r="H5" s="143">
        <v>1800</v>
      </c>
    </row>
    <row r="6" spans="1:8" ht="19.5" customHeight="1">
      <c r="A6" s="232">
        <f>SUM(F48)</f>
        <v>7450</v>
      </c>
      <c r="B6" s="233" t="s">
        <v>22</v>
      </c>
      <c r="C6" s="233">
        <f>SUM(G48)</f>
        <v>0</v>
      </c>
      <c r="D6" s="95" t="s">
        <v>78</v>
      </c>
      <c r="E6" s="40" t="s">
        <v>229</v>
      </c>
      <c r="F6" s="68">
        <v>250</v>
      </c>
      <c r="G6" s="151"/>
      <c r="H6" s="141">
        <v>1400</v>
      </c>
    </row>
    <row r="7" spans="1:8" ht="19.5" customHeight="1">
      <c r="A7" s="241" t="str">
        <f>CONCATENATE("（",'豊田市・みよし市'!F27,")")</f>
        <v>（7850)</v>
      </c>
      <c r="B7" s="242" t="s">
        <v>22</v>
      </c>
      <c r="C7" s="243" t="str">
        <f>CONCATENATE("（",'豊田市・みよし市'!G27,")")</f>
        <v>（0)</v>
      </c>
      <c r="D7" s="95" t="s">
        <v>79</v>
      </c>
      <c r="E7" s="40" t="s">
        <v>230</v>
      </c>
      <c r="F7" s="68">
        <v>250</v>
      </c>
      <c r="G7" s="151"/>
      <c r="H7" s="141">
        <v>1450</v>
      </c>
    </row>
    <row r="8" spans="1:8" ht="19.5" customHeight="1">
      <c r="A8" s="51"/>
      <c r="B8" s="52"/>
      <c r="C8" s="52"/>
      <c r="D8" s="95" t="s">
        <v>80</v>
      </c>
      <c r="E8" s="46" t="s">
        <v>231</v>
      </c>
      <c r="F8" s="68">
        <v>150</v>
      </c>
      <c r="G8" s="152"/>
      <c r="H8" s="141">
        <v>1300</v>
      </c>
    </row>
    <row r="9" spans="1:8" ht="19.5" customHeight="1">
      <c r="A9" s="51"/>
      <c r="B9" s="52"/>
      <c r="C9" s="52"/>
      <c r="D9" s="95" t="s">
        <v>81</v>
      </c>
      <c r="E9" s="40" t="s">
        <v>232</v>
      </c>
      <c r="F9" s="68">
        <v>150</v>
      </c>
      <c r="G9" s="151"/>
      <c r="H9" s="141">
        <v>1500</v>
      </c>
    </row>
    <row r="10" spans="1:8" ht="19.5" customHeight="1">
      <c r="A10" s="51"/>
      <c r="B10" s="52"/>
      <c r="C10" s="52"/>
      <c r="D10" s="95" t="s">
        <v>82</v>
      </c>
      <c r="E10" s="40" t="s">
        <v>233</v>
      </c>
      <c r="F10" s="68">
        <v>250</v>
      </c>
      <c r="G10" s="151"/>
      <c r="H10" s="141">
        <v>1950</v>
      </c>
    </row>
    <row r="11" spans="1:8" ht="19.5" customHeight="1">
      <c r="A11" s="51"/>
      <c r="B11" s="52"/>
      <c r="C11" s="52"/>
      <c r="D11" s="95" t="s">
        <v>83</v>
      </c>
      <c r="E11" s="40" t="s">
        <v>234</v>
      </c>
      <c r="F11" s="68">
        <v>300</v>
      </c>
      <c r="G11" s="151"/>
      <c r="H11" s="141">
        <v>3350</v>
      </c>
    </row>
    <row r="12" spans="1:8" ht="19.5" customHeight="1">
      <c r="A12" s="51"/>
      <c r="B12" s="52"/>
      <c r="C12" s="52"/>
      <c r="D12" s="95" t="s">
        <v>84</v>
      </c>
      <c r="E12" s="40" t="s">
        <v>235</v>
      </c>
      <c r="F12" s="68">
        <v>350</v>
      </c>
      <c r="G12" s="151"/>
      <c r="H12" s="141">
        <v>2550</v>
      </c>
    </row>
    <row r="13" spans="1:8" ht="19.5" customHeight="1">
      <c r="A13" s="51"/>
      <c r="B13" s="52"/>
      <c r="C13" s="52"/>
      <c r="D13" s="95" t="s">
        <v>85</v>
      </c>
      <c r="E13" s="40" t="s">
        <v>310</v>
      </c>
      <c r="F13" s="68">
        <v>200</v>
      </c>
      <c r="G13" s="151"/>
      <c r="H13" s="141">
        <v>2200</v>
      </c>
    </row>
    <row r="14" spans="1:8" ht="19.5" customHeight="1">
      <c r="A14" s="51"/>
      <c r="B14" s="52"/>
      <c r="C14" s="52"/>
      <c r="D14" s="95" t="s">
        <v>86</v>
      </c>
      <c r="E14" s="40" t="s">
        <v>311</v>
      </c>
      <c r="F14" s="68">
        <v>200</v>
      </c>
      <c r="G14" s="151"/>
      <c r="H14" s="141">
        <v>2300</v>
      </c>
    </row>
    <row r="15" spans="1:8" ht="19.5" customHeight="1">
      <c r="A15" s="51"/>
      <c r="B15" s="52"/>
      <c r="C15" s="52"/>
      <c r="D15" s="95" t="s">
        <v>87</v>
      </c>
      <c r="E15" s="40" t="s">
        <v>312</v>
      </c>
      <c r="F15" s="68">
        <v>200</v>
      </c>
      <c r="G15" s="151"/>
      <c r="H15" s="141">
        <v>1950</v>
      </c>
    </row>
    <row r="16" spans="1:8" ht="19.5" customHeight="1">
      <c r="A16" s="51"/>
      <c r="B16" s="52"/>
      <c r="C16" s="52"/>
      <c r="D16" s="95" t="s">
        <v>88</v>
      </c>
      <c r="E16" s="40" t="s">
        <v>313</v>
      </c>
      <c r="F16" s="68">
        <v>500</v>
      </c>
      <c r="G16" s="151"/>
      <c r="H16" s="141">
        <v>5200</v>
      </c>
    </row>
    <row r="17" spans="1:8" ht="19.5" customHeight="1">
      <c r="A17" s="51"/>
      <c r="B17" s="52"/>
      <c r="C17" s="52"/>
      <c r="D17" s="95" t="s">
        <v>216</v>
      </c>
      <c r="E17" s="40" t="s">
        <v>314</v>
      </c>
      <c r="F17" s="68">
        <v>150</v>
      </c>
      <c r="G17" s="151"/>
      <c r="H17" s="141">
        <v>2350</v>
      </c>
    </row>
    <row r="18" spans="1:8" ht="19.5" customHeight="1">
      <c r="A18" s="51"/>
      <c r="B18" s="52"/>
      <c r="C18" s="52"/>
      <c r="D18" s="95" t="s">
        <v>217</v>
      </c>
      <c r="E18" s="40" t="s">
        <v>315</v>
      </c>
      <c r="F18" s="68">
        <v>100</v>
      </c>
      <c r="G18" s="151"/>
      <c r="H18" s="141">
        <v>2150</v>
      </c>
    </row>
    <row r="19" spans="1:8" ht="19.5" customHeight="1">
      <c r="A19" s="51"/>
      <c r="B19" s="52"/>
      <c r="C19" s="52"/>
      <c r="D19" s="95" t="s">
        <v>89</v>
      </c>
      <c r="E19" s="40" t="s">
        <v>383</v>
      </c>
      <c r="F19" s="68">
        <v>650</v>
      </c>
      <c r="G19" s="151"/>
      <c r="H19" s="141">
        <v>6000</v>
      </c>
    </row>
    <row r="20" spans="1:8" ht="19.5" customHeight="1">
      <c r="A20" s="234"/>
      <c r="B20" s="235"/>
      <c r="C20" s="235"/>
      <c r="D20" s="95" t="s">
        <v>90</v>
      </c>
      <c r="E20" s="40" t="s">
        <v>316</v>
      </c>
      <c r="F20" s="68">
        <v>150</v>
      </c>
      <c r="G20" s="151"/>
      <c r="H20" s="141">
        <v>1150</v>
      </c>
    </row>
    <row r="21" spans="1:8" ht="19.5" customHeight="1">
      <c r="A21" s="160"/>
      <c r="B21" s="161"/>
      <c r="C21" s="161"/>
      <c r="D21" s="95" t="s">
        <v>91</v>
      </c>
      <c r="E21" s="40" t="s">
        <v>317</v>
      </c>
      <c r="F21" s="68">
        <v>150</v>
      </c>
      <c r="G21" s="151"/>
      <c r="H21" s="141">
        <v>1800</v>
      </c>
    </row>
    <row r="22" spans="1:8" ht="19.5" customHeight="1">
      <c r="A22" s="234"/>
      <c r="B22" s="235"/>
      <c r="C22" s="235"/>
      <c r="D22" s="95" t="s">
        <v>92</v>
      </c>
      <c r="E22" s="40" t="s">
        <v>318</v>
      </c>
      <c r="F22" s="68">
        <v>100</v>
      </c>
      <c r="G22" s="151"/>
      <c r="H22" s="141">
        <v>1350</v>
      </c>
    </row>
    <row r="23" spans="1:8" ht="19.5" customHeight="1">
      <c r="A23" s="234"/>
      <c r="B23" s="235"/>
      <c r="C23" s="235"/>
      <c r="D23" s="95" t="s">
        <v>93</v>
      </c>
      <c r="E23" s="40" t="s">
        <v>319</v>
      </c>
      <c r="F23" s="68">
        <v>150</v>
      </c>
      <c r="G23" s="151"/>
      <c r="H23" s="141">
        <v>1900</v>
      </c>
    </row>
    <row r="24" spans="1:8" ht="19.5" customHeight="1">
      <c r="A24" s="234"/>
      <c r="B24" s="235"/>
      <c r="C24" s="235"/>
      <c r="D24" s="95" t="s">
        <v>94</v>
      </c>
      <c r="E24" s="40" t="s">
        <v>320</v>
      </c>
      <c r="F24" s="68">
        <v>150</v>
      </c>
      <c r="G24" s="151"/>
      <c r="H24" s="141">
        <v>2000</v>
      </c>
    </row>
    <row r="25" spans="1:8" ht="19.5" customHeight="1">
      <c r="A25" s="234"/>
      <c r="B25" s="235"/>
      <c r="C25" s="235"/>
      <c r="D25" s="95" t="s">
        <v>95</v>
      </c>
      <c r="E25" s="40" t="s">
        <v>321</v>
      </c>
      <c r="F25" s="68">
        <v>150</v>
      </c>
      <c r="G25" s="151"/>
      <c r="H25" s="141">
        <v>1950</v>
      </c>
    </row>
    <row r="26" spans="1:8" ht="19.5" customHeight="1">
      <c r="A26" s="234"/>
      <c r="B26" s="235"/>
      <c r="C26" s="235"/>
      <c r="D26" s="95" t="s">
        <v>96</v>
      </c>
      <c r="E26" s="40" t="s">
        <v>371</v>
      </c>
      <c r="F26" s="68">
        <v>500</v>
      </c>
      <c r="G26" s="151"/>
      <c r="H26" s="141">
        <v>4450</v>
      </c>
    </row>
    <row r="27" spans="1:8" ht="19.5" customHeight="1">
      <c r="A27" s="234"/>
      <c r="B27" s="235"/>
      <c r="C27" s="235"/>
      <c r="D27" s="95" t="s">
        <v>97</v>
      </c>
      <c r="E27" s="40" t="s">
        <v>322</v>
      </c>
      <c r="F27" s="68">
        <v>300</v>
      </c>
      <c r="G27" s="151"/>
      <c r="H27" s="141">
        <v>2050</v>
      </c>
    </row>
    <row r="28" spans="1:8" ht="19.5" customHeight="1">
      <c r="A28" s="234"/>
      <c r="B28" s="235"/>
      <c r="C28" s="235"/>
      <c r="D28" s="95" t="s">
        <v>98</v>
      </c>
      <c r="E28" s="40" t="s">
        <v>323</v>
      </c>
      <c r="F28" s="68">
        <v>150</v>
      </c>
      <c r="G28" s="151"/>
      <c r="H28" s="141">
        <v>1750</v>
      </c>
    </row>
    <row r="29" spans="1:8" ht="19.5" customHeight="1">
      <c r="A29" s="234"/>
      <c r="B29" s="235"/>
      <c r="C29" s="235"/>
      <c r="D29" s="95" t="s">
        <v>99</v>
      </c>
      <c r="E29" s="40" t="s">
        <v>324</v>
      </c>
      <c r="F29" s="68">
        <v>250</v>
      </c>
      <c r="G29" s="151"/>
      <c r="H29" s="141">
        <v>3100</v>
      </c>
    </row>
    <row r="30" spans="1:8" ht="19.5" customHeight="1">
      <c r="A30" s="234"/>
      <c r="B30" s="235"/>
      <c r="C30" s="235"/>
      <c r="D30" s="95" t="s">
        <v>100</v>
      </c>
      <c r="E30" s="40" t="s">
        <v>325</v>
      </c>
      <c r="F30" s="68">
        <v>150</v>
      </c>
      <c r="G30" s="151"/>
      <c r="H30" s="141">
        <v>1700</v>
      </c>
    </row>
    <row r="31" spans="1:8" ht="19.5" customHeight="1">
      <c r="A31" s="234"/>
      <c r="B31" s="235"/>
      <c r="C31" s="235"/>
      <c r="D31" s="95" t="s">
        <v>101</v>
      </c>
      <c r="E31" s="40" t="s">
        <v>236</v>
      </c>
      <c r="F31" s="68">
        <v>200</v>
      </c>
      <c r="G31" s="151"/>
      <c r="H31" s="141">
        <v>2150</v>
      </c>
    </row>
    <row r="32" spans="1:8" ht="19.5" customHeight="1">
      <c r="A32" s="160"/>
      <c r="B32" s="161"/>
      <c r="C32" s="161"/>
      <c r="D32" s="95" t="s">
        <v>102</v>
      </c>
      <c r="E32" s="40" t="s">
        <v>406</v>
      </c>
      <c r="F32" s="68">
        <v>450</v>
      </c>
      <c r="G32" s="151"/>
      <c r="H32" s="141">
        <v>5800</v>
      </c>
    </row>
    <row r="33" spans="1:8" ht="19.5" customHeight="1">
      <c r="A33" s="234"/>
      <c r="B33" s="235"/>
      <c r="C33" s="235"/>
      <c r="D33" s="95" t="s">
        <v>103</v>
      </c>
      <c r="E33" s="40" t="s">
        <v>326</v>
      </c>
      <c r="F33" s="68">
        <v>150</v>
      </c>
      <c r="G33" s="151"/>
      <c r="H33" s="141">
        <v>1550</v>
      </c>
    </row>
    <row r="34" spans="1:8" ht="19.5" customHeight="1">
      <c r="A34" s="51"/>
      <c r="B34" s="52"/>
      <c r="C34" s="52"/>
      <c r="D34" s="95" t="s">
        <v>104</v>
      </c>
      <c r="E34" s="40" t="s">
        <v>327</v>
      </c>
      <c r="F34" s="68">
        <v>300</v>
      </c>
      <c r="G34" s="151"/>
      <c r="H34" s="141">
        <v>1950</v>
      </c>
    </row>
    <row r="35" spans="1:8" ht="19.5" customHeight="1">
      <c r="A35" s="51"/>
      <c r="B35" s="52"/>
      <c r="C35" s="52"/>
      <c r="D35" s="95" t="s">
        <v>105</v>
      </c>
      <c r="E35" s="41" t="s">
        <v>372</v>
      </c>
      <c r="F35" s="83">
        <v>150</v>
      </c>
      <c r="G35" s="153"/>
      <c r="H35" s="139">
        <v>2100</v>
      </c>
    </row>
    <row r="36" spans="1:8" ht="19.5" customHeight="1">
      <c r="A36" s="51"/>
      <c r="B36" s="52"/>
      <c r="C36" s="52"/>
      <c r="D36" s="95"/>
      <c r="E36" s="41"/>
      <c r="F36" s="83"/>
      <c r="G36" s="153"/>
      <c r="H36" s="139"/>
    </row>
    <row r="37" spans="1:8" ht="19.5" customHeight="1">
      <c r="A37" s="51"/>
      <c r="B37" s="52"/>
      <c r="C37" s="52"/>
      <c r="D37" s="95"/>
      <c r="E37" s="41"/>
      <c r="F37" s="83"/>
      <c r="G37" s="153"/>
      <c r="H37" s="139"/>
    </row>
    <row r="38" spans="1:8" ht="19.5" customHeight="1">
      <c r="A38" s="137"/>
      <c r="B38" s="138"/>
      <c r="C38" s="138"/>
      <c r="D38" s="99"/>
      <c r="E38" s="41"/>
      <c r="F38" s="83"/>
      <c r="G38" s="153"/>
      <c r="H38" s="139"/>
    </row>
    <row r="39" spans="1:8" ht="19.5" customHeight="1">
      <c r="A39" s="137"/>
      <c r="B39" s="138"/>
      <c r="C39" s="138"/>
      <c r="D39" s="99"/>
      <c r="E39" s="41"/>
      <c r="F39" s="83"/>
      <c r="G39" s="153"/>
      <c r="H39" s="139"/>
    </row>
    <row r="40" spans="1:8" ht="19.5" customHeight="1">
      <c r="A40" s="137"/>
      <c r="B40" s="138"/>
      <c r="C40" s="138"/>
      <c r="D40" s="99"/>
      <c r="E40" s="41"/>
      <c r="F40" s="83"/>
      <c r="G40" s="153"/>
      <c r="H40" s="139"/>
    </row>
    <row r="41" spans="1:8" ht="19.5" customHeight="1">
      <c r="A41" s="137"/>
      <c r="B41" s="138"/>
      <c r="C41" s="138"/>
      <c r="D41" s="99"/>
      <c r="E41" s="41"/>
      <c r="F41" s="83"/>
      <c r="G41" s="153"/>
      <c r="H41" s="139"/>
    </row>
    <row r="42" spans="1:8" ht="19.5" customHeight="1">
      <c r="A42" s="137"/>
      <c r="B42" s="138"/>
      <c r="C42" s="138"/>
      <c r="D42" s="99"/>
      <c r="E42" s="41"/>
      <c r="F42" s="83"/>
      <c r="G42" s="153"/>
      <c r="H42" s="139"/>
    </row>
    <row r="43" spans="1:8" ht="19.5" customHeight="1">
      <c r="A43" s="137"/>
      <c r="B43" s="138"/>
      <c r="C43" s="138"/>
      <c r="D43" s="99"/>
      <c r="E43" s="41"/>
      <c r="F43" s="83"/>
      <c r="G43" s="153"/>
      <c r="H43" s="139"/>
    </row>
    <row r="44" spans="1:8" ht="19.5" customHeight="1">
      <c r="A44" s="137"/>
      <c r="B44" s="138"/>
      <c r="C44" s="138"/>
      <c r="D44" s="99"/>
      <c r="E44" s="41"/>
      <c r="F44" s="83"/>
      <c r="G44" s="153"/>
      <c r="H44" s="139"/>
    </row>
    <row r="45" spans="1:8" ht="19.5" customHeight="1">
      <c r="A45" s="137"/>
      <c r="B45" s="138"/>
      <c r="C45" s="138"/>
      <c r="D45" s="99"/>
      <c r="E45" s="41"/>
      <c r="F45" s="83"/>
      <c r="G45" s="153"/>
      <c r="H45" s="139"/>
    </row>
    <row r="46" spans="1:8" ht="19.5" customHeight="1">
      <c r="A46" s="137"/>
      <c r="B46" s="138"/>
      <c r="C46" s="138"/>
      <c r="D46" s="99"/>
      <c r="E46" s="41"/>
      <c r="F46" s="83"/>
      <c r="G46" s="153"/>
      <c r="H46" s="139"/>
    </row>
    <row r="47" spans="1:8" ht="19.5" customHeight="1">
      <c r="A47" s="137"/>
      <c r="B47" s="138"/>
      <c r="C47" s="138"/>
      <c r="D47" s="101"/>
      <c r="E47" s="113"/>
      <c r="F47" s="22"/>
      <c r="G47" s="76"/>
      <c r="H47" s="142"/>
    </row>
    <row r="48" spans="1:8" s="17" customFormat="1" ht="19.5" customHeight="1">
      <c r="A48" s="12"/>
      <c r="B48" s="35"/>
      <c r="C48" s="35"/>
      <c r="D48" s="97"/>
      <c r="E48" s="45" t="str">
        <f>CONCATENATE(FIXED(COUNTA(E5:E47),0,0),"　店")</f>
        <v>31　店</v>
      </c>
      <c r="F48" s="20">
        <f>SUM(F5:F47)</f>
        <v>7450</v>
      </c>
      <c r="G48" s="20">
        <f>SUM(G5:G47)</f>
        <v>0</v>
      </c>
      <c r="H48" s="60">
        <f>SUM(H5:H47)</f>
        <v>74200</v>
      </c>
    </row>
    <row r="49" spans="1:8" s="17" customFormat="1" ht="19.5" customHeight="1">
      <c r="A49" s="222" t="s">
        <v>427</v>
      </c>
      <c r="B49" s="1"/>
      <c r="C49" s="1"/>
      <c r="D49" s="90"/>
      <c r="E49" s="2"/>
      <c r="F49" s="2"/>
      <c r="G49" s="2"/>
      <c r="H49" s="4" t="s">
        <v>28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1:H48">
      <formula1>F41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A3:H3 H49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4" customWidth="1"/>
    <col min="5" max="5" width="20.625" style="43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337" t="s">
        <v>0</v>
      </c>
      <c r="B1" s="338"/>
      <c r="C1" s="339"/>
      <c r="D1" s="127" t="s">
        <v>30</v>
      </c>
      <c r="E1" s="330"/>
      <c r="F1" s="331"/>
      <c r="G1" s="126" t="s">
        <v>219</v>
      </c>
      <c r="H1" s="218"/>
    </row>
    <row r="2" spans="1:8" s="3" customFormat="1" ht="39.75" customHeight="1">
      <c r="A2" s="340"/>
      <c r="B2" s="341"/>
      <c r="C2" s="342"/>
      <c r="D2" s="127" t="s">
        <v>31</v>
      </c>
      <c r="E2" s="332"/>
      <c r="F2" s="331"/>
      <c r="G2" s="126" t="s">
        <v>2</v>
      </c>
      <c r="H2" s="223">
        <f>SUM(C6,C30)</f>
        <v>0</v>
      </c>
    </row>
    <row r="3" spans="1:8" s="8" customFormat="1" ht="24" customHeight="1">
      <c r="A3" s="6"/>
      <c r="B3" s="6"/>
      <c r="C3" s="6"/>
      <c r="D3" s="92"/>
      <c r="E3" s="7"/>
      <c r="F3" s="7"/>
      <c r="G3" s="335"/>
      <c r="H3" s="344"/>
    </row>
    <row r="4" spans="1:8" s="5" customFormat="1" ht="19.5" customHeight="1">
      <c r="A4" s="333" t="s">
        <v>33</v>
      </c>
      <c r="B4" s="264"/>
      <c r="C4" s="334"/>
      <c r="D4" s="343" t="s">
        <v>29</v>
      </c>
      <c r="E4" s="265"/>
      <c r="F4" s="210" t="s">
        <v>34</v>
      </c>
      <c r="G4" s="221" t="s">
        <v>388</v>
      </c>
      <c r="H4" s="219" t="s">
        <v>32</v>
      </c>
    </row>
    <row r="5" spans="1:8" ht="19.5" customHeight="1">
      <c r="A5" s="230" t="s">
        <v>8</v>
      </c>
      <c r="B5" s="231"/>
      <c r="C5" s="248"/>
      <c r="D5" s="99" t="s">
        <v>106</v>
      </c>
      <c r="E5" s="40" t="s">
        <v>365</v>
      </c>
      <c r="F5" s="69">
        <v>100</v>
      </c>
      <c r="G5" s="154"/>
      <c r="H5" s="140">
        <v>2350</v>
      </c>
    </row>
    <row r="6" spans="1:8" ht="19.5" customHeight="1">
      <c r="A6" s="232">
        <f>SUM(F25)</f>
        <v>400</v>
      </c>
      <c r="B6" s="233" t="s">
        <v>22</v>
      </c>
      <c r="C6" s="249">
        <f>SUM(G25)</f>
        <v>0</v>
      </c>
      <c r="D6" s="99" t="s">
        <v>107</v>
      </c>
      <c r="E6" s="40" t="s">
        <v>366</v>
      </c>
      <c r="F6" s="69">
        <v>100</v>
      </c>
      <c r="G6" s="155"/>
      <c r="H6" s="139">
        <v>2100</v>
      </c>
    </row>
    <row r="7" spans="1:8" ht="19.5" customHeight="1">
      <c r="A7" s="250"/>
      <c r="B7" s="209"/>
      <c r="C7" s="211"/>
      <c r="D7" s="99" t="s">
        <v>108</v>
      </c>
      <c r="E7" s="40" t="s">
        <v>367</v>
      </c>
      <c r="F7" s="69">
        <v>50</v>
      </c>
      <c r="G7" s="155"/>
      <c r="H7" s="139">
        <v>900</v>
      </c>
    </row>
    <row r="8" spans="1:8" ht="19.5" customHeight="1">
      <c r="A8" s="137"/>
      <c r="B8" s="138"/>
      <c r="C8" s="251"/>
      <c r="D8" s="99" t="s">
        <v>109</v>
      </c>
      <c r="E8" s="40" t="s">
        <v>368</v>
      </c>
      <c r="F8" s="69">
        <v>100</v>
      </c>
      <c r="G8" s="155"/>
      <c r="H8" s="139">
        <v>2600</v>
      </c>
    </row>
    <row r="9" spans="1:8" ht="19.5" customHeight="1">
      <c r="A9" s="137"/>
      <c r="B9" s="138"/>
      <c r="C9" s="251"/>
      <c r="D9" s="99"/>
      <c r="E9" s="40" t="s">
        <v>369</v>
      </c>
      <c r="F9" s="69"/>
      <c r="G9" s="155"/>
      <c r="H9" s="139">
        <v>1250</v>
      </c>
    </row>
    <row r="10" spans="1:8" ht="19.5" customHeight="1">
      <c r="A10" s="137"/>
      <c r="B10" s="138"/>
      <c r="C10" s="251"/>
      <c r="D10" s="99"/>
      <c r="E10" s="40" t="s">
        <v>411</v>
      </c>
      <c r="F10" s="69"/>
      <c r="G10" s="155"/>
      <c r="H10" s="139">
        <v>500</v>
      </c>
    </row>
    <row r="11" spans="1:8" ht="19.5" customHeight="1">
      <c r="A11" s="137"/>
      <c r="B11" s="138"/>
      <c r="C11" s="251"/>
      <c r="D11" s="99"/>
      <c r="E11" s="40" t="s">
        <v>384</v>
      </c>
      <c r="F11" s="69"/>
      <c r="G11" s="155"/>
      <c r="H11" s="139">
        <v>200</v>
      </c>
    </row>
    <row r="12" spans="1:8" ht="19.5" customHeight="1">
      <c r="A12" s="137"/>
      <c r="B12" s="138"/>
      <c r="C12" s="251"/>
      <c r="D12" s="99" t="s">
        <v>110</v>
      </c>
      <c r="E12" s="40" t="s">
        <v>417</v>
      </c>
      <c r="F12" s="69">
        <v>50</v>
      </c>
      <c r="G12" s="155"/>
      <c r="H12" s="139">
        <v>1300</v>
      </c>
    </row>
    <row r="13" spans="1:8" ht="19.5" customHeight="1">
      <c r="A13" s="137"/>
      <c r="B13" s="138"/>
      <c r="C13" s="251"/>
      <c r="D13" s="99"/>
      <c r="E13" s="41" t="s">
        <v>370</v>
      </c>
      <c r="F13" s="19"/>
      <c r="G13" s="58"/>
      <c r="H13" s="139">
        <v>700</v>
      </c>
    </row>
    <row r="14" spans="1:8" ht="19.5" customHeight="1">
      <c r="A14" s="137"/>
      <c r="B14" s="138"/>
      <c r="C14" s="251"/>
      <c r="D14" s="99"/>
      <c r="E14" s="41"/>
      <c r="F14" s="21"/>
      <c r="G14" s="58"/>
      <c r="H14" s="139"/>
    </row>
    <row r="15" spans="1:8" ht="19.5" customHeight="1">
      <c r="A15" s="137"/>
      <c r="B15" s="138"/>
      <c r="C15" s="251"/>
      <c r="D15" s="99"/>
      <c r="E15" s="41"/>
      <c r="F15" s="21"/>
      <c r="G15" s="58"/>
      <c r="H15" s="139"/>
    </row>
    <row r="16" spans="1:8" ht="19.5" customHeight="1">
      <c r="A16" s="137"/>
      <c r="B16" s="138"/>
      <c r="C16" s="251"/>
      <c r="D16" s="99"/>
      <c r="E16" s="41"/>
      <c r="F16" s="21"/>
      <c r="G16" s="58"/>
      <c r="H16" s="139"/>
    </row>
    <row r="17" spans="1:8" ht="19.5" customHeight="1">
      <c r="A17" s="137"/>
      <c r="B17" s="138"/>
      <c r="C17" s="251"/>
      <c r="D17" s="99"/>
      <c r="E17" s="41"/>
      <c r="F17" s="21"/>
      <c r="G17" s="58"/>
      <c r="H17" s="139"/>
    </row>
    <row r="18" spans="1:8" ht="19.5" customHeight="1">
      <c r="A18" s="137"/>
      <c r="B18" s="138"/>
      <c r="C18" s="251"/>
      <c r="D18" s="99"/>
      <c r="E18" s="41"/>
      <c r="F18" s="21"/>
      <c r="G18" s="58"/>
      <c r="H18" s="139"/>
    </row>
    <row r="19" spans="1:8" ht="19.5" customHeight="1">
      <c r="A19" s="137"/>
      <c r="B19" s="138"/>
      <c r="C19" s="251"/>
      <c r="D19" s="99"/>
      <c r="E19" s="41"/>
      <c r="F19" s="21"/>
      <c r="G19" s="58"/>
      <c r="H19" s="139"/>
    </row>
    <row r="20" spans="1:8" ht="19.5" customHeight="1">
      <c r="A20" s="238"/>
      <c r="B20" s="239"/>
      <c r="C20" s="252"/>
      <c r="D20" s="99"/>
      <c r="E20" s="41"/>
      <c r="F20" s="21"/>
      <c r="G20" s="58"/>
      <c r="H20" s="139"/>
    </row>
    <row r="21" spans="1:8" ht="19.5" customHeight="1">
      <c r="A21" s="169"/>
      <c r="B21" s="170"/>
      <c r="C21" s="253"/>
      <c r="D21" s="99"/>
      <c r="E21" s="41"/>
      <c r="F21" s="21"/>
      <c r="G21" s="58"/>
      <c r="H21" s="139"/>
    </row>
    <row r="22" spans="1:8" ht="19.5" customHeight="1">
      <c r="A22" s="238"/>
      <c r="B22" s="239"/>
      <c r="C22" s="252"/>
      <c r="D22" s="99"/>
      <c r="E22" s="41"/>
      <c r="F22" s="21"/>
      <c r="G22" s="58"/>
      <c r="H22" s="139"/>
    </row>
    <row r="23" spans="1:8" ht="19.5" customHeight="1">
      <c r="A23" s="238"/>
      <c r="B23" s="239"/>
      <c r="C23" s="252"/>
      <c r="D23" s="99"/>
      <c r="E23" s="41"/>
      <c r="F23" s="21"/>
      <c r="G23" s="58"/>
      <c r="H23" s="139"/>
    </row>
    <row r="24" spans="1:8" ht="19.5" customHeight="1">
      <c r="A24" s="238"/>
      <c r="B24" s="239"/>
      <c r="C24" s="252"/>
      <c r="D24" s="99"/>
      <c r="E24" s="41"/>
      <c r="F24" s="21"/>
      <c r="G24" s="58"/>
      <c r="H24" s="139"/>
    </row>
    <row r="25" spans="1:8" s="17" customFormat="1" ht="19.5" customHeight="1">
      <c r="A25" s="236"/>
      <c r="B25" s="237"/>
      <c r="C25" s="254"/>
      <c r="D25" s="97"/>
      <c r="E25" s="45" t="str">
        <f>CONCATENATE(FIXED(COUNTA(E5:E24),0,0),"　店")</f>
        <v>9　店</v>
      </c>
      <c r="F25" s="20">
        <f>SUM(F5:F24)</f>
        <v>400</v>
      </c>
      <c r="G25" s="20">
        <f>SUM(G5:G24)</f>
        <v>0</v>
      </c>
      <c r="H25" s="59">
        <f>SUM(H5:H24)</f>
        <v>11900</v>
      </c>
    </row>
    <row r="26" spans="1:8" s="17" customFormat="1" ht="19.5" customHeight="1">
      <c r="A26" s="238"/>
      <c r="B26" s="239"/>
      <c r="C26" s="252"/>
      <c r="D26" s="99"/>
      <c r="E26" s="41"/>
      <c r="F26" s="21"/>
      <c r="G26" s="14"/>
      <c r="H26" s="139"/>
    </row>
    <row r="27" spans="1:8" s="17" customFormat="1" ht="19.5" customHeight="1">
      <c r="A27" s="236"/>
      <c r="B27" s="237"/>
      <c r="C27" s="254"/>
      <c r="D27" s="97"/>
      <c r="E27" s="45" t="str">
        <f>CONCATENATE(FIXED(COUNTA('豊田市'!E5:E47,E5:E24),0,0),"　店")</f>
        <v>40　店</v>
      </c>
      <c r="F27" s="20">
        <f>SUM('豊田市'!F48+F25)</f>
        <v>7850</v>
      </c>
      <c r="G27" s="20">
        <f>SUM('豊田市'!G48+G25)</f>
        <v>0</v>
      </c>
      <c r="H27" s="59">
        <f>SUM('豊田市'!H48+H25)</f>
        <v>86100</v>
      </c>
    </row>
    <row r="28" spans="1:8" s="17" customFormat="1" ht="19.5" customHeight="1">
      <c r="A28" s="238"/>
      <c r="B28" s="239"/>
      <c r="C28" s="239"/>
      <c r="D28" s="99"/>
      <c r="E28" s="41"/>
      <c r="F28" s="21"/>
      <c r="G28" s="14"/>
      <c r="H28" s="139"/>
    </row>
    <row r="29" spans="1:8" ht="19.5" customHeight="1">
      <c r="A29" s="159" t="s">
        <v>24</v>
      </c>
      <c r="B29" s="39"/>
      <c r="C29" s="39"/>
      <c r="D29" s="94" t="s">
        <v>111</v>
      </c>
      <c r="E29" s="44" t="s">
        <v>307</v>
      </c>
      <c r="F29" s="23">
        <v>750</v>
      </c>
      <c r="G29" s="156"/>
      <c r="H29" s="143">
        <v>5150</v>
      </c>
    </row>
    <row r="30" spans="1:8" ht="19.5" customHeight="1">
      <c r="A30" s="160">
        <f>SUM(F48)</f>
        <v>1800</v>
      </c>
      <c r="B30" s="161" t="s">
        <v>22</v>
      </c>
      <c r="C30" s="161">
        <f>SUM(G48)</f>
        <v>0</v>
      </c>
      <c r="D30" s="95" t="s">
        <v>112</v>
      </c>
      <c r="E30" s="40" t="s">
        <v>308</v>
      </c>
      <c r="F30" s="24">
        <v>200</v>
      </c>
      <c r="G30" s="157"/>
      <c r="H30" s="141">
        <v>1800</v>
      </c>
    </row>
    <row r="31" spans="1:8" ht="19.5" customHeight="1">
      <c r="A31" s="160"/>
      <c r="B31" s="161"/>
      <c r="C31" s="161"/>
      <c r="D31" s="95" t="s">
        <v>113</v>
      </c>
      <c r="E31" s="40" t="s">
        <v>309</v>
      </c>
      <c r="F31" s="24">
        <v>850</v>
      </c>
      <c r="G31" s="157"/>
      <c r="H31" s="141">
        <v>5800</v>
      </c>
    </row>
    <row r="32" spans="1:8" ht="19.5" customHeight="1">
      <c r="A32" s="162"/>
      <c r="B32" s="163"/>
      <c r="C32" s="163"/>
      <c r="D32" s="102"/>
      <c r="E32" s="47"/>
      <c r="F32" s="86"/>
      <c r="G32" s="158"/>
      <c r="H32" s="141"/>
    </row>
    <row r="33" spans="1:8" ht="19.5" customHeight="1">
      <c r="A33" s="162"/>
      <c r="B33" s="163"/>
      <c r="C33" s="163"/>
      <c r="D33" s="102"/>
      <c r="E33" s="47"/>
      <c r="F33" s="86"/>
      <c r="G33" s="158"/>
      <c r="H33" s="141"/>
    </row>
    <row r="34" spans="1:8" ht="19.5" customHeight="1">
      <c r="A34" s="162"/>
      <c r="B34" s="163"/>
      <c r="C34" s="163"/>
      <c r="D34" s="102"/>
      <c r="E34" s="47"/>
      <c r="F34" s="86"/>
      <c r="G34" s="158"/>
      <c r="H34" s="141"/>
    </row>
    <row r="35" spans="1:8" ht="19.5" customHeight="1">
      <c r="A35" s="162"/>
      <c r="B35" s="163"/>
      <c r="C35" s="163"/>
      <c r="D35" s="102"/>
      <c r="E35" s="47"/>
      <c r="F35" s="86"/>
      <c r="G35" s="158"/>
      <c r="H35" s="141"/>
    </row>
    <row r="36" spans="1:8" ht="19.5" customHeight="1">
      <c r="A36" s="162"/>
      <c r="B36" s="163"/>
      <c r="C36" s="163"/>
      <c r="D36" s="102"/>
      <c r="E36" s="47"/>
      <c r="F36" s="86"/>
      <c r="G36" s="158"/>
      <c r="H36" s="141"/>
    </row>
    <row r="37" spans="1:8" ht="19.5" customHeight="1">
      <c r="A37" s="162"/>
      <c r="B37" s="163"/>
      <c r="C37" s="163"/>
      <c r="D37" s="102"/>
      <c r="E37" s="47"/>
      <c r="F37" s="86"/>
      <c r="G37" s="158"/>
      <c r="H37" s="141"/>
    </row>
    <row r="38" spans="1:8" ht="19.5" customHeight="1">
      <c r="A38" s="162"/>
      <c r="B38" s="163"/>
      <c r="C38" s="163"/>
      <c r="D38" s="102"/>
      <c r="E38" s="47"/>
      <c r="F38" s="86"/>
      <c r="G38" s="158"/>
      <c r="H38" s="141"/>
    </row>
    <row r="39" spans="1:8" ht="19.5" customHeight="1">
      <c r="A39" s="162"/>
      <c r="B39" s="163"/>
      <c r="C39" s="163"/>
      <c r="D39" s="102"/>
      <c r="E39" s="47"/>
      <c r="F39" s="86"/>
      <c r="G39" s="158"/>
      <c r="H39" s="141"/>
    </row>
    <row r="40" spans="1:8" ht="19.5" customHeight="1">
      <c r="A40" s="162"/>
      <c r="B40" s="163"/>
      <c r="C40" s="163"/>
      <c r="D40" s="102"/>
      <c r="E40" s="47"/>
      <c r="F40" s="86"/>
      <c r="G40" s="158"/>
      <c r="H40" s="141"/>
    </row>
    <row r="41" spans="1:8" ht="19.5" customHeight="1">
      <c r="A41" s="162"/>
      <c r="B41" s="163"/>
      <c r="C41" s="163"/>
      <c r="D41" s="102"/>
      <c r="E41" s="47"/>
      <c r="F41" s="86"/>
      <c r="G41" s="158"/>
      <c r="H41" s="141"/>
    </row>
    <row r="42" spans="1:8" ht="19.5" customHeight="1">
      <c r="A42" s="162"/>
      <c r="B42" s="163"/>
      <c r="C42" s="163"/>
      <c r="D42" s="102"/>
      <c r="E42" s="47"/>
      <c r="F42" s="86"/>
      <c r="G42" s="158"/>
      <c r="H42" s="141"/>
    </row>
    <row r="43" spans="1:8" ht="19.5" customHeight="1">
      <c r="A43" s="162"/>
      <c r="B43" s="163"/>
      <c r="C43" s="163"/>
      <c r="D43" s="102"/>
      <c r="E43" s="47"/>
      <c r="F43" s="86"/>
      <c r="G43" s="158"/>
      <c r="H43" s="141"/>
    </row>
    <row r="44" spans="1:8" ht="19.5" customHeight="1">
      <c r="A44" s="162"/>
      <c r="B44" s="163"/>
      <c r="C44" s="163"/>
      <c r="D44" s="102"/>
      <c r="E44" s="47"/>
      <c r="F44" s="86"/>
      <c r="G44" s="158"/>
      <c r="H44" s="141"/>
    </row>
    <row r="45" spans="1:8" ht="19.5" customHeight="1">
      <c r="A45" s="162"/>
      <c r="B45" s="163"/>
      <c r="C45" s="163"/>
      <c r="D45" s="102"/>
      <c r="E45" s="47"/>
      <c r="F45" s="86"/>
      <c r="G45" s="158"/>
      <c r="H45" s="141"/>
    </row>
    <row r="46" spans="1:8" ht="19.5" customHeight="1">
      <c r="A46" s="162"/>
      <c r="B46" s="163"/>
      <c r="C46" s="163"/>
      <c r="D46" s="103"/>
      <c r="E46" s="47"/>
      <c r="F46" s="25"/>
      <c r="G46" s="70"/>
      <c r="H46" s="141"/>
    </row>
    <row r="47" spans="1:8" ht="19.5" customHeight="1">
      <c r="A47" s="162"/>
      <c r="B47" s="163"/>
      <c r="C47" s="163"/>
      <c r="D47" s="103"/>
      <c r="E47" s="47"/>
      <c r="F47" s="25"/>
      <c r="G47" s="70"/>
      <c r="H47" s="141"/>
    </row>
    <row r="48" spans="1:8" s="17" customFormat="1" ht="19.5" customHeight="1">
      <c r="A48" s="12"/>
      <c r="B48" s="35"/>
      <c r="C48" s="35"/>
      <c r="D48" s="97"/>
      <c r="E48" s="45" t="str">
        <f>CONCATENATE(FIXED(COUNTA(E29:E47),0,0),"　店")</f>
        <v>3　店</v>
      </c>
      <c r="F48" s="13">
        <f>SUM(F29:F47)</f>
        <v>1800</v>
      </c>
      <c r="G48" s="13">
        <f>SUM(G29:G47)</f>
        <v>0</v>
      </c>
      <c r="H48" s="59">
        <f>SUM(H29:H47)</f>
        <v>12750</v>
      </c>
    </row>
    <row r="49" spans="1:8" s="17" customFormat="1" ht="19.5" customHeight="1">
      <c r="A49" s="222" t="s">
        <v>427</v>
      </c>
      <c r="B49" s="1"/>
      <c r="C49" s="1"/>
      <c r="D49" s="90"/>
      <c r="E49" s="2"/>
      <c r="F49" s="2"/>
      <c r="G49" s="2"/>
      <c r="H49" s="4" t="s">
        <v>28</v>
      </c>
    </row>
  </sheetData>
  <sheetProtection password="CC5F" sheet="1" objects="1" scenarios="1" formatCells="0"/>
  <mergeCells count="7"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4:H48">
      <formula1>F34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49 A3:H3 H5:H3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4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D44" sqref="D4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4" customWidth="1"/>
    <col min="5" max="5" width="20.625" style="42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337" t="s">
        <v>0</v>
      </c>
      <c r="B1" s="338"/>
      <c r="C1" s="339"/>
      <c r="D1" s="127" t="s">
        <v>30</v>
      </c>
      <c r="E1" s="330"/>
      <c r="F1" s="331"/>
      <c r="G1" s="126" t="s">
        <v>219</v>
      </c>
      <c r="H1" s="218"/>
    </row>
    <row r="2" spans="1:8" s="3" customFormat="1" ht="39.75" customHeight="1">
      <c r="A2" s="340"/>
      <c r="B2" s="341"/>
      <c r="C2" s="342"/>
      <c r="D2" s="127" t="s">
        <v>31</v>
      </c>
      <c r="E2" s="332"/>
      <c r="F2" s="331"/>
      <c r="G2" s="126" t="s">
        <v>2</v>
      </c>
      <c r="H2" s="223">
        <f>SUM(C6)</f>
        <v>0</v>
      </c>
    </row>
    <row r="3" spans="1:8" s="8" customFormat="1" ht="24" customHeight="1">
      <c r="A3" s="6"/>
      <c r="B3" s="6"/>
      <c r="C3" s="6"/>
      <c r="D3" s="92"/>
      <c r="E3" s="7"/>
      <c r="F3" s="7"/>
      <c r="G3" s="335"/>
      <c r="H3" s="344"/>
    </row>
    <row r="4" spans="1:8" s="5" customFormat="1" ht="19.5" customHeight="1">
      <c r="A4" s="333" t="s">
        <v>33</v>
      </c>
      <c r="B4" s="264"/>
      <c r="C4" s="334"/>
      <c r="D4" s="343" t="s">
        <v>29</v>
      </c>
      <c r="E4" s="265"/>
      <c r="F4" s="210" t="s">
        <v>34</v>
      </c>
      <c r="G4" s="221" t="s">
        <v>388</v>
      </c>
      <c r="H4" s="219" t="s">
        <v>32</v>
      </c>
    </row>
    <row r="5" spans="1:8" ht="19.5" customHeight="1">
      <c r="A5" s="159" t="s">
        <v>9</v>
      </c>
      <c r="B5" s="39"/>
      <c r="C5" s="39"/>
      <c r="D5" s="94" t="s">
        <v>114</v>
      </c>
      <c r="E5" s="111" t="s">
        <v>428</v>
      </c>
      <c r="F5" s="71">
        <v>1350</v>
      </c>
      <c r="G5" s="164"/>
      <c r="H5" s="140">
        <v>8200</v>
      </c>
    </row>
    <row r="6" spans="1:8" ht="19.5" customHeight="1">
      <c r="A6" s="160">
        <f>SUM(F48)</f>
        <v>9700</v>
      </c>
      <c r="B6" s="161" t="s">
        <v>22</v>
      </c>
      <c r="C6" s="161">
        <f>SUM(G47:G48)</f>
        <v>0</v>
      </c>
      <c r="D6" s="95" t="s">
        <v>115</v>
      </c>
      <c r="E6" s="112" t="s">
        <v>429</v>
      </c>
      <c r="F6" s="72">
        <v>700</v>
      </c>
      <c r="G6" s="165"/>
      <c r="H6" s="141">
        <v>4300</v>
      </c>
    </row>
    <row r="7" spans="1:8" ht="19.5" customHeight="1">
      <c r="A7" s="160"/>
      <c r="B7" s="161"/>
      <c r="C7" s="161"/>
      <c r="D7" s="95" t="s">
        <v>116</v>
      </c>
      <c r="E7" s="112" t="s">
        <v>430</v>
      </c>
      <c r="F7" s="72">
        <v>300</v>
      </c>
      <c r="G7" s="165"/>
      <c r="H7" s="141">
        <v>2150</v>
      </c>
    </row>
    <row r="8" spans="1:8" ht="19.5" customHeight="1">
      <c r="A8" s="160"/>
      <c r="B8" s="161"/>
      <c r="C8" s="161"/>
      <c r="D8" s="95" t="s">
        <v>117</v>
      </c>
      <c r="E8" s="112" t="s">
        <v>237</v>
      </c>
      <c r="F8" s="72">
        <v>400</v>
      </c>
      <c r="G8" s="165"/>
      <c r="H8" s="141">
        <v>2550</v>
      </c>
    </row>
    <row r="9" spans="1:8" ht="19.5" customHeight="1">
      <c r="A9" s="160"/>
      <c r="B9" s="161"/>
      <c r="C9" s="161"/>
      <c r="D9" s="95" t="s">
        <v>118</v>
      </c>
      <c r="E9" s="112" t="s">
        <v>431</v>
      </c>
      <c r="F9" s="72">
        <v>750</v>
      </c>
      <c r="G9" s="165"/>
      <c r="H9" s="141">
        <v>6700</v>
      </c>
    </row>
    <row r="10" spans="1:8" ht="19.5" customHeight="1">
      <c r="A10" s="160"/>
      <c r="B10" s="161"/>
      <c r="C10" s="161"/>
      <c r="D10" s="95" t="s">
        <v>119</v>
      </c>
      <c r="E10" s="112" t="s">
        <v>298</v>
      </c>
      <c r="F10" s="72">
        <v>1100</v>
      </c>
      <c r="G10" s="165"/>
      <c r="H10" s="141">
        <v>12000</v>
      </c>
    </row>
    <row r="11" spans="1:8" ht="19.5" customHeight="1">
      <c r="A11" s="160"/>
      <c r="B11" s="161"/>
      <c r="C11" s="161"/>
      <c r="D11" s="95" t="s">
        <v>120</v>
      </c>
      <c r="E11" s="112" t="s">
        <v>238</v>
      </c>
      <c r="F11" s="72">
        <v>450</v>
      </c>
      <c r="G11" s="165"/>
      <c r="H11" s="141">
        <v>2150</v>
      </c>
    </row>
    <row r="12" spans="1:8" ht="19.5" customHeight="1">
      <c r="A12" s="160"/>
      <c r="B12" s="161"/>
      <c r="C12" s="161"/>
      <c r="D12" s="95" t="s">
        <v>121</v>
      </c>
      <c r="E12" s="112" t="s">
        <v>239</v>
      </c>
      <c r="F12" s="72">
        <v>200</v>
      </c>
      <c r="G12" s="165"/>
      <c r="H12" s="141">
        <v>1800</v>
      </c>
    </row>
    <row r="13" spans="1:8" ht="19.5" customHeight="1">
      <c r="A13" s="160"/>
      <c r="B13" s="161"/>
      <c r="C13" s="161"/>
      <c r="D13" s="95" t="s">
        <v>122</v>
      </c>
      <c r="E13" s="112" t="s">
        <v>299</v>
      </c>
      <c r="F13" s="72">
        <v>100</v>
      </c>
      <c r="G13" s="165"/>
      <c r="H13" s="141">
        <v>1050</v>
      </c>
    </row>
    <row r="14" spans="1:8" ht="19.5" customHeight="1">
      <c r="A14" s="160"/>
      <c r="B14" s="161"/>
      <c r="C14" s="161"/>
      <c r="D14" s="95" t="s">
        <v>123</v>
      </c>
      <c r="E14" s="112" t="s">
        <v>300</v>
      </c>
      <c r="F14" s="72">
        <v>150</v>
      </c>
      <c r="G14" s="165"/>
      <c r="H14" s="141">
        <v>1800</v>
      </c>
    </row>
    <row r="15" spans="1:8" ht="19.5" customHeight="1">
      <c r="A15" s="160"/>
      <c r="B15" s="161"/>
      <c r="C15" s="161"/>
      <c r="D15" s="95" t="s">
        <v>124</v>
      </c>
      <c r="E15" s="112" t="s">
        <v>301</v>
      </c>
      <c r="F15" s="72">
        <v>100</v>
      </c>
      <c r="G15" s="165"/>
      <c r="H15" s="141">
        <v>1300</v>
      </c>
    </row>
    <row r="16" spans="1:8" ht="19.5" customHeight="1">
      <c r="A16" s="160"/>
      <c r="B16" s="161"/>
      <c r="C16" s="161"/>
      <c r="D16" s="95" t="s">
        <v>125</v>
      </c>
      <c r="E16" s="112" t="s">
        <v>240</v>
      </c>
      <c r="F16" s="72">
        <v>350</v>
      </c>
      <c r="G16" s="165"/>
      <c r="H16" s="141">
        <v>2050</v>
      </c>
    </row>
    <row r="17" spans="1:8" ht="19.5" customHeight="1">
      <c r="A17" s="160"/>
      <c r="B17" s="161"/>
      <c r="C17" s="161"/>
      <c r="D17" s="95" t="s">
        <v>126</v>
      </c>
      <c r="E17" s="112" t="s">
        <v>241</v>
      </c>
      <c r="F17" s="72">
        <v>200</v>
      </c>
      <c r="G17" s="165"/>
      <c r="H17" s="141">
        <v>1600</v>
      </c>
    </row>
    <row r="18" spans="1:8" ht="19.5" customHeight="1">
      <c r="A18" s="160"/>
      <c r="B18" s="161"/>
      <c r="C18" s="161"/>
      <c r="D18" s="95" t="s">
        <v>127</v>
      </c>
      <c r="E18" s="112" t="s">
        <v>302</v>
      </c>
      <c r="F18" s="72">
        <v>150</v>
      </c>
      <c r="G18" s="165"/>
      <c r="H18" s="141">
        <v>1400</v>
      </c>
    </row>
    <row r="19" spans="1:8" ht="19.5" customHeight="1">
      <c r="A19" s="160"/>
      <c r="B19" s="161"/>
      <c r="C19" s="161"/>
      <c r="D19" s="95" t="s">
        <v>128</v>
      </c>
      <c r="E19" s="112" t="s">
        <v>303</v>
      </c>
      <c r="F19" s="72">
        <v>200</v>
      </c>
      <c r="G19" s="165"/>
      <c r="H19" s="141">
        <v>1850</v>
      </c>
    </row>
    <row r="20" spans="1:8" ht="19.5" customHeight="1">
      <c r="A20" s="160"/>
      <c r="B20" s="161"/>
      <c r="C20" s="161"/>
      <c r="D20" s="95" t="s">
        <v>129</v>
      </c>
      <c r="E20" s="112" t="s">
        <v>432</v>
      </c>
      <c r="F20" s="72">
        <v>100</v>
      </c>
      <c r="G20" s="165"/>
      <c r="H20" s="141">
        <v>2050</v>
      </c>
    </row>
    <row r="21" spans="1:8" ht="19.5" customHeight="1">
      <c r="A21" s="160"/>
      <c r="B21" s="161"/>
      <c r="C21" s="161"/>
      <c r="D21" s="95" t="s">
        <v>130</v>
      </c>
      <c r="E21" s="112" t="s">
        <v>433</v>
      </c>
      <c r="F21" s="72">
        <v>250</v>
      </c>
      <c r="G21" s="165"/>
      <c r="H21" s="141">
        <v>2150</v>
      </c>
    </row>
    <row r="22" spans="1:8" ht="19.5" customHeight="1">
      <c r="A22" s="160"/>
      <c r="B22" s="161"/>
      <c r="C22" s="161"/>
      <c r="D22" s="95" t="s">
        <v>131</v>
      </c>
      <c r="E22" s="112" t="s">
        <v>434</v>
      </c>
      <c r="F22" s="73">
        <v>150</v>
      </c>
      <c r="G22" s="166"/>
      <c r="H22" s="141">
        <v>2000</v>
      </c>
    </row>
    <row r="23" spans="1:8" ht="19.5" customHeight="1">
      <c r="A23" s="160"/>
      <c r="B23" s="161"/>
      <c r="C23" s="161"/>
      <c r="D23" s="95" t="s">
        <v>132</v>
      </c>
      <c r="E23" s="112" t="s">
        <v>435</v>
      </c>
      <c r="F23" s="72">
        <v>300</v>
      </c>
      <c r="G23" s="165"/>
      <c r="H23" s="141">
        <v>2100</v>
      </c>
    </row>
    <row r="24" spans="1:8" ht="19.5" customHeight="1">
      <c r="A24" s="160"/>
      <c r="B24" s="161"/>
      <c r="C24" s="161"/>
      <c r="D24" s="95" t="s">
        <v>133</v>
      </c>
      <c r="E24" s="112" t="s">
        <v>304</v>
      </c>
      <c r="F24" s="72">
        <v>550</v>
      </c>
      <c r="G24" s="165"/>
      <c r="H24" s="141">
        <v>4750</v>
      </c>
    </row>
    <row r="25" spans="1:8" ht="19.5" customHeight="1">
      <c r="A25" s="160"/>
      <c r="B25" s="161"/>
      <c r="C25" s="161"/>
      <c r="D25" s="95" t="s">
        <v>134</v>
      </c>
      <c r="E25" s="112" t="s">
        <v>305</v>
      </c>
      <c r="F25" s="72">
        <v>150</v>
      </c>
      <c r="G25" s="165"/>
      <c r="H25" s="141">
        <v>1350</v>
      </c>
    </row>
    <row r="26" spans="1:8" ht="19.5" customHeight="1">
      <c r="A26" s="160"/>
      <c r="B26" s="161"/>
      <c r="C26" s="161"/>
      <c r="D26" s="95" t="s">
        <v>135</v>
      </c>
      <c r="E26" s="112" t="s">
        <v>306</v>
      </c>
      <c r="F26" s="72">
        <v>500</v>
      </c>
      <c r="G26" s="165"/>
      <c r="H26" s="141">
        <v>4700</v>
      </c>
    </row>
    <row r="27" spans="1:8" ht="19.5" customHeight="1">
      <c r="A27" s="160"/>
      <c r="B27" s="161"/>
      <c r="C27" s="161"/>
      <c r="D27" s="95" t="s">
        <v>136</v>
      </c>
      <c r="E27" s="87" t="s">
        <v>373</v>
      </c>
      <c r="F27" s="74">
        <v>300</v>
      </c>
      <c r="G27" s="167"/>
      <c r="H27" s="141">
        <v>3000</v>
      </c>
    </row>
    <row r="28" spans="1:8" ht="19.5" customHeight="1">
      <c r="A28" s="160"/>
      <c r="B28" s="161"/>
      <c r="C28" s="161"/>
      <c r="D28" s="95" t="s">
        <v>137</v>
      </c>
      <c r="E28" s="87" t="s">
        <v>374</v>
      </c>
      <c r="F28" s="74">
        <v>250</v>
      </c>
      <c r="G28" s="167"/>
      <c r="H28" s="141">
        <v>1750</v>
      </c>
    </row>
    <row r="29" spans="1:8" ht="19.5" customHeight="1">
      <c r="A29" s="160"/>
      <c r="B29" s="161"/>
      <c r="C29" s="161"/>
      <c r="D29" s="95" t="s">
        <v>138</v>
      </c>
      <c r="E29" s="87" t="s">
        <v>375</v>
      </c>
      <c r="F29" s="75">
        <v>500</v>
      </c>
      <c r="G29" s="168"/>
      <c r="H29" s="141">
        <v>4050</v>
      </c>
    </row>
    <row r="30" spans="1:8" ht="19.5" customHeight="1">
      <c r="A30" s="160"/>
      <c r="B30" s="161"/>
      <c r="C30" s="161"/>
      <c r="D30" s="95" t="s">
        <v>139</v>
      </c>
      <c r="E30" s="87" t="s">
        <v>362</v>
      </c>
      <c r="F30" s="75">
        <v>50</v>
      </c>
      <c r="G30" s="168"/>
      <c r="H30" s="141">
        <v>1200</v>
      </c>
    </row>
    <row r="31" spans="1:8" ht="19.5" customHeight="1">
      <c r="A31" s="160"/>
      <c r="B31" s="161"/>
      <c r="C31" s="161"/>
      <c r="D31" s="95" t="s">
        <v>140</v>
      </c>
      <c r="E31" s="87" t="s">
        <v>363</v>
      </c>
      <c r="F31" s="74">
        <v>50</v>
      </c>
      <c r="G31" s="167"/>
      <c r="H31" s="141">
        <v>1100</v>
      </c>
    </row>
    <row r="32" spans="1:8" ht="19.5" customHeight="1">
      <c r="A32" s="160"/>
      <c r="B32" s="161"/>
      <c r="C32" s="161"/>
      <c r="D32" s="95" t="s">
        <v>141</v>
      </c>
      <c r="E32" s="87" t="s">
        <v>364</v>
      </c>
      <c r="F32" s="74">
        <v>50</v>
      </c>
      <c r="G32" s="167"/>
      <c r="H32" s="141">
        <v>350</v>
      </c>
    </row>
    <row r="33" spans="1:8" ht="19.5" customHeight="1">
      <c r="A33" s="160"/>
      <c r="B33" s="161"/>
      <c r="C33" s="161"/>
      <c r="D33" s="95"/>
      <c r="E33" s="87"/>
      <c r="F33" s="74"/>
      <c r="G33" s="167"/>
      <c r="H33" s="141"/>
    </row>
    <row r="34" spans="1:8" ht="19.5" customHeight="1">
      <c r="A34" s="160"/>
      <c r="B34" s="161"/>
      <c r="C34" s="161"/>
      <c r="D34" s="95"/>
      <c r="E34" s="87"/>
      <c r="F34" s="74"/>
      <c r="G34" s="167"/>
      <c r="H34" s="141"/>
    </row>
    <row r="35" spans="1:8" ht="19.5" customHeight="1">
      <c r="A35" s="160"/>
      <c r="B35" s="161"/>
      <c r="C35" s="161"/>
      <c r="D35" s="95"/>
      <c r="E35" s="87"/>
      <c r="F35" s="74"/>
      <c r="G35" s="167"/>
      <c r="H35" s="141"/>
    </row>
    <row r="36" spans="1:8" ht="19.5" customHeight="1">
      <c r="A36" s="160"/>
      <c r="B36" s="161"/>
      <c r="C36" s="161"/>
      <c r="D36" s="95"/>
      <c r="E36" s="87"/>
      <c r="F36" s="74"/>
      <c r="G36" s="167"/>
      <c r="H36" s="141"/>
    </row>
    <row r="37" spans="1:8" ht="19.5" customHeight="1">
      <c r="A37" s="160"/>
      <c r="B37" s="161"/>
      <c r="C37" s="161"/>
      <c r="D37" s="95"/>
      <c r="E37" s="87"/>
      <c r="F37" s="74"/>
      <c r="G37" s="167"/>
      <c r="H37" s="141"/>
    </row>
    <row r="38" spans="1:8" ht="19.5" customHeight="1">
      <c r="A38" s="160"/>
      <c r="B38" s="161"/>
      <c r="C38" s="161"/>
      <c r="D38" s="95"/>
      <c r="E38" s="87"/>
      <c r="F38" s="74"/>
      <c r="G38" s="167"/>
      <c r="H38" s="141"/>
    </row>
    <row r="39" spans="1:8" ht="19.5" customHeight="1">
      <c r="A39" s="160"/>
      <c r="B39" s="161"/>
      <c r="C39" s="161"/>
      <c r="D39" s="95"/>
      <c r="E39" s="87"/>
      <c r="F39" s="74"/>
      <c r="G39" s="167"/>
      <c r="H39" s="141"/>
    </row>
    <row r="40" spans="1:8" ht="19.5" customHeight="1">
      <c r="A40" s="160"/>
      <c r="B40" s="161"/>
      <c r="C40" s="161"/>
      <c r="D40" s="95"/>
      <c r="E40" s="87"/>
      <c r="F40" s="74"/>
      <c r="G40" s="167"/>
      <c r="H40" s="141"/>
    </row>
    <row r="41" spans="1:8" ht="19.5" customHeight="1">
      <c r="A41" s="160"/>
      <c r="B41" s="161"/>
      <c r="C41" s="161"/>
      <c r="D41" s="96"/>
      <c r="E41" s="40"/>
      <c r="F41" s="19"/>
      <c r="G41" s="57"/>
      <c r="H41" s="141"/>
    </row>
    <row r="42" spans="1:8" ht="19.5" customHeight="1">
      <c r="A42" s="160"/>
      <c r="B42" s="161"/>
      <c r="C42" s="161"/>
      <c r="D42" s="96"/>
      <c r="E42" s="40"/>
      <c r="F42" s="11"/>
      <c r="G42" s="57"/>
      <c r="H42" s="141"/>
    </row>
    <row r="43" spans="1:8" ht="19.5" customHeight="1">
      <c r="A43" s="160"/>
      <c r="B43" s="161"/>
      <c r="C43" s="161"/>
      <c r="D43" s="96"/>
      <c r="E43" s="40"/>
      <c r="F43" s="11"/>
      <c r="G43" s="57"/>
      <c r="H43" s="141"/>
    </row>
    <row r="44" spans="1:8" ht="19.5" customHeight="1">
      <c r="A44" s="160"/>
      <c r="B44" s="161"/>
      <c r="C44" s="161"/>
      <c r="D44" s="96"/>
      <c r="E44" s="40"/>
      <c r="F44" s="11"/>
      <c r="G44" s="57"/>
      <c r="H44" s="141"/>
    </row>
    <row r="45" spans="1:8" ht="19.5" customHeight="1">
      <c r="A45" s="160"/>
      <c r="B45" s="161"/>
      <c r="C45" s="161"/>
      <c r="D45" s="96"/>
      <c r="E45" s="40"/>
      <c r="F45" s="11"/>
      <c r="G45" s="57"/>
      <c r="H45" s="141"/>
    </row>
    <row r="46" spans="1:8" ht="19.5" customHeight="1">
      <c r="A46" s="160"/>
      <c r="B46" s="161"/>
      <c r="C46" s="161"/>
      <c r="D46" s="96"/>
      <c r="E46" s="40"/>
      <c r="F46" s="11"/>
      <c r="G46" s="57"/>
      <c r="H46" s="141"/>
    </row>
    <row r="47" spans="1:8" ht="19.5" customHeight="1">
      <c r="A47" s="169"/>
      <c r="B47" s="170"/>
      <c r="C47" s="170"/>
      <c r="D47" s="101"/>
      <c r="E47" s="41"/>
      <c r="F47" s="14"/>
      <c r="G47" s="58"/>
      <c r="H47" s="142"/>
    </row>
    <row r="48" spans="1:8" s="17" customFormat="1" ht="19.5" customHeight="1">
      <c r="A48" s="12"/>
      <c r="B48" s="35"/>
      <c r="C48" s="35"/>
      <c r="D48" s="97"/>
      <c r="E48" s="45" t="str">
        <f>CONCATENATE(FIXED(COUNTA(E5:E47),0,0),"　店")</f>
        <v>28　店</v>
      </c>
      <c r="F48" s="13">
        <f>SUM(F5:F47)</f>
        <v>9700</v>
      </c>
      <c r="G48" s="13">
        <f>SUM(G5:G47)</f>
        <v>0</v>
      </c>
      <c r="H48" s="60">
        <f>SUM(H5:H47)</f>
        <v>81450</v>
      </c>
    </row>
    <row r="49" spans="1:8" s="17" customFormat="1" ht="19.5" customHeight="1">
      <c r="A49" s="222" t="s">
        <v>427</v>
      </c>
      <c r="B49" s="1"/>
      <c r="C49" s="1"/>
      <c r="D49" s="90"/>
      <c r="E49" s="2"/>
      <c r="F49" s="2"/>
      <c r="G49" s="2"/>
      <c r="H49" s="4" t="s">
        <v>28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3:H48">
      <formula1>F43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A3:H3 H49 H5:H4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4" customWidth="1"/>
    <col min="5" max="5" width="20.625" style="36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337" t="s">
        <v>0</v>
      </c>
      <c r="B1" s="338"/>
      <c r="C1" s="339"/>
      <c r="D1" s="127" t="s">
        <v>30</v>
      </c>
      <c r="E1" s="330"/>
      <c r="F1" s="331"/>
      <c r="G1" s="126" t="s">
        <v>219</v>
      </c>
      <c r="H1" s="218"/>
    </row>
    <row r="2" spans="1:8" s="3" customFormat="1" ht="39.75" customHeight="1">
      <c r="A2" s="340"/>
      <c r="B2" s="341"/>
      <c r="C2" s="342"/>
      <c r="D2" s="127" t="s">
        <v>31</v>
      </c>
      <c r="E2" s="332"/>
      <c r="F2" s="331"/>
      <c r="G2" s="126" t="s">
        <v>2</v>
      </c>
      <c r="H2" s="223">
        <f>SUM(C6,C16,C35)</f>
        <v>0</v>
      </c>
    </row>
    <row r="3" spans="1:8" s="8" customFormat="1" ht="24" customHeight="1">
      <c r="A3" s="6"/>
      <c r="B3" s="6"/>
      <c r="C3" s="6"/>
      <c r="D3" s="92"/>
      <c r="E3" s="7"/>
      <c r="F3" s="7"/>
      <c r="G3" s="335"/>
      <c r="H3" s="344"/>
    </row>
    <row r="4" spans="1:8" s="5" customFormat="1" ht="19.5" customHeight="1">
      <c r="A4" s="333" t="s">
        <v>33</v>
      </c>
      <c r="B4" s="264"/>
      <c r="C4" s="334"/>
      <c r="D4" s="343" t="s">
        <v>29</v>
      </c>
      <c r="E4" s="265"/>
      <c r="F4" s="210" t="s">
        <v>34</v>
      </c>
      <c r="G4" s="221" t="s">
        <v>388</v>
      </c>
      <c r="H4" s="219" t="s">
        <v>32</v>
      </c>
    </row>
    <row r="5" spans="1:8" ht="19.5" customHeight="1">
      <c r="A5" s="181" t="s">
        <v>18</v>
      </c>
      <c r="B5" s="182"/>
      <c r="C5" s="182"/>
      <c r="D5" s="100" t="s">
        <v>142</v>
      </c>
      <c r="E5" s="109" t="s">
        <v>357</v>
      </c>
      <c r="F5" s="82">
        <v>550</v>
      </c>
      <c r="G5" s="130"/>
      <c r="H5" s="143">
        <v>7350</v>
      </c>
    </row>
    <row r="6" spans="1:8" ht="19.5" customHeight="1">
      <c r="A6" s="160">
        <f>SUM(F13)</f>
        <v>550</v>
      </c>
      <c r="B6" s="161" t="s">
        <v>22</v>
      </c>
      <c r="C6" s="161">
        <f>SUM(G13)</f>
        <v>0</v>
      </c>
      <c r="D6" s="96"/>
      <c r="E6" s="37"/>
      <c r="F6" s="19"/>
      <c r="G6" s="57"/>
      <c r="H6" s="141"/>
    </row>
    <row r="7" spans="1:8" ht="19.5" customHeight="1">
      <c r="A7" s="53"/>
      <c r="B7" s="54"/>
      <c r="C7" s="54"/>
      <c r="D7" s="96"/>
      <c r="E7" s="37"/>
      <c r="F7" s="19"/>
      <c r="G7" s="57"/>
      <c r="H7" s="141"/>
    </row>
    <row r="8" spans="1:8" ht="19.5" customHeight="1">
      <c r="A8" s="53"/>
      <c r="B8" s="54"/>
      <c r="C8" s="54"/>
      <c r="D8" s="96"/>
      <c r="E8" s="37"/>
      <c r="F8" s="19"/>
      <c r="G8" s="57"/>
      <c r="H8" s="141"/>
    </row>
    <row r="9" spans="1:8" ht="19.5" customHeight="1">
      <c r="A9" s="53"/>
      <c r="B9" s="54"/>
      <c r="C9" s="54"/>
      <c r="D9" s="96"/>
      <c r="E9" s="37"/>
      <c r="F9" s="19"/>
      <c r="G9" s="57"/>
      <c r="H9" s="141"/>
    </row>
    <row r="10" spans="1:8" ht="19.5" customHeight="1">
      <c r="A10" s="53"/>
      <c r="B10" s="54"/>
      <c r="C10" s="54"/>
      <c r="D10" s="96"/>
      <c r="E10" s="37"/>
      <c r="F10" s="19"/>
      <c r="G10" s="57"/>
      <c r="H10" s="141"/>
    </row>
    <row r="11" spans="1:8" ht="19.5" customHeight="1">
      <c r="A11" s="53"/>
      <c r="B11" s="54"/>
      <c r="C11" s="54"/>
      <c r="D11" s="96"/>
      <c r="E11" s="37"/>
      <c r="F11" s="19"/>
      <c r="G11" s="57"/>
      <c r="H11" s="141"/>
    </row>
    <row r="12" spans="1:8" ht="19.5" customHeight="1">
      <c r="A12" s="183"/>
      <c r="B12" s="184"/>
      <c r="C12" s="184"/>
      <c r="D12" s="98"/>
      <c r="E12" s="185"/>
      <c r="F12" s="22"/>
      <c r="G12" s="76"/>
      <c r="H12" s="142"/>
    </row>
    <row r="13" spans="1:8" s="17" customFormat="1" ht="19.5" customHeight="1">
      <c r="A13" s="12"/>
      <c r="B13" s="35"/>
      <c r="C13" s="35"/>
      <c r="D13" s="97"/>
      <c r="E13" s="16" t="str">
        <f>CONCATENATE(FIXED(COUNTA(E5:E12),0,0),"　店")</f>
        <v>1　店</v>
      </c>
      <c r="F13" s="20">
        <f>SUM(F5:F12)</f>
        <v>550</v>
      </c>
      <c r="G13" s="20">
        <f>SUM(G5:G12)</f>
        <v>0</v>
      </c>
      <c r="H13" s="59">
        <f>SUM(H5:H12)</f>
        <v>7350</v>
      </c>
    </row>
    <row r="14" spans="1:8" s="17" customFormat="1" ht="19.5" customHeight="1">
      <c r="A14" s="174"/>
      <c r="B14" s="175"/>
      <c r="C14" s="175"/>
      <c r="D14" s="176"/>
      <c r="E14" s="177"/>
      <c r="F14" s="178"/>
      <c r="G14" s="179"/>
      <c r="H14" s="180"/>
    </row>
    <row r="15" spans="1:8" ht="19.5" customHeight="1">
      <c r="A15" s="159" t="s">
        <v>10</v>
      </c>
      <c r="B15" s="39"/>
      <c r="C15" s="39"/>
      <c r="D15" s="94" t="s">
        <v>143</v>
      </c>
      <c r="E15" s="39" t="s">
        <v>292</v>
      </c>
      <c r="F15" s="27">
        <v>1450</v>
      </c>
      <c r="G15" s="171"/>
      <c r="H15" s="140">
        <v>12900</v>
      </c>
    </row>
    <row r="16" spans="1:8" ht="19.5" customHeight="1">
      <c r="A16" s="160">
        <f>SUM(F32)</f>
        <v>3550</v>
      </c>
      <c r="B16" s="161" t="s">
        <v>22</v>
      </c>
      <c r="C16" s="161">
        <f>SUM(G32)</f>
        <v>0</v>
      </c>
      <c r="D16" s="95" t="s">
        <v>144</v>
      </c>
      <c r="E16" s="37" t="s">
        <v>242</v>
      </c>
      <c r="F16" s="28">
        <v>500</v>
      </c>
      <c r="G16" s="172"/>
      <c r="H16" s="141">
        <v>5050</v>
      </c>
    </row>
    <row r="17" spans="1:8" ht="19.5" customHeight="1">
      <c r="A17" s="160"/>
      <c r="B17" s="161"/>
      <c r="C17" s="161"/>
      <c r="D17" s="95" t="s">
        <v>145</v>
      </c>
      <c r="E17" s="37" t="s">
        <v>293</v>
      </c>
      <c r="F17" s="28">
        <v>350</v>
      </c>
      <c r="G17" s="172"/>
      <c r="H17" s="141">
        <v>4150</v>
      </c>
    </row>
    <row r="18" spans="1:8" ht="19.5" customHeight="1">
      <c r="A18" s="160"/>
      <c r="B18" s="161"/>
      <c r="C18" s="161"/>
      <c r="D18" s="95" t="s">
        <v>146</v>
      </c>
      <c r="E18" s="37" t="s">
        <v>294</v>
      </c>
      <c r="F18" s="28">
        <v>150</v>
      </c>
      <c r="G18" s="172"/>
      <c r="H18" s="141">
        <v>1200</v>
      </c>
    </row>
    <row r="19" spans="1:8" ht="19.5" customHeight="1">
      <c r="A19" s="186"/>
      <c r="B19" s="37"/>
      <c r="C19" s="37"/>
      <c r="D19" s="95" t="s">
        <v>147</v>
      </c>
      <c r="E19" s="110" t="s">
        <v>295</v>
      </c>
      <c r="F19" s="29">
        <v>550</v>
      </c>
      <c r="G19" s="173"/>
      <c r="H19" s="141">
        <v>5450</v>
      </c>
    </row>
    <row r="20" spans="1:8" ht="19.5" customHeight="1">
      <c r="A20" s="53"/>
      <c r="B20" s="54"/>
      <c r="C20" s="54"/>
      <c r="D20" s="95" t="s">
        <v>148</v>
      </c>
      <c r="E20" s="110" t="s">
        <v>358</v>
      </c>
      <c r="F20" s="29">
        <v>150</v>
      </c>
      <c r="G20" s="173"/>
      <c r="H20" s="141">
        <v>1600</v>
      </c>
    </row>
    <row r="21" spans="1:8" ht="19.5" customHeight="1">
      <c r="A21" s="160"/>
      <c r="B21" s="161"/>
      <c r="C21" s="161"/>
      <c r="D21" s="95" t="s">
        <v>149</v>
      </c>
      <c r="E21" s="110" t="s">
        <v>359</v>
      </c>
      <c r="F21" s="29">
        <v>50</v>
      </c>
      <c r="G21" s="173"/>
      <c r="H21" s="141">
        <v>1500</v>
      </c>
    </row>
    <row r="22" spans="1:8" ht="19.5" customHeight="1">
      <c r="A22" s="160"/>
      <c r="B22" s="161"/>
      <c r="C22" s="161"/>
      <c r="D22" s="95" t="s">
        <v>150</v>
      </c>
      <c r="E22" s="110" t="s">
        <v>296</v>
      </c>
      <c r="F22" s="29">
        <v>200</v>
      </c>
      <c r="G22" s="173"/>
      <c r="H22" s="141">
        <v>2150</v>
      </c>
    </row>
    <row r="23" spans="1:8" ht="19.5" customHeight="1">
      <c r="A23" s="160"/>
      <c r="B23" s="161"/>
      <c r="C23" s="161"/>
      <c r="D23" s="95" t="s">
        <v>151</v>
      </c>
      <c r="E23" s="110" t="s">
        <v>360</v>
      </c>
      <c r="F23" s="29">
        <v>150</v>
      </c>
      <c r="G23" s="173"/>
      <c r="H23" s="141">
        <v>1800</v>
      </c>
    </row>
    <row r="24" spans="1:8" ht="19.5" customHeight="1">
      <c r="A24" s="160"/>
      <c r="B24" s="161"/>
      <c r="C24" s="161"/>
      <c r="D24" s="95"/>
      <c r="E24" s="37"/>
      <c r="F24" s="29"/>
      <c r="G24" s="173"/>
      <c r="H24" s="141"/>
    </row>
    <row r="25" spans="1:8" ht="19.5" customHeight="1">
      <c r="A25" s="160"/>
      <c r="B25" s="161"/>
      <c r="C25" s="161"/>
      <c r="D25" s="95"/>
      <c r="E25" s="37"/>
      <c r="F25" s="29"/>
      <c r="G25" s="173"/>
      <c r="H25" s="141"/>
    </row>
    <row r="26" spans="1:8" ht="19.5" customHeight="1">
      <c r="A26" s="160"/>
      <c r="B26" s="161"/>
      <c r="C26" s="161"/>
      <c r="D26" s="95"/>
      <c r="E26" s="37"/>
      <c r="F26" s="29"/>
      <c r="G26" s="173"/>
      <c r="H26" s="141"/>
    </row>
    <row r="27" spans="1:8" ht="19.5" customHeight="1">
      <c r="A27" s="160"/>
      <c r="B27" s="161"/>
      <c r="C27" s="161"/>
      <c r="D27" s="95"/>
      <c r="E27" s="37"/>
      <c r="F27" s="29"/>
      <c r="G27" s="173"/>
      <c r="H27" s="141"/>
    </row>
    <row r="28" spans="1:8" ht="19.5" customHeight="1">
      <c r="A28" s="160"/>
      <c r="B28" s="161"/>
      <c r="C28" s="161"/>
      <c r="D28" s="95"/>
      <c r="E28" s="37"/>
      <c r="F28" s="29"/>
      <c r="G28" s="173"/>
      <c r="H28" s="141"/>
    </row>
    <row r="29" spans="1:8" ht="19.5" customHeight="1">
      <c r="A29" s="160"/>
      <c r="B29" s="161"/>
      <c r="C29" s="161"/>
      <c r="D29" s="95"/>
      <c r="E29" s="37"/>
      <c r="F29" s="29"/>
      <c r="G29" s="173"/>
      <c r="H29" s="141"/>
    </row>
    <row r="30" spans="1:8" ht="19.5" customHeight="1">
      <c r="A30" s="160"/>
      <c r="B30" s="161"/>
      <c r="C30" s="161"/>
      <c r="D30" s="96"/>
      <c r="E30" s="37"/>
      <c r="F30" s="19"/>
      <c r="G30" s="57"/>
      <c r="H30" s="141"/>
    </row>
    <row r="31" spans="1:8" ht="19.5" customHeight="1">
      <c r="A31" s="160"/>
      <c r="B31" s="161"/>
      <c r="C31" s="161"/>
      <c r="D31" s="96"/>
      <c r="E31" s="37"/>
      <c r="F31" s="19"/>
      <c r="G31" s="57"/>
      <c r="H31" s="141"/>
    </row>
    <row r="32" spans="1:8" s="17" customFormat="1" ht="19.5" customHeight="1">
      <c r="A32" s="240"/>
      <c r="B32" s="16"/>
      <c r="C32" s="16"/>
      <c r="D32" s="97"/>
      <c r="E32" s="16" t="str">
        <f>CONCATENATE(FIXED(COUNTA(E15:E31),0,0),"　店")</f>
        <v>9　店</v>
      </c>
      <c r="F32" s="20">
        <f>SUM(F15:F31)</f>
        <v>3550</v>
      </c>
      <c r="G32" s="20">
        <f>SUM(G15:G31)</f>
        <v>0</v>
      </c>
      <c r="H32" s="59">
        <f>SUM(H15:H31)</f>
        <v>35800</v>
      </c>
    </row>
    <row r="33" spans="1:8" s="17" customFormat="1" ht="19.5" customHeight="1">
      <c r="A33" s="174"/>
      <c r="B33" s="175"/>
      <c r="C33" s="175"/>
      <c r="D33" s="176"/>
      <c r="E33" s="177"/>
      <c r="F33" s="178"/>
      <c r="G33" s="179"/>
      <c r="H33" s="180"/>
    </row>
    <row r="34" spans="1:8" ht="19.5" customHeight="1">
      <c r="A34" s="159" t="s">
        <v>11</v>
      </c>
      <c r="B34" s="39"/>
      <c r="C34" s="39"/>
      <c r="D34" s="94" t="s">
        <v>152</v>
      </c>
      <c r="E34" s="39" t="s">
        <v>297</v>
      </c>
      <c r="F34" s="15">
        <v>1500</v>
      </c>
      <c r="G34" s="50"/>
      <c r="H34" s="140">
        <v>11400</v>
      </c>
    </row>
    <row r="35" spans="1:8" ht="19.5" customHeight="1">
      <c r="A35" s="160">
        <f>SUM(F48)</f>
        <v>2100</v>
      </c>
      <c r="B35" s="161" t="s">
        <v>22</v>
      </c>
      <c r="C35" s="161">
        <f>SUM(G48)</f>
        <v>0</v>
      </c>
      <c r="D35" s="95" t="s">
        <v>153</v>
      </c>
      <c r="E35" s="37" t="s">
        <v>361</v>
      </c>
      <c r="F35" s="11">
        <v>600</v>
      </c>
      <c r="G35" s="57"/>
      <c r="H35" s="141">
        <v>7200</v>
      </c>
    </row>
    <row r="36" spans="1:8" ht="19.5" customHeight="1">
      <c r="A36" s="53"/>
      <c r="B36" s="54"/>
      <c r="C36" s="54"/>
      <c r="D36" s="95"/>
      <c r="E36" s="37"/>
      <c r="F36" s="11"/>
      <c r="G36" s="57"/>
      <c r="H36" s="141"/>
    </row>
    <row r="37" spans="1:8" ht="19.5" customHeight="1">
      <c r="A37" s="53"/>
      <c r="B37" s="54"/>
      <c r="C37" s="54"/>
      <c r="D37" s="95"/>
      <c r="E37" s="37"/>
      <c r="F37" s="11"/>
      <c r="G37" s="57"/>
      <c r="H37" s="141"/>
    </row>
    <row r="38" spans="1:8" ht="19.5" customHeight="1">
      <c r="A38" s="53"/>
      <c r="B38" s="54"/>
      <c r="C38" s="54"/>
      <c r="D38" s="95"/>
      <c r="E38" s="37"/>
      <c r="F38" s="11"/>
      <c r="G38" s="57"/>
      <c r="H38" s="141"/>
    </row>
    <row r="39" spans="1:8" ht="19.5" customHeight="1">
      <c r="A39" s="53"/>
      <c r="B39" s="54"/>
      <c r="C39" s="54"/>
      <c r="D39" s="95"/>
      <c r="E39" s="37"/>
      <c r="F39" s="11"/>
      <c r="G39" s="57"/>
      <c r="H39" s="141"/>
    </row>
    <row r="40" spans="1:8" ht="19.5" customHeight="1">
      <c r="A40" s="53"/>
      <c r="B40" s="54"/>
      <c r="C40" s="54"/>
      <c r="D40" s="95"/>
      <c r="E40" s="37"/>
      <c r="F40" s="11"/>
      <c r="G40" s="57"/>
      <c r="H40" s="141"/>
    </row>
    <row r="41" spans="1:8" ht="19.5" customHeight="1">
      <c r="A41" s="53"/>
      <c r="B41" s="54"/>
      <c r="C41" s="54"/>
      <c r="D41" s="95"/>
      <c r="E41" s="37"/>
      <c r="F41" s="11"/>
      <c r="G41" s="57"/>
      <c r="H41" s="141"/>
    </row>
    <row r="42" spans="1:8" ht="19.5" customHeight="1">
      <c r="A42" s="53"/>
      <c r="B42" s="54"/>
      <c r="C42" s="54"/>
      <c r="D42" s="95"/>
      <c r="E42" s="37"/>
      <c r="F42" s="11"/>
      <c r="G42" s="57"/>
      <c r="H42" s="141"/>
    </row>
    <row r="43" spans="1:8" ht="19.5" customHeight="1">
      <c r="A43" s="53"/>
      <c r="B43" s="54"/>
      <c r="C43" s="54"/>
      <c r="D43" s="95"/>
      <c r="E43" s="37"/>
      <c r="F43" s="11"/>
      <c r="G43" s="57"/>
      <c r="H43" s="141"/>
    </row>
    <row r="44" spans="1:8" ht="19.5" customHeight="1">
      <c r="A44" s="53"/>
      <c r="B44" s="54"/>
      <c r="C44" s="54"/>
      <c r="D44" s="95"/>
      <c r="E44" s="37"/>
      <c r="F44" s="11"/>
      <c r="G44" s="57"/>
      <c r="H44" s="141"/>
    </row>
    <row r="45" spans="1:8" ht="19.5" customHeight="1">
      <c r="A45" s="53"/>
      <c r="B45" s="54"/>
      <c r="C45" s="54"/>
      <c r="D45" s="95"/>
      <c r="E45" s="37"/>
      <c r="F45" s="11"/>
      <c r="G45" s="57"/>
      <c r="H45" s="141"/>
    </row>
    <row r="46" spans="1:8" ht="19.5" customHeight="1">
      <c r="A46" s="160"/>
      <c r="B46" s="161"/>
      <c r="C46" s="161"/>
      <c r="D46" s="96"/>
      <c r="E46" s="37"/>
      <c r="F46" s="19"/>
      <c r="G46" s="57"/>
      <c r="H46" s="141"/>
    </row>
    <row r="47" spans="1:8" ht="19.5" customHeight="1">
      <c r="A47" s="160"/>
      <c r="B47" s="161"/>
      <c r="C47" s="161"/>
      <c r="D47" s="96"/>
      <c r="E47" s="37"/>
      <c r="F47" s="19"/>
      <c r="G47" s="57"/>
      <c r="H47" s="141"/>
    </row>
    <row r="48" spans="1:8" s="17" customFormat="1" ht="19.5" customHeight="1">
      <c r="A48" s="12"/>
      <c r="B48" s="35"/>
      <c r="C48" s="35"/>
      <c r="D48" s="97"/>
      <c r="E48" s="16" t="str">
        <f>CONCATENATE(FIXED(COUNTA(E34:E47),0,0),"　店")</f>
        <v>2　店</v>
      </c>
      <c r="F48" s="20">
        <f>SUM(F34:F47)</f>
        <v>2100</v>
      </c>
      <c r="G48" s="20">
        <f>SUM(G34:G47)</f>
        <v>0</v>
      </c>
      <c r="H48" s="59">
        <f>SUM(H34:H47)</f>
        <v>18600</v>
      </c>
    </row>
    <row r="49" spans="1:8" s="17" customFormat="1" ht="19.5" customHeight="1">
      <c r="A49" s="222" t="s">
        <v>427</v>
      </c>
      <c r="B49" s="1"/>
      <c r="C49" s="1"/>
      <c r="D49" s="90"/>
      <c r="E49" s="2"/>
      <c r="F49" s="2"/>
      <c r="G49" s="2"/>
      <c r="H49" s="4" t="s">
        <v>28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A3:H3 H49 H5:H12 H15:H31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2 G15:G31 G34:G47">
      <formula1>F5</formula1>
    </dataValidation>
    <dataValidation type="whole" operator="lessThanOrEqual" allowBlank="1" showInputMessage="1" showErrorMessage="1" sqref="H13:H14 H32:H48">
      <formula1>F13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4" customWidth="1"/>
    <col min="5" max="5" width="20.625" style="42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337" t="s">
        <v>0</v>
      </c>
      <c r="B1" s="338"/>
      <c r="C1" s="339"/>
      <c r="D1" s="127" t="s">
        <v>30</v>
      </c>
      <c r="E1" s="330"/>
      <c r="F1" s="331"/>
      <c r="G1" s="126" t="s">
        <v>219</v>
      </c>
      <c r="H1" s="218"/>
    </row>
    <row r="2" spans="1:8" s="3" customFormat="1" ht="39.75" customHeight="1">
      <c r="A2" s="340"/>
      <c r="B2" s="341"/>
      <c r="C2" s="342"/>
      <c r="D2" s="127" t="s">
        <v>31</v>
      </c>
      <c r="E2" s="332"/>
      <c r="F2" s="331"/>
      <c r="G2" s="126" t="s">
        <v>2</v>
      </c>
      <c r="H2" s="223">
        <f>SUM(C6)</f>
        <v>0</v>
      </c>
    </row>
    <row r="3" spans="1:8" s="8" customFormat="1" ht="24" customHeight="1">
      <c r="A3" s="6"/>
      <c r="B3" s="6"/>
      <c r="C3" s="6"/>
      <c r="D3" s="92"/>
      <c r="E3" s="7"/>
      <c r="F3" s="7"/>
      <c r="G3" s="335"/>
      <c r="H3" s="344"/>
    </row>
    <row r="4" spans="1:8" s="5" customFormat="1" ht="19.5" customHeight="1">
      <c r="A4" s="333" t="s">
        <v>33</v>
      </c>
      <c r="B4" s="264"/>
      <c r="C4" s="334"/>
      <c r="D4" s="343" t="s">
        <v>29</v>
      </c>
      <c r="E4" s="265"/>
      <c r="F4" s="210" t="s">
        <v>34</v>
      </c>
      <c r="G4" s="221" t="s">
        <v>388</v>
      </c>
      <c r="H4" s="219" t="s">
        <v>32</v>
      </c>
    </row>
    <row r="5" spans="1:8" ht="19.5" customHeight="1">
      <c r="A5" s="159" t="s">
        <v>12</v>
      </c>
      <c r="B5" s="39"/>
      <c r="C5" s="39"/>
      <c r="D5" s="94" t="s">
        <v>154</v>
      </c>
      <c r="E5" s="44" t="s">
        <v>278</v>
      </c>
      <c r="F5" s="187">
        <v>850</v>
      </c>
      <c r="G5" s="119"/>
      <c r="H5" s="140">
        <v>7700</v>
      </c>
    </row>
    <row r="6" spans="1:8" ht="19.5" customHeight="1">
      <c r="A6" s="160">
        <f>SUM(F48)</f>
        <v>4650</v>
      </c>
      <c r="B6" s="161" t="s">
        <v>22</v>
      </c>
      <c r="C6" s="161">
        <f>SUM(G48)</f>
        <v>0</v>
      </c>
      <c r="D6" s="95" t="s">
        <v>155</v>
      </c>
      <c r="E6" s="40" t="s">
        <v>279</v>
      </c>
      <c r="F6" s="188">
        <v>150</v>
      </c>
      <c r="G6" s="120"/>
      <c r="H6" s="141">
        <v>1150</v>
      </c>
    </row>
    <row r="7" spans="1:8" ht="19.5" customHeight="1">
      <c r="A7" s="51"/>
      <c r="B7" s="52"/>
      <c r="C7" s="52"/>
      <c r="D7" s="95" t="s">
        <v>156</v>
      </c>
      <c r="E7" s="40" t="s">
        <v>280</v>
      </c>
      <c r="F7" s="188">
        <v>400</v>
      </c>
      <c r="G7" s="120"/>
      <c r="H7" s="141">
        <v>4800</v>
      </c>
    </row>
    <row r="8" spans="1:8" ht="19.5" customHeight="1">
      <c r="A8" s="51"/>
      <c r="B8" s="52"/>
      <c r="C8" s="52"/>
      <c r="D8" s="95" t="s">
        <v>157</v>
      </c>
      <c r="E8" s="40" t="s">
        <v>281</v>
      </c>
      <c r="F8" s="188">
        <v>150</v>
      </c>
      <c r="G8" s="120"/>
      <c r="H8" s="141">
        <v>1050</v>
      </c>
    </row>
    <row r="9" spans="1:8" ht="19.5" customHeight="1">
      <c r="A9" s="51"/>
      <c r="B9" s="52"/>
      <c r="C9" s="52"/>
      <c r="D9" s="95" t="s">
        <v>158</v>
      </c>
      <c r="E9" s="40" t="s">
        <v>282</v>
      </c>
      <c r="F9" s="188">
        <v>150</v>
      </c>
      <c r="G9" s="120"/>
      <c r="H9" s="141">
        <v>1450</v>
      </c>
    </row>
    <row r="10" spans="1:8" ht="19.5" customHeight="1">
      <c r="A10" s="51"/>
      <c r="B10" s="52"/>
      <c r="C10" s="52"/>
      <c r="D10" s="95" t="s">
        <v>159</v>
      </c>
      <c r="E10" s="40" t="s">
        <v>283</v>
      </c>
      <c r="F10" s="188">
        <v>250</v>
      </c>
      <c r="G10" s="120"/>
      <c r="H10" s="141">
        <v>2450</v>
      </c>
    </row>
    <row r="11" spans="1:8" ht="19.5" customHeight="1">
      <c r="A11" s="51"/>
      <c r="B11" s="52"/>
      <c r="C11" s="52"/>
      <c r="D11" s="95" t="s">
        <v>160</v>
      </c>
      <c r="E11" s="40" t="s">
        <v>284</v>
      </c>
      <c r="F11" s="188">
        <v>200</v>
      </c>
      <c r="G11" s="120"/>
      <c r="H11" s="141">
        <v>1850</v>
      </c>
    </row>
    <row r="12" spans="1:8" ht="19.5" customHeight="1">
      <c r="A12" s="51"/>
      <c r="B12" s="52"/>
      <c r="C12" s="52"/>
      <c r="D12" s="95" t="s">
        <v>161</v>
      </c>
      <c r="E12" s="40" t="s">
        <v>285</v>
      </c>
      <c r="F12" s="188">
        <v>500</v>
      </c>
      <c r="G12" s="120"/>
      <c r="H12" s="141">
        <v>4200</v>
      </c>
    </row>
    <row r="13" spans="1:8" ht="19.5" customHeight="1">
      <c r="A13" s="51"/>
      <c r="B13" s="52"/>
      <c r="C13" s="52"/>
      <c r="D13" s="95" t="s">
        <v>162</v>
      </c>
      <c r="E13" s="40" t="s">
        <v>286</v>
      </c>
      <c r="F13" s="188">
        <v>150</v>
      </c>
      <c r="G13" s="120"/>
      <c r="H13" s="141">
        <v>1450</v>
      </c>
    </row>
    <row r="14" spans="1:8" ht="19.5" customHeight="1">
      <c r="A14" s="51"/>
      <c r="B14" s="52"/>
      <c r="C14" s="52"/>
      <c r="D14" s="95" t="s">
        <v>163</v>
      </c>
      <c r="E14" s="40" t="s">
        <v>287</v>
      </c>
      <c r="F14" s="188">
        <v>150</v>
      </c>
      <c r="G14" s="120"/>
      <c r="H14" s="141">
        <v>1500</v>
      </c>
    </row>
    <row r="15" spans="1:8" ht="19.5" customHeight="1">
      <c r="A15" s="51"/>
      <c r="B15" s="52"/>
      <c r="C15" s="52"/>
      <c r="D15" s="95" t="s">
        <v>164</v>
      </c>
      <c r="E15" s="40" t="s">
        <v>405</v>
      </c>
      <c r="F15" s="188">
        <v>350</v>
      </c>
      <c r="G15" s="120"/>
      <c r="H15" s="141">
        <v>4400</v>
      </c>
    </row>
    <row r="16" spans="1:8" ht="19.5" customHeight="1">
      <c r="A16" s="51"/>
      <c r="B16" s="52"/>
      <c r="C16" s="52"/>
      <c r="D16" s="95" t="s">
        <v>165</v>
      </c>
      <c r="E16" s="40" t="s">
        <v>412</v>
      </c>
      <c r="F16" s="188">
        <v>200</v>
      </c>
      <c r="G16" s="120"/>
      <c r="H16" s="141">
        <v>1750</v>
      </c>
    </row>
    <row r="17" spans="1:8" ht="19.5" customHeight="1">
      <c r="A17" s="51"/>
      <c r="B17" s="52"/>
      <c r="C17" s="52"/>
      <c r="D17" s="91" t="s">
        <v>166</v>
      </c>
      <c r="E17" s="40" t="s">
        <v>413</v>
      </c>
      <c r="F17" s="188">
        <v>250</v>
      </c>
      <c r="G17" s="120"/>
      <c r="H17" s="141">
        <v>2400</v>
      </c>
    </row>
    <row r="18" spans="1:8" ht="19.5" customHeight="1">
      <c r="A18" s="51"/>
      <c r="B18" s="52"/>
      <c r="C18" s="52"/>
      <c r="D18" s="95" t="s">
        <v>167</v>
      </c>
      <c r="E18" s="40" t="s">
        <v>288</v>
      </c>
      <c r="F18" s="188">
        <v>200</v>
      </c>
      <c r="G18" s="120"/>
      <c r="H18" s="141">
        <v>1450</v>
      </c>
    </row>
    <row r="19" spans="1:8" ht="19.5" customHeight="1">
      <c r="A19" s="51"/>
      <c r="B19" s="52"/>
      <c r="C19" s="52"/>
      <c r="D19" s="95" t="s">
        <v>168</v>
      </c>
      <c r="E19" s="40" t="s">
        <v>356</v>
      </c>
      <c r="F19" s="188">
        <v>100</v>
      </c>
      <c r="G19" s="120"/>
      <c r="H19" s="141">
        <v>1450</v>
      </c>
    </row>
    <row r="20" spans="1:8" ht="19.5" customHeight="1">
      <c r="A20" s="234"/>
      <c r="B20" s="235"/>
      <c r="C20" s="235"/>
      <c r="D20" s="95" t="s">
        <v>169</v>
      </c>
      <c r="E20" s="40" t="s">
        <v>289</v>
      </c>
      <c r="F20" s="188">
        <v>250</v>
      </c>
      <c r="G20" s="120"/>
      <c r="H20" s="141">
        <v>2450</v>
      </c>
    </row>
    <row r="21" spans="1:8" ht="19.5" customHeight="1">
      <c r="A21" s="160"/>
      <c r="B21" s="161"/>
      <c r="C21" s="161"/>
      <c r="D21" s="95" t="s">
        <v>170</v>
      </c>
      <c r="E21" s="40" t="s">
        <v>290</v>
      </c>
      <c r="F21" s="188">
        <v>200</v>
      </c>
      <c r="G21" s="120"/>
      <c r="H21" s="141">
        <v>1900</v>
      </c>
    </row>
    <row r="22" spans="1:8" ht="19.5" customHeight="1">
      <c r="A22" s="234"/>
      <c r="B22" s="235"/>
      <c r="C22" s="235"/>
      <c r="D22" s="95" t="s">
        <v>171</v>
      </c>
      <c r="E22" s="40" t="s">
        <v>291</v>
      </c>
      <c r="F22" s="188">
        <v>150</v>
      </c>
      <c r="G22" s="120"/>
      <c r="H22" s="141">
        <v>1550</v>
      </c>
    </row>
    <row r="23" spans="1:8" ht="19.5" customHeight="1">
      <c r="A23" s="234"/>
      <c r="B23" s="235"/>
      <c r="C23" s="235"/>
      <c r="D23" s="95"/>
      <c r="E23" s="40"/>
      <c r="F23" s="188"/>
      <c r="G23" s="120"/>
      <c r="H23" s="141"/>
    </row>
    <row r="24" spans="1:8" ht="19.5" customHeight="1">
      <c r="A24" s="238"/>
      <c r="B24" s="239"/>
      <c r="C24" s="239"/>
      <c r="D24" s="99"/>
      <c r="E24" s="40"/>
      <c r="F24" s="189"/>
      <c r="G24" s="121"/>
      <c r="H24" s="139"/>
    </row>
    <row r="25" spans="1:8" ht="19.5" customHeight="1">
      <c r="A25" s="238"/>
      <c r="B25" s="239"/>
      <c r="C25" s="239"/>
      <c r="D25" s="99"/>
      <c r="E25" s="40"/>
      <c r="F25" s="189"/>
      <c r="G25" s="121"/>
      <c r="H25" s="139"/>
    </row>
    <row r="26" spans="1:8" ht="19.5" customHeight="1">
      <c r="A26" s="238"/>
      <c r="B26" s="239"/>
      <c r="C26" s="239"/>
      <c r="D26" s="99"/>
      <c r="E26" s="40"/>
      <c r="F26" s="189"/>
      <c r="G26" s="121"/>
      <c r="H26" s="139"/>
    </row>
    <row r="27" spans="1:8" ht="19.5" customHeight="1">
      <c r="A27" s="238"/>
      <c r="B27" s="239"/>
      <c r="C27" s="239"/>
      <c r="D27" s="99"/>
      <c r="E27" s="40"/>
      <c r="F27" s="189"/>
      <c r="G27" s="121"/>
      <c r="H27" s="139"/>
    </row>
    <row r="28" spans="1:8" ht="19.5" customHeight="1">
      <c r="A28" s="238"/>
      <c r="B28" s="239"/>
      <c r="C28" s="239"/>
      <c r="D28" s="99"/>
      <c r="E28" s="40"/>
      <c r="F28" s="189"/>
      <c r="G28" s="121"/>
      <c r="H28" s="139"/>
    </row>
    <row r="29" spans="1:8" ht="19.5" customHeight="1">
      <c r="A29" s="238"/>
      <c r="B29" s="239"/>
      <c r="C29" s="239"/>
      <c r="D29" s="99"/>
      <c r="E29" s="40"/>
      <c r="F29" s="189"/>
      <c r="G29" s="121"/>
      <c r="H29" s="139"/>
    </row>
    <row r="30" spans="1:8" ht="19.5" customHeight="1">
      <c r="A30" s="238"/>
      <c r="B30" s="239"/>
      <c r="C30" s="239"/>
      <c r="D30" s="99"/>
      <c r="E30" s="40"/>
      <c r="F30" s="189"/>
      <c r="G30" s="121"/>
      <c r="H30" s="139"/>
    </row>
    <row r="31" spans="1:8" ht="19.5" customHeight="1">
      <c r="A31" s="238"/>
      <c r="B31" s="239"/>
      <c r="C31" s="239"/>
      <c r="D31" s="99"/>
      <c r="E31" s="40"/>
      <c r="F31" s="189"/>
      <c r="G31" s="121"/>
      <c r="H31" s="139"/>
    </row>
    <row r="32" spans="1:8" ht="19.5" customHeight="1">
      <c r="A32" s="169"/>
      <c r="B32" s="170"/>
      <c r="C32" s="170"/>
      <c r="D32" s="99"/>
      <c r="E32" s="40"/>
      <c r="F32" s="189"/>
      <c r="G32" s="121"/>
      <c r="H32" s="139"/>
    </row>
    <row r="33" spans="1:8" ht="19.5" customHeight="1">
      <c r="A33" s="238"/>
      <c r="B33" s="239"/>
      <c r="C33" s="239"/>
      <c r="D33" s="99"/>
      <c r="E33" s="40"/>
      <c r="F33" s="189"/>
      <c r="G33" s="121"/>
      <c r="H33" s="139"/>
    </row>
    <row r="34" spans="1:8" ht="19.5" customHeight="1">
      <c r="A34" s="137"/>
      <c r="B34" s="138"/>
      <c r="C34" s="138"/>
      <c r="D34" s="99"/>
      <c r="E34" s="40"/>
      <c r="F34" s="189"/>
      <c r="G34" s="121"/>
      <c r="H34" s="139"/>
    </row>
    <row r="35" spans="1:8" ht="19.5" customHeight="1">
      <c r="A35" s="137"/>
      <c r="B35" s="138"/>
      <c r="C35" s="138"/>
      <c r="D35" s="99"/>
      <c r="E35" s="40"/>
      <c r="F35" s="189"/>
      <c r="G35" s="121"/>
      <c r="H35" s="139"/>
    </row>
    <row r="36" spans="1:8" ht="19.5" customHeight="1">
      <c r="A36" s="137"/>
      <c r="B36" s="138"/>
      <c r="C36" s="138"/>
      <c r="D36" s="99"/>
      <c r="E36" s="40"/>
      <c r="F36" s="189"/>
      <c r="G36" s="121"/>
      <c r="H36" s="139"/>
    </row>
    <row r="37" spans="1:8" ht="19.5" customHeight="1">
      <c r="A37" s="137"/>
      <c r="B37" s="138"/>
      <c r="C37" s="138"/>
      <c r="D37" s="99"/>
      <c r="E37" s="40"/>
      <c r="F37" s="189"/>
      <c r="G37" s="121"/>
      <c r="H37" s="139"/>
    </row>
    <row r="38" spans="1:8" ht="19.5" customHeight="1">
      <c r="A38" s="137"/>
      <c r="B38" s="138"/>
      <c r="C38" s="138"/>
      <c r="D38" s="99"/>
      <c r="E38" s="40"/>
      <c r="F38" s="189"/>
      <c r="G38" s="121"/>
      <c r="H38" s="139"/>
    </row>
    <row r="39" spans="1:8" ht="19.5" customHeight="1">
      <c r="A39" s="137"/>
      <c r="B39" s="138"/>
      <c r="C39" s="138"/>
      <c r="D39" s="99"/>
      <c r="E39" s="40"/>
      <c r="F39" s="189"/>
      <c r="G39" s="121"/>
      <c r="H39" s="139"/>
    </row>
    <row r="40" spans="1:8" ht="19.5" customHeight="1">
      <c r="A40" s="137"/>
      <c r="B40" s="138"/>
      <c r="C40" s="138"/>
      <c r="D40" s="99"/>
      <c r="E40" s="40"/>
      <c r="F40" s="189"/>
      <c r="G40" s="121"/>
      <c r="H40" s="139"/>
    </row>
    <row r="41" spans="1:8" ht="19.5" customHeight="1">
      <c r="A41" s="137"/>
      <c r="B41" s="138"/>
      <c r="C41" s="138"/>
      <c r="D41" s="99"/>
      <c r="E41" s="40"/>
      <c r="F41" s="189"/>
      <c r="G41" s="121"/>
      <c r="H41" s="139"/>
    </row>
    <row r="42" spans="1:8" ht="19.5" customHeight="1">
      <c r="A42" s="137"/>
      <c r="B42" s="138"/>
      <c r="C42" s="138"/>
      <c r="D42" s="99"/>
      <c r="E42" s="40"/>
      <c r="F42" s="189"/>
      <c r="G42" s="121"/>
      <c r="H42" s="139"/>
    </row>
    <row r="43" spans="1:8" ht="19.5" customHeight="1">
      <c r="A43" s="137"/>
      <c r="B43" s="138"/>
      <c r="C43" s="138"/>
      <c r="D43" s="99"/>
      <c r="E43" s="40"/>
      <c r="F43" s="189"/>
      <c r="G43" s="121"/>
      <c r="H43" s="139"/>
    </row>
    <row r="44" spans="1:8" ht="19.5" customHeight="1">
      <c r="A44" s="137"/>
      <c r="B44" s="138"/>
      <c r="C44" s="138"/>
      <c r="D44" s="99"/>
      <c r="E44" s="40"/>
      <c r="F44" s="189"/>
      <c r="G44" s="121"/>
      <c r="H44" s="139"/>
    </row>
    <row r="45" spans="1:8" ht="19.5" customHeight="1">
      <c r="A45" s="137"/>
      <c r="B45" s="138"/>
      <c r="C45" s="138"/>
      <c r="D45" s="99"/>
      <c r="E45" s="40"/>
      <c r="F45" s="189"/>
      <c r="G45" s="121"/>
      <c r="H45" s="139"/>
    </row>
    <row r="46" spans="1:8" ht="19.5" customHeight="1">
      <c r="A46" s="190"/>
      <c r="B46" s="191"/>
      <c r="C46" s="191"/>
      <c r="D46" s="93"/>
      <c r="E46" s="108"/>
      <c r="F46" s="192"/>
      <c r="G46" s="118"/>
      <c r="H46" s="139"/>
    </row>
    <row r="47" spans="1:8" ht="19.5" customHeight="1">
      <c r="A47" s="193"/>
      <c r="B47" s="194"/>
      <c r="C47" s="194"/>
      <c r="D47" s="98"/>
      <c r="E47" s="113"/>
      <c r="F47" s="22"/>
      <c r="G47" s="76"/>
      <c r="H47" s="142"/>
    </row>
    <row r="48" spans="1:8" s="17" customFormat="1" ht="19.5" customHeight="1">
      <c r="A48" s="12"/>
      <c r="B48" s="35"/>
      <c r="C48" s="35"/>
      <c r="D48" s="97"/>
      <c r="E48" s="45" t="str">
        <f>CONCATENATE(FIXED(COUNTA(E5:E47),0,0),"　店")</f>
        <v>18　店</v>
      </c>
      <c r="F48" s="20">
        <f>SUM(F5:F47)</f>
        <v>4650</v>
      </c>
      <c r="G48" s="20">
        <f>SUM(G5:G47)</f>
        <v>0</v>
      </c>
      <c r="H48" s="60">
        <f>SUM(H5:H47)</f>
        <v>44950</v>
      </c>
    </row>
    <row r="49" spans="1:8" s="17" customFormat="1" ht="19.5" customHeight="1">
      <c r="A49" s="222" t="s">
        <v>427</v>
      </c>
      <c r="B49" s="1"/>
      <c r="C49" s="1"/>
      <c r="D49" s="90"/>
      <c r="E49" s="2"/>
      <c r="F49" s="2"/>
      <c r="G49" s="2"/>
      <c r="H49" s="4" t="s">
        <v>28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9">
    <dataValidation operator="lessThanOrEqual" allowBlank="1" showInputMessage="1" showErrorMessage="1" sqref="H49 H5:H23"/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24:H48">
      <formula1>F24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2016-12-16T05:31:33Z</cp:lastPrinted>
  <dcterms:created xsi:type="dcterms:W3CDTF">2001-09-20T06:42:30Z</dcterms:created>
  <dcterms:modified xsi:type="dcterms:W3CDTF">2017-11-17T04:50:44Z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