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三河地区)" sheetId="5" r:id="rId5"/>
    <sheet name="地図（三河地区）" sheetId="6" r:id="rId6"/>
    <sheet name="刈谷市・高浜市・碧南市" sheetId="7" r:id="rId7"/>
    <sheet name="安城市・知立市" sheetId="8" r:id="rId8"/>
    <sheet name="豊田市" sheetId="9" r:id="rId9"/>
    <sheet name="豊田市・みよし市" sheetId="10" r:id="rId10"/>
    <sheet name="岡崎市" sheetId="11" r:id="rId11"/>
    <sheet name="額田郡・西尾市・蒲郡市" sheetId="12" r:id="rId12"/>
    <sheet name="豊川市" sheetId="13" r:id="rId13"/>
    <sheet name="新城市・北設楽郡" sheetId="14" r:id="rId14"/>
    <sheet name="豊橋市" sheetId="15" r:id="rId15"/>
    <sheet name="田原市" sheetId="16" r:id="rId16"/>
  </sheets>
  <definedNames>
    <definedName name="_xlnm.Print_Area" localSheetId="7">'安城市・知立市'!$A$1:$AB$46</definedName>
    <definedName name="_xlnm.Print_Area" localSheetId="10">'岡崎市'!$A$1:$AB$46</definedName>
    <definedName name="_xlnm.Print_Area" localSheetId="11">'額田郡・西尾市・蒲郡市'!$A$1:$AB$46</definedName>
    <definedName name="_xlnm.Print_Area" localSheetId="6">'刈谷市・高浜市・碧南市'!$A$1:$AB$46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'新城市・北設楽郡'!$A$1:$AB$46</definedName>
    <definedName name="_xlnm.Print_Area" localSheetId="1">'震災時注意事項'!$A$1:$E$51</definedName>
    <definedName name="_xlnm.Print_Area" localSheetId="5">'地図（三河地区）'!$A$1:$O$42</definedName>
    <definedName name="_xlnm.Print_Area" localSheetId="15">'田原市'!$A$1:$AB$46</definedName>
    <definedName name="_xlnm.Print_Area" localSheetId="14">'豊橋市'!$A$1:$AB$46</definedName>
    <definedName name="_xlnm.Print_Area" localSheetId="12">'豊川市'!$A$1:$AB$46</definedName>
    <definedName name="_xlnm.Print_Area" localSheetId="8">'豊田市'!$A$1:$AB$46</definedName>
    <definedName name="_xlnm.Print_Area" localSheetId="9">'豊田市・みよし市'!$A$1:$AB$46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<sst xmlns="http://schemas.openxmlformats.org/spreadsheetml/2006/main" count="1264" uniqueCount="744">
  <si>
    <t>折込日</t>
  </si>
  <si>
    <t>広告主</t>
  </si>
  <si>
    <t>サイズ</t>
  </si>
  <si>
    <t>チラシ銘柄</t>
  </si>
  <si>
    <t>合計</t>
  </si>
  <si>
    <t>地　　区</t>
  </si>
  <si>
    <t>中日新聞</t>
  </si>
  <si>
    <t>朝日新聞</t>
  </si>
  <si>
    <t>毎日新聞</t>
  </si>
  <si>
    <t>読売新聞</t>
  </si>
  <si>
    <t>合　　計</t>
  </si>
  <si>
    <t>備　　考</t>
  </si>
  <si>
    <t>*1</t>
  </si>
  <si>
    <t>N</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</si>
  <si>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</si>
  <si>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</si>
  <si>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</si>
  <si>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</si>
  <si>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</si>
  <si>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</si>
  <si>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</si>
  <si>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</si>
  <si>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</si>
  <si>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</si>
  <si>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</si>
  <si>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</si>
  <si>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</si>
  <si>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</si>
  <si>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</si>
  <si>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</si>
  <si>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</si>
  <si>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</si>
  <si>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NAM</t>
  </si>
  <si>
    <t>刈谷市</t>
  </si>
  <si>
    <t>高浜市</t>
  </si>
  <si>
    <t>碧南市</t>
  </si>
  <si>
    <t>230615101010</t>
  </si>
  <si>
    <t>230615101020</t>
  </si>
  <si>
    <t>230615101030</t>
  </si>
  <si>
    <t>230615101040</t>
  </si>
  <si>
    <t>230615101060</t>
  </si>
  <si>
    <t>230615101070</t>
  </si>
  <si>
    <t>230615101080</t>
  </si>
  <si>
    <t>230615101050</t>
  </si>
  <si>
    <t>230625101090</t>
  </si>
  <si>
    <t>230625101080</t>
  </si>
  <si>
    <t>230625101070</t>
  </si>
  <si>
    <t>230625101060</t>
  </si>
  <si>
    <t>230625101050</t>
  </si>
  <si>
    <t>230625101010</t>
  </si>
  <si>
    <t>230625101030</t>
  </si>
  <si>
    <t>230625101020</t>
  </si>
  <si>
    <t>230620101040</t>
  </si>
  <si>
    <t>230620101030</t>
  </si>
  <si>
    <t>230620101020</t>
  </si>
  <si>
    <t>230620101010</t>
  </si>
  <si>
    <t>刈谷南部</t>
  </si>
  <si>
    <t>刈谷北部</t>
  </si>
  <si>
    <t>刈谷恩田</t>
  </si>
  <si>
    <t>小垣江</t>
  </si>
  <si>
    <t>東刈谷</t>
  </si>
  <si>
    <t>富士松</t>
  </si>
  <si>
    <t>刈谷愛教大前</t>
  </si>
  <si>
    <t>刈谷半城土</t>
  </si>
  <si>
    <t>吉浜</t>
  </si>
  <si>
    <t>吉浜南部</t>
  </si>
  <si>
    <t>高浜東部</t>
  </si>
  <si>
    <t>高浜</t>
  </si>
  <si>
    <t>碧南西端</t>
  </si>
  <si>
    <t>三河新川(岡本)</t>
  </si>
  <si>
    <t>三河新川(辻栄)</t>
  </si>
  <si>
    <t>鷲塚</t>
  </si>
  <si>
    <t>碧南中央</t>
  </si>
  <si>
    <t>棚尾</t>
  </si>
  <si>
    <t>大浜南</t>
  </si>
  <si>
    <t>刈谷市全域の場合</t>
  </si>
  <si>
    <t>安城市高棚 750枚</t>
  </si>
  <si>
    <t>　　　　　　　　 をプラス</t>
  </si>
  <si>
    <t>230615202020</t>
  </si>
  <si>
    <t>刈谷</t>
  </si>
  <si>
    <t>230615202030</t>
  </si>
  <si>
    <t>230615202040</t>
  </si>
  <si>
    <t>230615303010</t>
  </si>
  <si>
    <t>230615303020</t>
  </si>
  <si>
    <t>230615303030</t>
  </si>
  <si>
    <t>230615405001</t>
  </si>
  <si>
    <t>230615405002</t>
  </si>
  <si>
    <t>愛教大前</t>
  </si>
  <si>
    <t>230615405003</t>
  </si>
  <si>
    <t>刈谷中央</t>
  </si>
  <si>
    <t>230615405004</t>
  </si>
  <si>
    <t>230620202010</t>
  </si>
  <si>
    <t>高棚</t>
  </si>
  <si>
    <t>碧南</t>
  </si>
  <si>
    <t>碧南北部</t>
  </si>
  <si>
    <t>三　　河　　地　　区</t>
  </si>
  <si>
    <t>安城市</t>
  </si>
  <si>
    <t>知立市</t>
  </si>
  <si>
    <t>230635101010</t>
  </si>
  <si>
    <t>230635101130</t>
  </si>
  <si>
    <t>230635101070</t>
  </si>
  <si>
    <t>230635101150</t>
  </si>
  <si>
    <t>230635101030</t>
  </si>
  <si>
    <t>230635101040</t>
  </si>
  <si>
    <t>230635101050</t>
  </si>
  <si>
    <t>230635101060</t>
  </si>
  <si>
    <t>230635101080</t>
  </si>
  <si>
    <t>230635101090</t>
  </si>
  <si>
    <t>230635101100</t>
  </si>
  <si>
    <t>230635101120</t>
  </si>
  <si>
    <t>230635101020</t>
  </si>
  <si>
    <t>230635101110</t>
  </si>
  <si>
    <t>230635101140</t>
  </si>
  <si>
    <t>230635101160</t>
  </si>
  <si>
    <t>230635202010</t>
  </si>
  <si>
    <t>安城</t>
  </si>
  <si>
    <t>230635202020</t>
  </si>
  <si>
    <t>安城南部</t>
  </si>
  <si>
    <t>230635202030</t>
  </si>
  <si>
    <t>新安城</t>
  </si>
  <si>
    <t>230635202040</t>
  </si>
  <si>
    <t>宇頭</t>
  </si>
  <si>
    <t>230635202050</t>
  </si>
  <si>
    <t>桜井</t>
  </si>
  <si>
    <t>230635405001</t>
  </si>
  <si>
    <t>230635405002</t>
  </si>
  <si>
    <t>東安城</t>
  </si>
  <si>
    <t>安城(伊藤)</t>
  </si>
  <si>
    <t>安城東部</t>
  </si>
  <si>
    <t>南安城</t>
  </si>
  <si>
    <t>安祥公園前</t>
  </si>
  <si>
    <t>三河安城</t>
  </si>
  <si>
    <t>安城西部</t>
  </si>
  <si>
    <t>安城和泉</t>
  </si>
  <si>
    <t>今村</t>
  </si>
  <si>
    <t>安城今池町</t>
  </si>
  <si>
    <t>石橋団地</t>
  </si>
  <si>
    <t>北明治</t>
  </si>
  <si>
    <t>二本木</t>
  </si>
  <si>
    <t>安城明祥</t>
  </si>
  <si>
    <t>高棚</t>
  </si>
  <si>
    <t>230610101010</t>
  </si>
  <si>
    <t>230610101020</t>
  </si>
  <si>
    <t>230610101030</t>
  </si>
  <si>
    <t>230610101060</t>
  </si>
  <si>
    <t>230610101040</t>
  </si>
  <si>
    <t>230610101050</t>
  </si>
  <si>
    <t>知立(前島)</t>
  </si>
  <si>
    <t>知立西部</t>
  </si>
  <si>
    <t>知立南部</t>
  </si>
  <si>
    <t>知立東部</t>
  </si>
  <si>
    <t>知立南陽</t>
  </si>
  <si>
    <t>知立谷田</t>
  </si>
  <si>
    <t>知立</t>
  </si>
  <si>
    <t>*1 刈谷市　750枚含む</t>
  </si>
  <si>
    <t>豊田市</t>
  </si>
  <si>
    <t>230605101010</t>
  </si>
  <si>
    <t>230605101040</t>
  </si>
  <si>
    <t>230605101030</t>
  </si>
  <si>
    <t>230605101320</t>
  </si>
  <si>
    <t>230605101270</t>
  </si>
  <si>
    <t>230605101230</t>
  </si>
  <si>
    <t>230605101050</t>
  </si>
  <si>
    <t>230605101200</t>
  </si>
  <si>
    <t>230605101220</t>
  </si>
  <si>
    <t>230605101070</t>
  </si>
  <si>
    <t>230605101240</t>
  </si>
  <si>
    <t>230605101020</t>
  </si>
  <si>
    <t>230605101060</t>
  </si>
  <si>
    <t>230605101310</t>
  </si>
  <si>
    <t>230605101250</t>
  </si>
  <si>
    <t>230605101080</t>
  </si>
  <si>
    <t>230605101120</t>
  </si>
  <si>
    <t>230605101130</t>
  </si>
  <si>
    <t>230605101140</t>
  </si>
  <si>
    <t>230605101110</t>
  </si>
  <si>
    <t>230605101101</t>
  </si>
  <si>
    <t>230605101090</t>
  </si>
  <si>
    <t>230605101100</t>
  </si>
  <si>
    <t>230605101190</t>
  </si>
  <si>
    <t>230605101300</t>
  </si>
  <si>
    <t>230605101150</t>
  </si>
  <si>
    <t>230605101160</t>
  </si>
  <si>
    <t>230605101210</t>
  </si>
  <si>
    <t>230605101170</t>
  </si>
  <si>
    <t>挙母中央</t>
  </si>
  <si>
    <t>挙母北部</t>
  </si>
  <si>
    <t>豊田駅西</t>
  </si>
  <si>
    <t>豊田朝日町</t>
  </si>
  <si>
    <t>豊田元町</t>
  </si>
  <si>
    <t>上挙母</t>
  </si>
  <si>
    <t>挙母栄町</t>
  </si>
  <si>
    <t>挙母小清水</t>
  </si>
  <si>
    <t>豊田美山</t>
  </si>
  <si>
    <t>土橋</t>
  </si>
  <si>
    <t>豊田スタジアム</t>
  </si>
  <si>
    <t>挙母東部</t>
  </si>
  <si>
    <t>豊田市木</t>
  </si>
  <si>
    <t>豊田東山</t>
  </si>
  <si>
    <t>豊田(柘植)</t>
  </si>
  <si>
    <t>豊田緑ヶ丘</t>
  </si>
  <si>
    <t>豊田大林</t>
  </si>
  <si>
    <t>永覚</t>
  </si>
  <si>
    <t>上郷</t>
  </si>
  <si>
    <t>上郷北部</t>
  </si>
  <si>
    <t>上郷畝部</t>
  </si>
  <si>
    <t>三河高岡</t>
  </si>
  <si>
    <t>若林西</t>
  </si>
  <si>
    <t>竹村</t>
  </si>
  <si>
    <t>若林</t>
  </si>
  <si>
    <t>三河八橋</t>
  </si>
  <si>
    <t>平戸橋</t>
  </si>
  <si>
    <t>豊田乙部ヶ丘</t>
  </si>
  <si>
    <t>保見</t>
  </si>
  <si>
    <t>西中金</t>
  </si>
  <si>
    <t>230605202020</t>
  </si>
  <si>
    <t>豊田中央</t>
  </si>
  <si>
    <t>230605202040</t>
  </si>
  <si>
    <t>230605202050</t>
  </si>
  <si>
    <t>豊田南</t>
  </si>
  <si>
    <t>230605202130</t>
  </si>
  <si>
    <t>豊田北</t>
  </si>
  <si>
    <t>豊田</t>
  </si>
  <si>
    <t>230605405001</t>
  </si>
  <si>
    <t>230605405002</t>
  </si>
  <si>
    <t>豊田東部</t>
  </si>
  <si>
    <t>230605405003</t>
  </si>
  <si>
    <t>230605405004</t>
  </si>
  <si>
    <t>豊田挙母</t>
  </si>
  <si>
    <t>230605405005</t>
  </si>
  <si>
    <t>豊田西</t>
  </si>
  <si>
    <t>230605405006</t>
  </si>
  <si>
    <t>230605405007</t>
  </si>
  <si>
    <t>230605405008</t>
  </si>
  <si>
    <t>高岡</t>
  </si>
  <si>
    <t>230605405009</t>
  </si>
  <si>
    <t>230605405010</t>
  </si>
  <si>
    <t>土橋山之手</t>
  </si>
  <si>
    <t>230605405011</t>
  </si>
  <si>
    <t>230605405012</t>
  </si>
  <si>
    <t>豊田前山</t>
  </si>
  <si>
    <t>230605405013</t>
  </si>
  <si>
    <t>豊田梅坪</t>
  </si>
  <si>
    <t>豊田市全域の場合</t>
  </si>
  <si>
    <t>知立市知立(前島)</t>
  </si>
  <si>
    <t>　　　　　　　　　　1,050枚</t>
  </si>
  <si>
    <t>岡崎市岩津100枚</t>
  </si>
  <si>
    <t>　　　　　　　　　　をプラス</t>
  </si>
  <si>
    <t>230605101360</t>
  </si>
  <si>
    <t>230605101370</t>
  </si>
  <si>
    <t>230605101380</t>
  </si>
  <si>
    <t>230605101180</t>
  </si>
  <si>
    <t>230605101330</t>
  </si>
  <si>
    <t>230605101390</t>
  </si>
  <si>
    <t>230605101400</t>
  </si>
  <si>
    <t>230661101010</t>
  </si>
  <si>
    <t>230605101340</t>
  </si>
  <si>
    <t>藤岡</t>
  </si>
  <si>
    <t>藤岡北</t>
  </si>
  <si>
    <t>小原</t>
  </si>
  <si>
    <t>九久平</t>
  </si>
  <si>
    <t>足助</t>
  </si>
  <si>
    <t>小原別口</t>
  </si>
  <si>
    <t>AM</t>
  </si>
  <si>
    <t>稲武</t>
  </si>
  <si>
    <t>豊田下山</t>
  </si>
  <si>
    <t>230605405014</t>
  </si>
  <si>
    <t>　　豊田市分区域</t>
  </si>
  <si>
    <t>*1 恵那市明智の</t>
  </si>
  <si>
    <t>*1</t>
  </si>
  <si>
    <t>みよし市</t>
  </si>
  <si>
    <t>230655101010</t>
  </si>
  <si>
    <t>230655101030</t>
  </si>
  <si>
    <t>230655101020</t>
  </si>
  <si>
    <t>三好</t>
  </si>
  <si>
    <t>三好莇生</t>
  </si>
  <si>
    <t>三好ヶ丘</t>
  </si>
  <si>
    <t>岡崎市</t>
  </si>
  <si>
    <t>230630101050</t>
  </si>
  <si>
    <t>230630101070</t>
  </si>
  <si>
    <t>230630101060</t>
  </si>
  <si>
    <t>230630101080</t>
  </si>
  <si>
    <t>230630101040</t>
  </si>
  <si>
    <t>230630101170</t>
  </si>
  <si>
    <t>230630101090</t>
  </si>
  <si>
    <t>230630101290</t>
  </si>
  <si>
    <t>230630101150</t>
  </si>
  <si>
    <t>230630101160</t>
  </si>
  <si>
    <t>230630101250</t>
  </si>
  <si>
    <t>230630101100</t>
  </si>
  <si>
    <t>230630101120</t>
  </si>
  <si>
    <t>230630101110</t>
  </si>
  <si>
    <t>230630101140</t>
  </si>
  <si>
    <t>230630101020</t>
  </si>
  <si>
    <t>230630101030</t>
  </si>
  <si>
    <t>230630101260</t>
  </si>
  <si>
    <t>230630101180</t>
  </si>
  <si>
    <t>230630101130</t>
  </si>
  <si>
    <t>230630101240</t>
  </si>
  <si>
    <t>230630101010</t>
  </si>
  <si>
    <t>230630101190</t>
  </si>
  <si>
    <t>230630101200</t>
  </si>
  <si>
    <t>230630101220</t>
  </si>
  <si>
    <t>230630101210</t>
  </si>
  <si>
    <t>230630101270</t>
  </si>
  <si>
    <t>230630101280</t>
  </si>
  <si>
    <t>岡崎(石垣)</t>
  </si>
  <si>
    <t>岡崎南部</t>
  </si>
  <si>
    <t>岡崎西部</t>
  </si>
  <si>
    <t>岡崎竜美ヶ丘</t>
  </si>
  <si>
    <t>岡崎北部</t>
  </si>
  <si>
    <t>矢作</t>
  </si>
  <si>
    <t>岡崎戸崎</t>
  </si>
  <si>
    <t>光ヶ丘</t>
  </si>
  <si>
    <t>岡崎上和田</t>
  </si>
  <si>
    <t>六ッ美</t>
  </si>
  <si>
    <t>六ッ美北</t>
  </si>
  <si>
    <t>羽根</t>
  </si>
  <si>
    <t>岡崎若松東</t>
  </si>
  <si>
    <t>岡崎針崎</t>
  </si>
  <si>
    <t>岡崎上地台</t>
  </si>
  <si>
    <t>岡崎大門</t>
  </si>
  <si>
    <t>岡崎常磐</t>
  </si>
  <si>
    <t>岡崎真伝</t>
  </si>
  <si>
    <t>岡崎大平</t>
  </si>
  <si>
    <t>土呂</t>
  </si>
  <si>
    <t>岡崎青野</t>
  </si>
  <si>
    <t>岩津</t>
  </si>
  <si>
    <t>河合</t>
  </si>
  <si>
    <t>豊富</t>
  </si>
  <si>
    <t>宮崎</t>
  </si>
  <si>
    <t>美合南部</t>
  </si>
  <si>
    <t>美合北部</t>
  </si>
  <si>
    <t>本宿</t>
  </si>
  <si>
    <t>NAMY</t>
  </si>
  <si>
    <t>230630202030</t>
  </si>
  <si>
    <t>岡崎中央</t>
  </si>
  <si>
    <t>230630202040</t>
  </si>
  <si>
    <t>竜美</t>
  </si>
  <si>
    <t>230630202060</t>
  </si>
  <si>
    <t>岡崎南</t>
  </si>
  <si>
    <t>230630202070</t>
  </si>
  <si>
    <t>岡崎北部</t>
  </si>
  <si>
    <t>230630303020</t>
  </si>
  <si>
    <t>230630405001</t>
  </si>
  <si>
    <t>230630405002</t>
  </si>
  <si>
    <t>230630405003</t>
  </si>
  <si>
    <t>岡崎中央</t>
  </si>
  <si>
    <t>230630405004</t>
  </si>
  <si>
    <t>230630405005</t>
  </si>
  <si>
    <t>岡崎駅前</t>
  </si>
  <si>
    <t>230630405006</t>
  </si>
  <si>
    <t>岡崎東部</t>
  </si>
  <si>
    <t>230630405007</t>
  </si>
  <si>
    <t>*1 幸田町　1,000枚含む</t>
  </si>
  <si>
    <t>*2 豊田市桂野町</t>
  </si>
  <si>
    <t xml:space="preserve">    加茂川町100枚含む</t>
  </si>
  <si>
    <t>岡崎市全域の場合</t>
  </si>
  <si>
    <t xml:space="preserve">                   をプラス</t>
  </si>
  <si>
    <t>額田郡</t>
  </si>
  <si>
    <t>西尾市</t>
  </si>
  <si>
    <t>蒲郡市</t>
  </si>
  <si>
    <t>幸　　　田</t>
  </si>
  <si>
    <t>NAM</t>
  </si>
  <si>
    <t>幸田</t>
  </si>
  <si>
    <t>230640101010</t>
  </si>
  <si>
    <t>230640101020</t>
  </si>
  <si>
    <t>230640101030</t>
  </si>
  <si>
    <t>230640101040</t>
  </si>
  <si>
    <t>230640101050</t>
  </si>
  <si>
    <t>230640101060</t>
  </si>
  <si>
    <t>230640101070</t>
  </si>
  <si>
    <t>230640101080</t>
  </si>
  <si>
    <t>230640101090</t>
  </si>
  <si>
    <t>西尾</t>
  </si>
  <si>
    <t>平坂</t>
  </si>
  <si>
    <t>三江島</t>
  </si>
  <si>
    <t>米津</t>
  </si>
  <si>
    <t>三河一色</t>
  </si>
  <si>
    <t>吉良吉田</t>
  </si>
  <si>
    <t>吉良白浜</t>
  </si>
  <si>
    <t>上横須賀</t>
  </si>
  <si>
    <t>西幡豆</t>
  </si>
  <si>
    <t>230640202010</t>
  </si>
  <si>
    <t>230640202020</t>
  </si>
  <si>
    <t>230640202030</t>
  </si>
  <si>
    <t>230640202040</t>
  </si>
  <si>
    <t>230640303020</t>
  </si>
  <si>
    <t>寺津</t>
  </si>
  <si>
    <t>230640405001</t>
  </si>
  <si>
    <t>230640405002</t>
  </si>
  <si>
    <t>西尾西部</t>
  </si>
  <si>
    <t>230640405003</t>
  </si>
  <si>
    <t>230640405004</t>
  </si>
  <si>
    <t>230640405005</t>
  </si>
  <si>
    <t>幡豆</t>
  </si>
  <si>
    <t>蒲郡</t>
  </si>
  <si>
    <t>蒲郡西</t>
  </si>
  <si>
    <t>蒲郡東部</t>
  </si>
  <si>
    <t>蒲郡中央</t>
  </si>
  <si>
    <t>蒲郡西部</t>
  </si>
  <si>
    <t>幸田町</t>
  </si>
  <si>
    <t>一色町</t>
  </si>
  <si>
    <t>吉良町</t>
  </si>
  <si>
    <t>西幡豆町</t>
  </si>
  <si>
    <t>幸田町全域の場合</t>
  </si>
  <si>
    <t>　　幸田町　50枚含む</t>
  </si>
  <si>
    <t>西尾市全域の場合</t>
  </si>
  <si>
    <t>　　　　　　　　　をプラス</t>
  </si>
  <si>
    <t>蒲郡市全域の場合</t>
  </si>
  <si>
    <t>　　幸田町50枚含む</t>
  </si>
  <si>
    <t>土呂1,000枚、</t>
  </si>
  <si>
    <t>三江島50枚、</t>
  </si>
  <si>
    <t>蒲郡西50枚をプラス</t>
  </si>
  <si>
    <t>豊川市</t>
  </si>
  <si>
    <t>230720101010</t>
  </si>
  <si>
    <t>230720101020</t>
  </si>
  <si>
    <t>230720101030</t>
  </si>
  <si>
    <t>230720101040</t>
  </si>
  <si>
    <t>230720101050</t>
  </si>
  <si>
    <t>230720101060</t>
  </si>
  <si>
    <t>230720101070</t>
  </si>
  <si>
    <t>230720101080</t>
  </si>
  <si>
    <t>230720101090</t>
  </si>
  <si>
    <t>230720101100</t>
  </si>
  <si>
    <t>230720101140</t>
  </si>
  <si>
    <t>230720101150</t>
  </si>
  <si>
    <t>230720101160</t>
  </si>
  <si>
    <t>230720101110</t>
  </si>
  <si>
    <t>230720101120</t>
  </si>
  <si>
    <t>230720101170</t>
  </si>
  <si>
    <t>230720101180</t>
  </si>
  <si>
    <t>230720101190</t>
  </si>
  <si>
    <t>豊川(西本)</t>
  </si>
  <si>
    <t>豊川中条</t>
  </si>
  <si>
    <t>豊川諏訪</t>
  </si>
  <si>
    <t>牛久保(中村)</t>
  </si>
  <si>
    <t>牛久保(大万)</t>
  </si>
  <si>
    <t>牛久保(中部大万)</t>
  </si>
  <si>
    <t>豊川蔵子</t>
  </si>
  <si>
    <t>豊川国府</t>
  </si>
  <si>
    <t>豊川八南</t>
  </si>
  <si>
    <t>御油</t>
  </si>
  <si>
    <t>三河一宮</t>
  </si>
  <si>
    <t>御津（鈴木）</t>
  </si>
  <si>
    <t>御津（小林）</t>
  </si>
  <si>
    <t>豊川音羽</t>
  </si>
  <si>
    <t>豊川赤坂</t>
  </si>
  <si>
    <t>西小坂井</t>
  </si>
  <si>
    <t>小坂井駅前</t>
  </si>
  <si>
    <t>豊川美園</t>
  </si>
  <si>
    <t>230720202020</t>
  </si>
  <si>
    <t>豊川南</t>
  </si>
  <si>
    <t>230720202030</t>
  </si>
  <si>
    <t>豊川西</t>
  </si>
  <si>
    <t>230720202040</t>
  </si>
  <si>
    <t>豊川東</t>
  </si>
  <si>
    <t>230720202050</t>
  </si>
  <si>
    <t>三河国府</t>
  </si>
  <si>
    <t>230720202060</t>
  </si>
  <si>
    <t>230720202080</t>
  </si>
  <si>
    <t>小坂井</t>
  </si>
  <si>
    <t>230720405001</t>
  </si>
  <si>
    <t>豊川東部</t>
  </si>
  <si>
    <t>230720405002</t>
  </si>
  <si>
    <t>豊川中央</t>
  </si>
  <si>
    <t>230720405003</t>
  </si>
  <si>
    <t>豊川西部</t>
  </si>
  <si>
    <t>230720405004</t>
  </si>
  <si>
    <t>旧宝飯郡
御津町</t>
  </si>
  <si>
    <t>旧宝飯郡
音羽町</t>
  </si>
  <si>
    <t>旧宝飯郡
小坂井町</t>
  </si>
  <si>
    <t>新城市</t>
  </si>
  <si>
    <t>北設楽郡</t>
  </si>
  <si>
    <t>230730101010</t>
  </si>
  <si>
    <t>230730101020</t>
  </si>
  <si>
    <t>230760101010</t>
  </si>
  <si>
    <t>230760101020</t>
  </si>
  <si>
    <t>230760101030</t>
  </si>
  <si>
    <t>230760101040</t>
  </si>
  <si>
    <t>230760101050</t>
  </si>
  <si>
    <t>NMY</t>
  </si>
  <si>
    <t>新城西</t>
  </si>
  <si>
    <t>新城東</t>
  </si>
  <si>
    <t>三河大海</t>
  </si>
  <si>
    <t>作手</t>
  </si>
  <si>
    <t>長篠</t>
  </si>
  <si>
    <t>三河大野</t>
  </si>
  <si>
    <t>海老</t>
  </si>
  <si>
    <t>新城</t>
  </si>
  <si>
    <t>230770101030</t>
  </si>
  <si>
    <t>230770101040</t>
  </si>
  <si>
    <t>230770101050</t>
  </si>
  <si>
    <t>230770101020</t>
  </si>
  <si>
    <t>230770101080</t>
  </si>
  <si>
    <t>230770101090</t>
  </si>
  <si>
    <t>田口</t>
  </si>
  <si>
    <t>名倉</t>
  </si>
  <si>
    <t>津具</t>
  </si>
  <si>
    <t>大嵐富山</t>
  </si>
  <si>
    <t>A</t>
  </si>
  <si>
    <t>豊根</t>
  </si>
  <si>
    <t>設楽</t>
  </si>
  <si>
    <t>の場合、先送り地区</t>
  </si>
  <si>
    <t>△折込日が休刊日翌日</t>
  </si>
  <si>
    <t>△</t>
  </si>
  <si>
    <t>設楽町</t>
  </si>
  <si>
    <t>東栄町</t>
  </si>
  <si>
    <t>豊根村</t>
  </si>
  <si>
    <t>△北設楽郡</t>
  </si>
  <si>
    <t>　　</t>
  </si>
  <si>
    <t>豊橋市</t>
  </si>
  <si>
    <t>田原市</t>
  </si>
  <si>
    <t>230710101010</t>
  </si>
  <si>
    <t>230710101020</t>
  </si>
  <si>
    <t>230710101030</t>
  </si>
  <si>
    <t>230710101040</t>
  </si>
  <si>
    <t>230710101050</t>
  </si>
  <si>
    <t>230710101330</t>
  </si>
  <si>
    <t>230710101060</t>
  </si>
  <si>
    <t>230710101070</t>
  </si>
  <si>
    <t>230710101080</t>
  </si>
  <si>
    <t>230710101090</t>
  </si>
  <si>
    <t>230710101100</t>
  </si>
  <si>
    <t>230710101110</t>
  </si>
  <si>
    <t>230710101120</t>
  </si>
  <si>
    <t>230710101130</t>
  </si>
  <si>
    <t>230710101140</t>
  </si>
  <si>
    <t>230710101150</t>
  </si>
  <si>
    <t>230710101160</t>
  </si>
  <si>
    <t>230710101180</t>
  </si>
  <si>
    <t>230710101170</t>
  </si>
  <si>
    <t>230710101190</t>
  </si>
  <si>
    <t>230710101200</t>
  </si>
  <si>
    <t>230710101210</t>
  </si>
  <si>
    <t>230710101220</t>
  </si>
  <si>
    <t>230710101230</t>
  </si>
  <si>
    <t>230710101240</t>
  </si>
  <si>
    <t>230710101250</t>
  </si>
  <si>
    <t>230710101270</t>
  </si>
  <si>
    <t>230710101280</t>
  </si>
  <si>
    <t>230710101290</t>
  </si>
  <si>
    <t>230710101300</t>
  </si>
  <si>
    <t>230710101310</t>
  </si>
  <si>
    <t>230710101320</t>
  </si>
  <si>
    <t>豊橋中央(佐久間)</t>
  </si>
  <si>
    <t>豊橋東部</t>
  </si>
  <si>
    <t>豊橋南部</t>
  </si>
  <si>
    <t>豊橋西部</t>
  </si>
  <si>
    <t>豊橋上地</t>
  </si>
  <si>
    <t>豊橋鷹丘</t>
  </si>
  <si>
    <t>豊橋多米</t>
  </si>
  <si>
    <t>豊橋飯村</t>
  </si>
  <si>
    <t>豊橋花田</t>
  </si>
  <si>
    <t>豊橋植田</t>
  </si>
  <si>
    <t>豊橋北部</t>
  </si>
  <si>
    <t>豊橋玉川</t>
  </si>
  <si>
    <t>豊橋牛川</t>
  </si>
  <si>
    <t>豊橋吉田方</t>
  </si>
  <si>
    <t>豊橋北山</t>
  </si>
  <si>
    <t>二川</t>
  </si>
  <si>
    <t>豊橋大岩南</t>
  </si>
  <si>
    <t>豊橋技科大前</t>
  </si>
  <si>
    <t>豊橋向山</t>
  </si>
  <si>
    <t>豊橋栄</t>
  </si>
  <si>
    <t>豊橋上野</t>
  </si>
  <si>
    <t>豊橋豊岡</t>
  </si>
  <si>
    <t>豊橋東岩田</t>
  </si>
  <si>
    <t>豊橋西口</t>
  </si>
  <si>
    <t>豊橋大村</t>
  </si>
  <si>
    <t>豊橋磯辺</t>
  </si>
  <si>
    <t>豊橋南栄</t>
  </si>
  <si>
    <t>豊橋ﾚｲｸﾀｳﾝ</t>
  </si>
  <si>
    <t>老津</t>
  </si>
  <si>
    <t>豊橋佐藤町</t>
  </si>
  <si>
    <t>豊橋曙</t>
  </si>
  <si>
    <t>豊橋野依</t>
  </si>
  <si>
    <t>230710202010</t>
  </si>
  <si>
    <t>豊橋中央</t>
  </si>
  <si>
    <t>230710202080</t>
  </si>
  <si>
    <t>豊岡</t>
  </si>
  <si>
    <t>230710202040</t>
  </si>
  <si>
    <t>豊橋南</t>
  </si>
  <si>
    <t>230710202090</t>
  </si>
  <si>
    <t>高師台</t>
  </si>
  <si>
    <t>230710202050</t>
  </si>
  <si>
    <t>230710202070</t>
  </si>
  <si>
    <t>230710202020</t>
  </si>
  <si>
    <t>豊橋東</t>
  </si>
  <si>
    <t>豊橋</t>
  </si>
  <si>
    <t>豊橋市全域の場合</t>
  </si>
  <si>
    <t xml:space="preserve"> 　　　　　　　　をプラス</t>
  </si>
  <si>
    <t>田原</t>
  </si>
  <si>
    <t>赤羽根</t>
  </si>
  <si>
    <t>泉</t>
  </si>
  <si>
    <t>福江</t>
  </si>
  <si>
    <t>（次ページあり）</t>
  </si>
  <si>
    <t>（前ページあり）</t>
  </si>
  <si>
    <t>Y</t>
  </si>
  <si>
    <t>二川</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</si>
  <si>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</si>
  <si>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</si>
  <si>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</si>
  <si>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</si>
  <si>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</si>
  <si>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</si>
  <si>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</si>
  <si>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</si>
  <si>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</si>
  <si>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</si>
  <si>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</si>
  <si>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</si>
  <si>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</si>
  <si>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</si>
  <si>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</si>
  <si>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</si>
  <si>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</si>
  <si>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</si>
  <si>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</si>
  <si>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</si>
  <si>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</si>
  <si>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</si>
  <si>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</si>
  <si>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</si>
  <si>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</si>
  <si>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</si>
  <si>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</si>
  <si>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</si>
  <si>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</si>
  <si>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</si>
  <si>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</si>
  <si>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</si>
  <si>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</si>
  <si>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</si>
  <si>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</si>
  <si>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</si>
  <si>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</si>
  <si>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</si>
  <si>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</si>
  <si>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</si>
  <si>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みよし</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</si>
  <si>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</si>
  <si>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</si>
  <si>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</si>
  <si>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</si>
  <si>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</si>
  <si>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</si>
  <si>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</si>
  <si>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</si>
  <si>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</si>
  <si>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</si>
  <si>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</si>
  <si>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</si>
  <si>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</si>
  <si>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</si>
  <si>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</si>
  <si>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</si>
  <si>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</si>
  <si>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</si>
  <si>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</si>
  <si>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</si>
  <si>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</si>
  <si>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設楽地区</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</si>
  <si>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</si>
  <si>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</si>
  <si>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</si>
  <si>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</si>
  <si>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</si>
  <si>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</si>
  <si>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</si>
  <si>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</si>
  <si>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</si>
  <si>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</si>
  <si>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</si>
  <si>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</si>
  <si>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</si>
  <si>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</si>
  <si>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</si>
  <si>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</si>
  <si>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</si>
  <si>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</si>
  <si>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</si>
  <si>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</si>
  <si>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</si>
  <si>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</si>
  <si>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</si>
  <si>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</si>
  <si>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</si>
  <si>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</si>
  <si>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</si>
  <si>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</si>
  <si>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</si>
  <si>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</si>
  <si>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</si>
  <si>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</si>
  <si>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西尾東部</t>
  </si>
  <si>
    <t xml:space="preserve">豊川市 御津（鈴木） </t>
  </si>
  <si>
    <t>豊川市 御津（小林）</t>
  </si>
  <si>
    <t xml:space="preserve"> </t>
  </si>
  <si>
    <t>　　　　　　　　　　50枚</t>
  </si>
  <si>
    <t>　　　　1,200枚をプラス</t>
  </si>
  <si>
    <t>大浜</t>
  </si>
  <si>
    <t>岡崎福岡</t>
  </si>
  <si>
    <t>NAMY</t>
  </si>
  <si>
    <t>230760101060</t>
  </si>
  <si>
    <t>ＮAM</t>
  </si>
  <si>
    <t>新城北</t>
  </si>
  <si>
    <t>三河本郷</t>
  </si>
  <si>
    <t>NＡＭＹ</t>
  </si>
  <si>
    <t>△*1</t>
  </si>
  <si>
    <t>△折込日が休刊日翌日</t>
  </si>
  <si>
    <t>の場合、先送り地区</t>
  </si>
  <si>
    <t>北設楽郡全域の場合</t>
  </si>
  <si>
    <t>プラス</t>
  </si>
  <si>
    <t>豊橋西部</t>
  </si>
  <si>
    <t>*1東栄町150枚含む</t>
  </si>
  <si>
    <t>新城市新城北150枚を</t>
  </si>
  <si>
    <t>NAM</t>
  </si>
  <si>
    <t>浄水四郷</t>
  </si>
  <si>
    <t>豊川市三河一宮  700枚</t>
  </si>
  <si>
    <t>*2</t>
  </si>
  <si>
    <t>*1 豊橋市700枚含む</t>
  </si>
  <si>
    <t>*2 蒲郡市50枚含む</t>
  </si>
  <si>
    <t>*3 蒲郡市1,200枚含む</t>
  </si>
  <si>
    <t>*1</t>
  </si>
  <si>
    <t>*3</t>
  </si>
  <si>
    <t>*4</t>
  </si>
  <si>
    <t>旭</t>
  </si>
  <si>
    <t>岡崎南</t>
  </si>
  <si>
    <t>新岡崎</t>
  </si>
  <si>
    <t>　岐阜県郡上市：正ヶ洞　　　岐阜県高山市：国府</t>
  </si>
  <si>
    <t>西尾市三江島1,850枚</t>
  </si>
  <si>
    <t>*1 岡崎市　1,850枚含む</t>
  </si>
  <si>
    <t>豊田東</t>
  </si>
  <si>
    <t>*4 豊橋市900枚含む</t>
  </si>
  <si>
    <t>豊川市西小坂井  900枚</t>
  </si>
  <si>
    <t>知立市知立（前島）250枚</t>
  </si>
  <si>
    <t>*1 豊田市1,050枚</t>
  </si>
  <si>
    <t xml:space="preserve">     刈谷市250枚含む</t>
  </si>
  <si>
    <t>知立北</t>
  </si>
  <si>
    <t>平成30年前期（2月1日以降）</t>
  </si>
  <si>
    <t>*1 西尾市1,150枚、</t>
  </si>
  <si>
    <t>蒲郡市蒲郡西　1,150枚</t>
  </si>
  <si>
    <t>平成30年前期
（2月1日以降）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</si>
</sst>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HG丸ｺﾞｼｯｸM-PRO"/>
      <family val="3"/>
    </font>
    <font>
      <sz val="8"/>
      <color indexed="8"/>
      <name val="Calibri"/>
      <family val="2"/>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style="hair"/>
      <top style="thin"/>
      <bottom>
        <color indexed="63"/>
      </bottom>
    </border>
    <border>
      <left style="hair"/>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59" fillId="32" borderId="0" applyNumberFormat="0" applyBorder="0" applyAlignment="0" applyProtection="0"/>
  </cellStyleXfs>
  <cellXfs count="385">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3" applyNumberFormat="1" applyFont="1" applyBorder="1" applyAlignment="1" applyProtection="1">
      <alignment horizontal="left" vertical="top"/>
      <protection/>
    </xf>
    <xf numFmtId="185" fontId="11" fillId="0" borderId="14" xfId="53" applyNumberFormat="1" applyFont="1" applyBorder="1" applyAlignment="1" applyProtection="1">
      <alignment vertical="top" shrinkToFit="1"/>
      <protection/>
    </xf>
    <xf numFmtId="187" fontId="11" fillId="0" borderId="17" xfId="53"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3" applyNumberFormat="1" applyFont="1" applyBorder="1" applyAlignment="1" applyProtection="1">
      <alignment/>
      <protection/>
    </xf>
    <xf numFmtId="185" fontId="11" fillId="0" borderId="17" xfId="53"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11"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21" xfId="0" applyNumberFormat="1" applyFont="1" applyFill="1" applyBorder="1" applyAlignment="1" applyProtection="1">
      <alignment horizontal="center" vertical="center"/>
      <protection/>
    </xf>
    <xf numFmtId="177" fontId="11" fillId="0" borderId="57" xfId="0" applyNumberFormat="1" applyFont="1" applyBorder="1" applyAlignment="1" applyProtection="1">
      <alignment horizontal="right" vertical="center"/>
      <protection/>
    </xf>
    <xf numFmtId="177" fontId="11" fillId="0" borderId="25" xfId="53" applyNumberFormat="1" applyFont="1" applyFill="1" applyBorder="1" applyAlignment="1" applyProtection="1">
      <alignment vertical="center"/>
      <protection/>
    </xf>
    <xf numFmtId="177" fontId="11" fillId="0" borderId="11" xfId="53" applyNumberFormat="1" applyFont="1" applyFill="1" applyBorder="1" applyAlignment="1" applyProtection="1">
      <alignment vertical="center"/>
      <protection/>
    </xf>
    <xf numFmtId="177" fontId="11" fillId="0" borderId="57"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1" fillId="0" borderId="60" xfId="0" applyNumberFormat="1" applyFont="1" applyBorder="1" applyAlignment="1" applyProtection="1">
      <alignment horizontal="right" vertical="center"/>
      <protection/>
    </xf>
    <xf numFmtId="177" fontId="11" fillId="0" borderId="28" xfId="53" applyNumberFormat="1" applyFont="1" applyFill="1" applyBorder="1" applyAlignment="1" applyProtection="1">
      <alignment vertical="center"/>
      <protection/>
    </xf>
    <xf numFmtId="177" fontId="11" fillId="0" borderId="13" xfId="53" applyNumberFormat="1" applyFont="1" applyFill="1" applyBorder="1" applyAlignment="1" applyProtection="1">
      <alignment vertical="center"/>
      <protection/>
    </xf>
    <xf numFmtId="177" fontId="11" fillId="0" borderId="60"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vertical="top"/>
      <protection/>
    </xf>
    <xf numFmtId="0" fontId="11" fillId="0" borderId="58" xfId="0" applyFont="1" applyBorder="1" applyAlignment="1" applyProtection="1">
      <alignment vertical="top"/>
      <protection/>
    </xf>
    <xf numFmtId="177" fontId="11" fillId="0" borderId="61" xfId="0" applyNumberFormat="1" applyFont="1" applyBorder="1" applyAlignment="1" applyProtection="1">
      <alignment horizontal="right" vertical="center" shrinkToFit="1"/>
      <protection/>
    </xf>
    <xf numFmtId="177" fontId="11" fillId="0" borderId="31" xfId="0" applyNumberFormat="1" applyFont="1" applyBorder="1" applyAlignment="1" applyProtection="1">
      <alignment horizontal="right" vertical="center"/>
      <protection/>
    </xf>
    <xf numFmtId="177" fontId="11" fillId="0" borderId="19" xfId="0" applyNumberFormat="1" applyFont="1" applyBorder="1" applyAlignment="1" applyProtection="1">
      <alignment horizontal="right" vertical="center"/>
      <protection/>
    </xf>
    <xf numFmtId="177" fontId="11" fillId="0" borderId="61" xfId="0" applyNumberFormat="1" applyFont="1" applyBorder="1" applyAlignment="1" applyProtection="1">
      <alignment horizontal="right" vertical="center"/>
      <protection/>
    </xf>
    <xf numFmtId="177" fontId="0" fillId="0" borderId="62"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5"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11" fillId="0" borderId="30" xfId="0" applyNumberFormat="1" applyFont="1" applyBorder="1" applyAlignment="1" applyProtection="1">
      <alignment horizontal="distributed" vertical="center"/>
      <protection/>
    </xf>
    <xf numFmtId="177" fontId="0" fillId="0" borderId="61"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1" xfId="51" applyNumberFormat="1" applyFont="1" applyFill="1" applyBorder="1" applyAlignment="1" applyProtection="1">
      <alignment vertical="center" shrinkToFit="1"/>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9" fillId="0" borderId="22" xfId="43" applyNumberFormat="1" applyBorder="1" applyAlignment="1" applyProtection="1">
      <alignment horizontal="distributed" vertical="center"/>
      <protection/>
    </xf>
    <xf numFmtId="0" fontId="9" fillId="0" borderId="26" xfId="43" applyNumberFormat="1" applyBorder="1" applyAlignment="1" applyProtection="1">
      <alignment horizontal="distributed" vertical="center"/>
      <protection/>
    </xf>
    <xf numFmtId="0" fontId="9" fillId="0" borderId="26" xfId="43" applyNumberFormat="1" applyFill="1" applyBorder="1" applyAlignment="1" applyProtection="1">
      <alignment horizontal="distributed" vertical="center"/>
      <protection/>
    </xf>
    <xf numFmtId="0" fontId="9" fillId="0" borderId="29" xfId="43" applyNumberFormat="1" applyFill="1" applyBorder="1" applyAlignment="1" applyProtection="1">
      <alignment horizontal="distributed" vertical="center"/>
      <protection/>
    </xf>
    <xf numFmtId="185" fontId="11"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3" applyNumberFormat="1" applyFont="1" applyBorder="1" applyAlignment="1" applyProtection="1">
      <alignment vertical="top" shrinkToFit="1"/>
      <protection/>
    </xf>
    <xf numFmtId="187" fontId="12"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vertical="center"/>
      <protection/>
    </xf>
    <xf numFmtId="0" fontId="0" fillId="0" borderId="69" xfId="0" applyFont="1" applyBorder="1" applyAlignment="1" applyProtection="1">
      <alignment horizontal="distributed" vertical="center"/>
      <protection/>
    </xf>
    <xf numFmtId="0" fontId="5" fillId="0" borderId="69" xfId="0" applyFont="1" applyBorder="1" applyAlignment="1" applyProtection="1">
      <alignment horizontal="center" vertical="center" wrapText="1"/>
      <protection/>
    </xf>
    <xf numFmtId="38" fontId="0" fillId="0" borderId="65" xfId="49" applyFont="1" applyBorder="1" applyAlignment="1" applyProtection="1">
      <alignment horizontal="right" vertical="center"/>
      <protection/>
    </xf>
    <xf numFmtId="38" fontId="0" fillId="0" borderId="70" xfId="49" applyFont="1" applyBorder="1" applyAlignment="1" applyProtection="1">
      <alignment vertical="center"/>
      <protection locked="0"/>
    </xf>
    <xf numFmtId="38" fontId="0" fillId="0" borderId="66" xfId="49" applyFont="1" applyBorder="1" applyAlignment="1" applyProtection="1">
      <alignment vertical="center"/>
      <protection locked="0"/>
    </xf>
    <xf numFmtId="38" fontId="0" fillId="0" borderId="71" xfId="49" applyFont="1" applyBorder="1" applyAlignment="1" applyProtection="1">
      <alignment vertical="center"/>
      <protection/>
    </xf>
    <xf numFmtId="0" fontId="2" fillId="0" borderId="26" xfId="0" applyFont="1" applyBorder="1" applyAlignment="1">
      <alignment horizontal="center" vertical="center"/>
    </xf>
    <xf numFmtId="0" fontId="2" fillId="0" borderId="22" xfId="0" applyFont="1" applyBorder="1" applyAlignment="1">
      <alignment vertical="center"/>
    </xf>
    <xf numFmtId="0" fontId="2" fillId="0" borderId="26" xfId="0" applyFont="1" applyBorder="1" applyAlignment="1">
      <alignment vertical="center"/>
    </xf>
    <xf numFmtId="0" fontId="4" fillId="0" borderId="41" xfId="0" applyFont="1" applyBorder="1" applyAlignment="1" applyProtection="1">
      <alignment horizontal="left" vertical="center" shrinkToFit="1"/>
      <protection/>
    </xf>
    <xf numFmtId="0" fontId="15" fillId="0" borderId="22" xfId="0" applyFont="1" applyBorder="1" applyAlignment="1">
      <alignment vertical="center" wrapText="1"/>
    </xf>
    <xf numFmtId="0" fontId="15" fillId="0" borderId="26" xfId="0" applyFont="1" applyBorder="1" applyAlignment="1">
      <alignment vertical="center" wrapText="1"/>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9" xfId="0" applyBorder="1" applyAlignment="1">
      <alignment horizontal="distributed" vertical="center"/>
    </xf>
    <xf numFmtId="0" fontId="2" fillId="0" borderId="42" xfId="0" applyFont="1" applyBorder="1" applyAlignment="1">
      <alignment vertical="center"/>
    </xf>
    <xf numFmtId="0" fontId="0" fillId="0" borderId="22" xfId="0" applyFont="1" applyBorder="1" applyAlignment="1">
      <alignment horizontal="center" vertical="center"/>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9" fillId="0" borderId="27" xfId="43" applyBorder="1" applyAlignment="1" applyProtection="1">
      <alignment horizontal="center" vertical="center" shrinkToFit="1"/>
      <protection/>
    </xf>
    <xf numFmtId="0" fontId="0" fillId="0" borderId="0" xfId="0" applyFont="1" applyAlignment="1" applyProtection="1">
      <alignment vertical="top"/>
      <protection/>
    </xf>
    <xf numFmtId="190" fontId="8" fillId="0" borderId="16" xfId="0" applyNumberFormat="1" applyFont="1" applyBorder="1" applyAlignment="1" applyProtection="1">
      <alignment vertical="top" shrinkToFit="1"/>
      <protection/>
    </xf>
    <xf numFmtId="190" fontId="8" fillId="0" borderId="16" xfId="0" applyNumberFormat="1" applyFont="1" applyBorder="1" applyAlignment="1" applyProtection="1">
      <alignment vertical="center"/>
      <protection/>
    </xf>
    <xf numFmtId="190" fontId="60" fillId="0" borderId="16" xfId="0" applyNumberFormat="1" applyFont="1" applyBorder="1" applyAlignment="1" applyProtection="1">
      <alignment vertical="top"/>
      <protection/>
    </xf>
    <xf numFmtId="0" fontId="0" fillId="0" borderId="20" xfId="0" applyFont="1" applyBorder="1" applyAlignment="1" applyProtection="1">
      <alignment horizontal="distributed" vertical="center"/>
      <protection/>
    </xf>
    <xf numFmtId="38" fontId="11"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9" xfId="0" applyFont="1" applyBorder="1" applyAlignment="1" applyProtection="1">
      <alignment horizontal="center" vertical="center" shrinkToFit="1"/>
      <protection/>
    </xf>
    <xf numFmtId="38" fontId="11" fillId="0" borderId="65" xfId="49" applyFont="1" applyFill="1" applyBorder="1" applyAlignment="1" applyProtection="1">
      <alignment vertical="center"/>
      <protection/>
    </xf>
    <xf numFmtId="38" fontId="0" fillId="0" borderId="45" xfId="49" applyFont="1" applyFill="1" applyBorder="1" applyAlignment="1" applyProtection="1">
      <alignment vertical="center"/>
      <protection/>
    </xf>
    <xf numFmtId="38" fontId="0" fillId="0" borderId="46" xfId="49" applyFont="1" applyFill="1" applyBorder="1" applyAlignment="1" applyProtection="1">
      <alignment vertical="center"/>
      <protection locked="0"/>
    </xf>
    <xf numFmtId="0" fontId="3" fillId="0" borderId="49" xfId="0" applyFont="1" applyBorder="1" applyAlignment="1">
      <alignment horizontal="center" vertical="center" shrinkToFit="1"/>
    </xf>
    <xf numFmtId="0" fontId="0" fillId="0" borderId="69" xfId="0" applyFont="1" applyBorder="1" applyAlignment="1" applyProtection="1">
      <alignment horizontal="distributed" vertical="center" shrinkToFit="1"/>
      <protection/>
    </xf>
    <xf numFmtId="38" fontId="0" fillId="0" borderId="71" xfId="49" applyFont="1" applyBorder="1" applyAlignment="1" applyProtection="1">
      <alignment horizontal="right" vertical="center"/>
      <protection/>
    </xf>
    <xf numFmtId="38" fontId="11" fillId="0" borderId="71" xfId="49" applyFont="1" applyBorder="1" applyAlignment="1" applyProtection="1">
      <alignment horizontal="right" vertical="center"/>
      <protection/>
    </xf>
    <xf numFmtId="0" fontId="1" fillId="0" borderId="0" xfId="0" applyFont="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3" fillId="0" borderId="0" xfId="67" applyFont="1" applyFill="1">
      <alignment vertical="center"/>
      <protection/>
    </xf>
    <xf numFmtId="0" fontId="16" fillId="0" borderId="0" xfId="67" applyFont="1" applyFill="1">
      <alignment vertical="center"/>
      <protection/>
    </xf>
    <xf numFmtId="0" fontId="14" fillId="0" borderId="0" xfId="67" applyFont="1" applyFill="1">
      <alignment vertical="center"/>
      <protection/>
    </xf>
    <xf numFmtId="0" fontId="13" fillId="0" borderId="0" xfId="66" applyFont="1" applyAlignment="1">
      <alignment vertical="center"/>
      <protection/>
    </xf>
    <xf numFmtId="0" fontId="13" fillId="0" borderId="0" xfId="66" applyFont="1">
      <alignment vertical="center"/>
      <protection/>
    </xf>
    <xf numFmtId="0" fontId="0" fillId="0" borderId="0" xfId="0" applyFill="1" applyAlignment="1">
      <alignment vertical="center"/>
    </xf>
    <xf numFmtId="0" fontId="14" fillId="0" borderId="0" xfId="66" applyFont="1">
      <alignment vertical="center"/>
      <protection/>
    </xf>
    <xf numFmtId="0" fontId="16" fillId="0" borderId="0" xfId="66" applyFont="1">
      <alignment vertical="center"/>
      <protection/>
    </xf>
    <xf numFmtId="0" fontId="13" fillId="0" borderId="0" xfId="65" applyFont="1" applyFill="1">
      <alignment vertical="center"/>
      <protection/>
    </xf>
    <xf numFmtId="0" fontId="13" fillId="0" borderId="0" xfId="65" applyFont="1">
      <alignment vertical="center"/>
      <protection/>
    </xf>
    <xf numFmtId="0" fontId="13" fillId="0" borderId="0" xfId="65" applyFont="1" applyAlignment="1">
      <alignment vertical="center"/>
      <protection/>
    </xf>
    <xf numFmtId="0" fontId="16" fillId="0" borderId="0" xfId="66" applyFont="1" applyFill="1">
      <alignment vertical="center"/>
      <protection/>
    </xf>
    <xf numFmtId="0" fontId="16" fillId="0" borderId="0" xfId="65" applyFont="1" applyFill="1">
      <alignment vertical="center"/>
      <protection/>
    </xf>
    <xf numFmtId="0" fontId="13" fillId="0" borderId="0" xfId="66" applyFont="1" applyFill="1">
      <alignment vertical="center"/>
      <protection/>
    </xf>
    <xf numFmtId="0" fontId="16" fillId="0" borderId="0" xfId="65" applyFont="1">
      <alignment vertical="center"/>
      <protection/>
    </xf>
    <xf numFmtId="0" fontId="14" fillId="0" borderId="0" xfId="66" applyFont="1" applyFill="1" applyBorder="1">
      <alignment vertical="center"/>
      <protection/>
    </xf>
    <xf numFmtId="0" fontId="14" fillId="0" borderId="0" xfId="66" applyFont="1" applyFill="1">
      <alignment vertical="center"/>
      <protection/>
    </xf>
    <xf numFmtId="0" fontId="14" fillId="0" borderId="0" xfId="65" applyFont="1" applyFill="1">
      <alignment vertical="center"/>
      <protection/>
    </xf>
    <xf numFmtId="0" fontId="14" fillId="0" borderId="0" xfId="66" applyFont="1" applyFill="1" applyAlignment="1">
      <alignment vertical="center"/>
      <protection/>
    </xf>
    <xf numFmtId="0" fontId="0" fillId="0" borderId="0" xfId="0" applyFont="1" applyAlignment="1">
      <alignment/>
    </xf>
    <xf numFmtId="0" fontId="17" fillId="0" borderId="0" xfId="65" applyFont="1" applyAlignment="1">
      <alignment horizontal="center" vertical="center"/>
      <protection/>
    </xf>
    <xf numFmtId="0" fontId="0" fillId="0" borderId="0" xfId="0" applyFont="1" applyFill="1" applyAlignment="1">
      <alignment/>
    </xf>
    <xf numFmtId="0" fontId="19" fillId="0" borderId="0" xfId="65" applyFont="1" applyAlignment="1">
      <alignment horizontal="center" vertical="center"/>
      <protection/>
    </xf>
    <xf numFmtId="0" fontId="14" fillId="0" borderId="0" xfId="65" applyFont="1" applyFill="1" applyBorder="1">
      <alignment vertical="center"/>
      <protection/>
    </xf>
    <xf numFmtId="0" fontId="16" fillId="0" borderId="0" xfId="65" applyFont="1" applyFill="1" applyBorder="1">
      <alignment vertical="center"/>
      <protection/>
    </xf>
    <xf numFmtId="0" fontId="0" fillId="0" borderId="0" xfId="0" applyBorder="1" applyAlignment="1">
      <alignment/>
    </xf>
    <xf numFmtId="0" fontId="14" fillId="0" borderId="0" xfId="66" applyFont="1" applyFill="1" applyBorder="1" applyAlignment="1">
      <alignment vertical="center"/>
      <protection/>
    </xf>
    <xf numFmtId="0" fontId="14"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7" fillId="0" borderId="0" xfId="66" applyFont="1" applyAlignment="1">
      <alignment horizontal="center"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4" fillId="0" borderId="0" xfId="65" applyFont="1" applyFill="1" applyAlignment="1">
      <alignment horizontal="center" vertical="center"/>
      <protection/>
    </xf>
    <xf numFmtId="0" fontId="3" fillId="0" borderId="0" xfId="0" applyFont="1" applyAlignment="1">
      <alignment horizontal="center"/>
    </xf>
    <xf numFmtId="0" fontId="19" fillId="0" borderId="0" xfId="65" applyFont="1" applyFill="1" applyAlignment="1">
      <alignment vertical="center"/>
      <protection/>
    </xf>
    <xf numFmtId="0" fontId="14"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2" xfId="0" applyFont="1" applyBorder="1" applyAlignment="1">
      <alignment horizontal="center"/>
    </xf>
    <xf numFmtId="0" fontId="14" fillId="0" borderId="54" xfId="65" applyFont="1" applyFill="1" applyBorder="1">
      <alignment vertical="center"/>
      <protection/>
    </xf>
    <xf numFmtId="0" fontId="14" fillId="0" borderId="72" xfId="65" applyFont="1" applyFill="1" applyBorder="1">
      <alignment vertical="center"/>
      <protection/>
    </xf>
    <xf numFmtId="0" fontId="18" fillId="0" borderId="72" xfId="65" applyFont="1" applyFill="1" applyBorder="1">
      <alignment vertical="center"/>
      <protection/>
    </xf>
    <xf numFmtId="0" fontId="14" fillId="0" borderId="52" xfId="65" applyFont="1" applyFill="1" applyBorder="1">
      <alignment vertical="center"/>
      <protection/>
    </xf>
    <xf numFmtId="0" fontId="14" fillId="0" borderId="39" xfId="65" applyFont="1" applyFill="1" applyBorder="1">
      <alignment vertical="center"/>
      <protection/>
    </xf>
    <xf numFmtId="0" fontId="14" fillId="0" borderId="73" xfId="65" applyFont="1" applyFill="1" applyBorder="1">
      <alignment vertical="center"/>
      <protection/>
    </xf>
    <xf numFmtId="0" fontId="14" fillId="0" borderId="48" xfId="65" applyFont="1" applyFill="1" applyBorder="1">
      <alignment vertical="center"/>
      <protection/>
    </xf>
    <xf numFmtId="0" fontId="14" fillId="0" borderId="44" xfId="65" applyFont="1" applyFill="1" applyBorder="1">
      <alignment vertical="center"/>
      <protection/>
    </xf>
    <xf numFmtId="0" fontId="14" fillId="0" borderId="74" xfId="65" applyFont="1" applyFill="1" applyBorder="1">
      <alignment vertical="center"/>
      <protection/>
    </xf>
    <xf numFmtId="0" fontId="14"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4" fillId="0" borderId="74" xfId="66" applyFont="1" applyFill="1" applyBorder="1">
      <alignment vertical="center"/>
      <protection/>
    </xf>
    <xf numFmtId="0" fontId="14" fillId="0" borderId="54" xfId="66" applyFont="1" applyFill="1" applyBorder="1" applyAlignment="1">
      <alignment vertical="center"/>
      <protection/>
    </xf>
    <xf numFmtId="0" fontId="13" fillId="0" borderId="0" xfId="0" applyFont="1" applyBorder="1" applyAlignment="1">
      <alignment vertical="center"/>
    </xf>
    <xf numFmtId="0" fontId="13" fillId="0" borderId="72" xfId="0" applyFont="1" applyBorder="1" applyAlignment="1">
      <alignment vertical="center"/>
    </xf>
    <xf numFmtId="0" fontId="14" fillId="0" borderId="52" xfId="66" applyFont="1" applyFill="1" applyBorder="1" applyAlignment="1">
      <alignment vertical="center"/>
      <protection/>
    </xf>
    <xf numFmtId="0" fontId="14" fillId="0" borderId="39" xfId="66" applyFont="1" applyFill="1" applyBorder="1" applyAlignment="1">
      <alignment vertical="center"/>
      <protection/>
    </xf>
    <xf numFmtId="0" fontId="14" fillId="0" borderId="73" xfId="66" applyFont="1" applyFill="1" applyBorder="1" applyAlignment="1">
      <alignment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2" xfId="65" applyFont="1" applyFill="1" applyBorder="1" applyAlignment="1">
      <alignment horizontal="center" vertical="center"/>
      <protection/>
    </xf>
    <xf numFmtId="0" fontId="21" fillId="0" borderId="0" xfId="66" applyFont="1" applyAlignment="1">
      <alignment horizontal="center" vertical="center"/>
      <protection/>
    </xf>
    <xf numFmtId="0" fontId="14" fillId="0" borderId="0" xfId="66" applyFont="1" applyFill="1" applyBorder="1" applyAlignment="1">
      <alignment horizontal="left" vertical="center"/>
      <protection/>
    </xf>
    <xf numFmtId="177" fontId="11" fillId="0" borderId="18" xfId="0" applyNumberFormat="1"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69" xfId="0" applyFont="1" applyBorder="1" applyAlignment="1" applyProtection="1">
      <alignment horizontal="center" vertical="center" shrinkToFit="1"/>
      <protection/>
    </xf>
    <xf numFmtId="0" fontId="2" fillId="0" borderId="18" xfId="0" applyFont="1" applyBorder="1" applyAlignment="1">
      <alignment horizontal="center" vertical="center"/>
    </xf>
    <xf numFmtId="0" fontId="1" fillId="0" borderId="36" xfId="0" applyFont="1" applyBorder="1" applyAlignment="1" applyProtection="1">
      <alignment horizontal="center" vertical="center" shrinkToFit="1"/>
      <protection/>
    </xf>
    <xf numFmtId="38" fontId="11" fillId="0" borderId="75"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40" xfId="49" applyFont="1" applyBorder="1" applyAlignment="1" applyProtection="1">
      <alignment vertical="center"/>
      <protection/>
    </xf>
    <xf numFmtId="38" fontId="0" fillId="0" borderId="76" xfId="49" applyFont="1" applyBorder="1" applyAlignment="1" applyProtection="1">
      <alignment vertical="center"/>
      <protection locked="0"/>
    </xf>
    <xf numFmtId="0" fontId="0" fillId="0" borderId="41" xfId="0" applyFont="1" applyBorder="1" applyAlignment="1">
      <alignment horizontal="center" vertical="center"/>
    </xf>
    <xf numFmtId="0" fontId="1" fillId="0" borderId="23" xfId="0" applyFont="1" applyBorder="1" applyAlignment="1" applyProtection="1">
      <alignment horizontal="center" vertical="center" wrapText="1"/>
      <protection/>
    </xf>
    <xf numFmtId="0" fontId="0" fillId="0" borderId="22" xfId="0" applyFont="1" applyBorder="1" applyAlignment="1">
      <alignment horizontal="distributed" vertical="center"/>
    </xf>
    <xf numFmtId="0" fontId="0" fillId="0" borderId="26" xfId="0" applyFont="1" applyBorder="1" applyAlignment="1">
      <alignment horizontal="distributed" vertical="center"/>
    </xf>
    <xf numFmtId="0" fontId="13" fillId="0" borderId="0" xfId="66" applyFont="1" applyAlignment="1">
      <alignment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21" fillId="0" borderId="0" xfId="65" applyFont="1" applyAlignment="1">
      <alignment horizontal="center"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2" xfId="65" applyFont="1" applyFill="1" applyBorder="1" applyAlignment="1">
      <alignment horizontal="center" vertical="center"/>
      <protection/>
    </xf>
    <xf numFmtId="0" fontId="14" fillId="0" borderId="33" xfId="66" applyFont="1" applyFill="1" applyBorder="1" applyAlignment="1">
      <alignment horizontal="center" vertical="center"/>
      <protection/>
    </xf>
    <xf numFmtId="0" fontId="14" fillId="0" borderId="64" xfId="66" applyFont="1" applyFill="1" applyBorder="1" applyAlignment="1">
      <alignment horizontal="center" vertical="center"/>
      <protection/>
    </xf>
    <xf numFmtId="0" fontId="14" fillId="33" borderId="33" xfId="66" applyFont="1" applyFill="1" applyBorder="1" applyAlignment="1">
      <alignment horizontal="left" vertical="center"/>
      <protection/>
    </xf>
    <xf numFmtId="0" fontId="14" fillId="33" borderId="27" xfId="66" applyFont="1" applyFill="1" applyBorder="1" applyAlignment="1">
      <alignment horizontal="left" vertical="center"/>
      <protection/>
    </xf>
    <xf numFmtId="0" fontId="14" fillId="33" borderId="64" xfId="66" applyFont="1" applyFill="1" applyBorder="1" applyAlignment="1">
      <alignment horizontal="left" vertical="center"/>
      <protection/>
    </xf>
    <xf numFmtId="0" fontId="14" fillId="0" borderId="33" xfId="66" applyFont="1" applyFill="1" applyBorder="1" applyAlignment="1">
      <alignment horizontal="left" vertical="center"/>
      <protection/>
    </xf>
    <xf numFmtId="0" fontId="14" fillId="0" borderId="27" xfId="66" applyFont="1" applyFill="1" applyBorder="1" applyAlignment="1">
      <alignment horizontal="left" vertical="center"/>
      <protection/>
    </xf>
    <xf numFmtId="0" fontId="14" fillId="0" borderId="64" xfId="66" applyFont="1" applyFill="1" applyBorder="1" applyAlignment="1">
      <alignment horizontal="left" vertical="center"/>
      <protection/>
    </xf>
    <xf numFmtId="178" fontId="12"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3" applyNumberFormat="1" applyFont="1" applyBorder="1" applyAlignment="1" applyProtection="1">
      <alignment horizontal="center" vertical="center"/>
      <protection locked="0"/>
    </xf>
    <xf numFmtId="187" fontId="12" fillId="0" borderId="20" xfId="53" applyNumberFormat="1" applyFont="1" applyBorder="1" applyAlignment="1" applyProtection="1">
      <alignment horizontal="center" vertical="center"/>
      <protection locked="0"/>
    </xf>
    <xf numFmtId="187" fontId="12" fillId="0" borderId="35" xfId="53"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16" xfId="0" applyNumberFormat="1" applyFont="1" applyFill="1" applyBorder="1" applyAlignment="1" applyProtection="1">
      <alignment horizontal="center" vertical="center"/>
      <protection/>
    </xf>
    <xf numFmtId="177" fontId="11"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177" fontId="11"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49" fontId="11" fillId="0" borderId="16" xfId="0" applyNumberFormat="1" applyFont="1" applyFill="1" applyBorder="1" applyAlignment="1" applyProtection="1">
      <alignment horizontal="right" vertical="center" wrapText="1" shrinkToFit="1"/>
      <protection/>
    </xf>
    <xf numFmtId="0" fontId="0" fillId="0" borderId="35" xfId="0" applyFont="1" applyBorder="1" applyAlignment="1" applyProtection="1">
      <alignment horizontal="center" vertical="center"/>
      <protection/>
    </xf>
    <xf numFmtId="177" fontId="13" fillId="0" borderId="17" xfId="0" applyNumberFormat="1" applyFont="1" applyFill="1" applyBorder="1" applyAlignment="1" applyProtection="1">
      <alignment horizontal="center" vertical="center" shrinkToFit="1"/>
      <protection/>
    </xf>
    <xf numFmtId="177" fontId="13" fillId="0" borderId="20" xfId="0" applyNumberFormat="1" applyFont="1" applyFill="1" applyBorder="1" applyAlignment="1" applyProtection="1">
      <alignment horizontal="center" vertical="center" shrinkToFit="1"/>
      <protection/>
    </xf>
    <xf numFmtId="177" fontId="13" fillId="0" borderId="35" xfId="0" applyNumberFormat="1" applyFont="1" applyFill="1" applyBorder="1" applyAlignment="1" applyProtection="1">
      <alignment horizontal="center" vertical="center" shrinkToFit="1"/>
      <protection/>
    </xf>
    <xf numFmtId="0" fontId="0" fillId="0" borderId="20" xfId="0" applyFont="1" applyBorder="1" applyAlignment="1" applyProtection="1">
      <alignment horizontal="distributed"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49" fontId="0" fillId="0" borderId="0" xfId="0" applyNumberFormat="1" applyFont="1" applyAlignment="1" applyProtection="1">
      <alignment horizontal="center"/>
      <protection locked="0"/>
    </xf>
    <xf numFmtId="191" fontId="8" fillId="0" borderId="16" xfId="0" applyNumberFormat="1" applyFont="1" applyBorder="1" applyAlignment="1" applyProtection="1">
      <alignment horizontal="center" vertical="top"/>
      <protection/>
    </xf>
    <xf numFmtId="192" fontId="8" fillId="0" borderId="16" xfId="0" applyNumberFormat="1" applyFont="1" applyBorder="1" applyAlignment="1" applyProtection="1">
      <alignment horizontal="left" vertical="top" shrinkToFit="1"/>
      <protection/>
    </xf>
    <xf numFmtId="0" fontId="0" fillId="0" borderId="4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2" fillId="0" borderId="22" xfId="0" applyFont="1" applyBorder="1" applyAlignment="1">
      <alignment horizontal="center" vertical="center" wrapText="1"/>
    </xf>
    <xf numFmtId="0" fontId="2" fillId="0" borderId="29" xfId="0" applyFont="1" applyBorder="1" applyAlignment="1">
      <alignment horizontal="center" vertical="center"/>
    </xf>
    <xf numFmtId="0" fontId="2" fillId="0" borderId="49" xfId="0" applyFont="1" applyBorder="1" applyAlignment="1">
      <alignment horizontal="center" vertical="center" wrapText="1"/>
    </xf>
    <xf numFmtId="0" fontId="2" fillId="0" borderId="42" xfId="0" applyFont="1" applyBorder="1" applyAlignment="1">
      <alignment horizontal="center" vertical="center"/>
    </xf>
    <xf numFmtId="0" fontId="2" fillId="0" borderId="22" xfId="0" applyFont="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0" fillId="0" borderId="42" xfId="0" applyFont="1" applyBorder="1" applyAlignment="1">
      <alignment horizontal="center" vertical="center"/>
    </xf>
    <xf numFmtId="0" fontId="7" fillId="0" borderId="16" xfId="0" applyFont="1" applyBorder="1" applyAlignment="1" applyProtection="1">
      <alignment horizontal="center" vertical="top"/>
      <protection/>
    </xf>
    <xf numFmtId="0" fontId="0" fillId="0" borderId="42"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35914;&#30000;&#24066;!A1" /><Relationship Id="rId3" Type="http://schemas.openxmlformats.org/officeDocument/2006/relationships/hyperlink" Target="#&#23433;&#22478;&#24066;&#12539;&#30693;&#31435;&#24066;!A1" /><Relationship Id="rId4" Type="http://schemas.openxmlformats.org/officeDocument/2006/relationships/hyperlink" Target="#&#21000;&#35895;&#24066;&#12539;&#39640;&#27996;&#24066;&#12539;&#30887;&#21335;&#24066;!A1" /><Relationship Id="rId5" Type="http://schemas.openxmlformats.org/officeDocument/2006/relationships/hyperlink" Target="#&#35914;&#27211;&#24066;!A1" /><Relationship Id="rId6" Type="http://schemas.openxmlformats.org/officeDocument/2006/relationships/hyperlink" Target="#&#35914;&#24029;&#24066;!A1" /><Relationship Id="rId7" Type="http://schemas.openxmlformats.org/officeDocument/2006/relationships/hyperlink" Target="#&#26032;&#22478;&#24066;&#12539;&#21271;&#35373;&#27005;&#37089;!A1" /><Relationship Id="rId8" Type="http://schemas.openxmlformats.org/officeDocument/2006/relationships/hyperlink" Target="#&#21000;&#35895;&#24066;&#12539;&#39640;&#27996;&#24066;&#12539;&#30887;&#21335;&#24066;!A1" /><Relationship Id="rId9" Type="http://schemas.openxmlformats.org/officeDocument/2006/relationships/hyperlink" Target="#&#21000;&#35895;&#24066;&#12539;&#39640;&#27996;&#24066;&#12539;&#30887;&#21335;&#24066;!A1" /><Relationship Id="rId10" Type="http://schemas.openxmlformats.org/officeDocument/2006/relationships/hyperlink" Target="#&#23433;&#22478;&#24066;&#12539;&#30693;&#31435;&#24066;!A1" /><Relationship Id="rId11" Type="http://schemas.openxmlformats.org/officeDocument/2006/relationships/hyperlink" Target="#&#26032;&#22478;&#24066;&#12539;&#21271;&#35373;&#27005;&#37089;!A1" /><Relationship Id="rId12" Type="http://schemas.openxmlformats.org/officeDocument/2006/relationships/hyperlink" Target="#&#38989;&#30000;&#37089;&#12539;&#35199;&#23614;&#24066;&#12539;&#33970;&#37089;&#24066;!A1" /><Relationship Id="rId13" Type="http://schemas.openxmlformats.org/officeDocument/2006/relationships/hyperlink" Target="#&#23713;&#23822;&#24066;!A1" /><Relationship Id="rId14" Type="http://schemas.openxmlformats.org/officeDocument/2006/relationships/hyperlink" Target="#&#30000;&#21407;&#24066;!A1" /><Relationship Id="rId15" Type="http://schemas.openxmlformats.org/officeDocument/2006/relationships/hyperlink" Target="#&#35914;&#30000;&#24066;&#12539;&#12415;&#12424;&#12375;&#24066;!A1" /><Relationship Id="rId16" Type="http://schemas.openxmlformats.org/officeDocument/2006/relationships/hyperlink" Target="#&#38989;&#30000;&#37089;&#12539;&#35199;&#23614;&#24066;&#12539;&#33970;&#37089;&#24066;!A1" /><Relationship Id="rId17" Type="http://schemas.openxmlformats.org/officeDocument/2006/relationships/hyperlink" Target="#&#38989;&#30000;&#37089;&#12539;&#35199;&#23614;&#24066;&#12539;&#33970;&#37089;&#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1"/>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三河地区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57150</xdr:rowOff>
    </xdr:from>
    <xdr:ext cx="2924175" cy="457200"/>
    <xdr:sp>
      <xdr:nvSpPr>
        <xdr:cNvPr id="3" name="テキスト ボックス 3"/>
        <xdr:cNvSpPr txBox="1">
          <a:spLocks noChangeArrowheads="1"/>
        </xdr:cNvSpPr>
      </xdr:nvSpPr>
      <xdr:spPr>
        <a:xfrm>
          <a:off x="0" y="400050"/>
          <a:ext cx="292417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oneCellAnchor>
    <xdr:from>
      <xdr:col>6</xdr:col>
      <xdr:colOff>228600</xdr:colOff>
      <xdr:row>9</xdr:row>
      <xdr:rowOff>161925</xdr:rowOff>
    </xdr:from>
    <xdr:ext cx="533400" cy="238125"/>
    <xdr:sp>
      <xdr:nvSpPr>
        <xdr:cNvPr id="4" name="テキスト ボックス 4">
          <a:hlinkClick r:id="rId2"/>
        </xdr:cNvPr>
        <xdr:cNvSpPr txBox="1">
          <a:spLocks noChangeArrowheads="1"/>
        </xdr:cNvSpPr>
      </xdr:nvSpPr>
      <xdr:spPr>
        <a:xfrm>
          <a:off x="43434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豊田市</a:t>
          </a:r>
        </a:p>
      </xdr:txBody>
    </xdr:sp>
    <xdr:clientData/>
  </xdr:oneCellAnchor>
  <xdr:oneCellAnchor>
    <xdr:from>
      <xdr:col>4</xdr:col>
      <xdr:colOff>28575</xdr:colOff>
      <xdr:row>20</xdr:row>
      <xdr:rowOff>47625</xdr:rowOff>
    </xdr:from>
    <xdr:ext cx="533400" cy="238125"/>
    <xdr:sp>
      <xdr:nvSpPr>
        <xdr:cNvPr id="5" name="テキスト ボックス 5">
          <a:hlinkClick r:id="rId3"/>
        </xdr:cNvPr>
        <xdr:cNvSpPr txBox="1">
          <a:spLocks noChangeArrowheads="1"/>
        </xdr:cNvSpPr>
      </xdr:nvSpPr>
      <xdr:spPr>
        <a:xfrm>
          <a:off x="2771775" y="3476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安城市</a:t>
          </a:r>
        </a:p>
      </xdr:txBody>
    </xdr:sp>
    <xdr:clientData/>
  </xdr:oneCellAnchor>
  <xdr:oneCellAnchor>
    <xdr:from>
      <xdr:col>3</xdr:col>
      <xdr:colOff>66675</xdr:colOff>
      <xdr:row>16</xdr:row>
      <xdr:rowOff>57150</xdr:rowOff>
    </xdr:from>
    <xdr:ext cx="533400" cy="247650"/>
    <xdr:sp>
      <xdr:nvSpPr>
        <xdr:cNvPr id="6" name="テキスト ボックス 6">
          <a:hlinkClick r:id="rId4"/>
        </xdr:cNvPr>
        <xdr:cNvSpPr txBox="1">
          <a:spLocks noChangeArrowheads="1"/>
        </xdr:cNvSpPr>
      </xdr:nvSpPr>
      <xdr:spPr>
        <a:xfrm>
          <a:off x="2124075" y="2800350"/>
          <a:ext cx="5334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刈谷市</a:t>
          </a:r>
        </a:p>
      </xdr:txBody>
    </xdr:sp>
    <xdr:clientData/>
  </xdr:oneCellAnchor>
  <xdr:oneCellAnchor>
    <xdr:from>
      <xdr:col>7</xdr:col>
      <xdr:colOff>523875</xdr:colOff>
      <xdr:row>32</xdr:row>
      <xdr:rowOff>9525</xdr:rowOff>
    </xdr:from>
    <xdr:ext cx="533400" cy="247650"/>
    <xdr:sp>
      <xdr:nvSpPr>
        <xdr:cNvPr id="7" name="テキスト ボックス 7">
          <a:hlinkClick r:id="rId5"/>
        </xdr:cNvPr>
        <xdr:cNvSpPr txBox="1">
          <a:spLocks noChangeArrowheads="1"/>
        </xdr:cNvSpPr>
      </xdr:nvSpPr>
      <xdr:spPr>
        <a:xfrm>
          <a:off x="5324475" y="54959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豊橋市</a:t>
          </a:r>
        </a:p>
      </xdr:txBody>
    </xdr:sp>
    <xdr:clientData/>
  </xdr:oneCellAnchor>
  <xdr:oneCellAnchor>
    <xdr:from>
      <xdr:col>7</xdr:col>
      <xdr:colOff>133350</xdr:colOff>
      <xdr:row>26</xdr:row>
      <xdr:rowOff>47625</xdr:rowOff>
    </xdr:from>
    <xdr:ext cx="533400" cy="238125"/>
    <xdr:sp>
      <xdr:nvSpPr>
        <xdr:cNvPr id="8" name="テキスト ボックス 8">
          <a:hlinkClick r:id="rId6"/>
        </xdr:cNvPr>
        <xdr:cNvSpPr txBox="1">
          <a:spLocks noChangeArrowheads="1"/>
        </xdr:cNvSpPr>
      </xdr:nvSpPr>
      <xdr:spPr>
        <a:xfrm>
          <a:off x="4933950" y="45053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豊川市</a:t>
          </a:r>
        </a:p>
      </xdr:txBody>
    </xdr:sp>
    <xdr:clientData/>
  </xdr:oneCellAnchor>
  <xdr:oneCellAnchor>
    <xdr:from>
      <xdr:col>9</xdr:col>
      <xdr:colOff>647700</xdr:colOff>
      <xdr:row>10</xdr:row>
      <xdr:rowOff>133350</xdr:rowOff>
    </xdr:from>
    <xdr:ext cx="647700" cy="238125"/>
    <xdr:sp>
      <xdr:nvSpPr>
        <xdr:cNvPr id="9" name="テキスト ボックス 9">
          <a:hlinkClick r:id="rId7"/>
        </xdr:cNvPr>
        <xdr:cNvSpPr txBox="1">
          <a:spLocks noChangeArrowheads="1"/>
        </xdr:cNvSpPr>
      </xdr:nvSpPr>
      <xdr:spPr>
        <a:xfrm>
          <a:off x="6819900" y="18478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北設楽郡</a:t>
          </a:r>
        </a:p>
      </xdr:txBody>
    </xdr:sp>
    <xdr:clientData/>
  </xdr:oneCellAnchor>
  <xdr:oneCellAnchor>
    <xdr:from>
      <xdr:col>2</xdr:col>
      <xdr:colOff>561975</xdr:colOff>
      <xdr:row>23</xdr:row>
      <xdr:rowOff>161925</xdr:rowOff>
    </xdr:from>
    <xdr:ext cx="533400" cy="238125"/>
    <xdr:sp>
      <xdr:nvSpPr>
        <xdr:cNvPr id="10" name="テキスト ボックス 10">
          <a:hlinkClick r:id="rId8"/>
        </xdr:cNvPr>
        <xdr:cNvSpPr txBox="1">
          <a:spLocks noChangeArrowheads="1"/>
        </xdr:cNvSpPr>
      </xdr:nvSpPr>
      <xdr:spPr>
        <a:xfrm>
          <a:off x="1933575" y="4105275"/>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碧南市</a:t>
          </a:r>
        </a:p>
      </xdr:txBody>
    </xdr:sp>
    <xdr:clientData/>
  </xdr:oneCellAnchor>
  <xdr:oneCellAnchor>
    <xdr:from>
      <xdr:col>2</xdr:col>
      <xdr:colOff>590550</xdr:colOff>
      <xdr:row>20</xdr:row>
      <xdr:rowOff>152400</xdr:rowOff>
    </xdr:from>
    <xdr:ext cx="533400" cy="238125"/>
    <xdr:sp>
      <xdr:nvSpPr>
        <xdr:cNvPr id="11" name="テキスト ボックス 11">
          <a:hlinkClick r:id="rId9"/>
        </xdr:cNvPr>
        <xdr:cNvSpPr txBox="1">
          <a:spLocks noChangeArrowheads="1"/>
        </xdr:cNvSpPr>
      </xdr:nvSpPr>
      <xdr:spPr>
        <a:xfrm>
          <a:off x="1962150" y="358140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高浜市</a:t>
          </a:r>
        </a:p>
      </xdr:txBody>
    </xdr:sp>
    <xdr:clientData/>
  </xdr:oneCellAnchor>
  <xdr:oneCellAnchor>
    <xdr:from>
      <xdr:col>1</xdr:col>
      <xdr:colOff>476250</xdr:colOff>
      <xdr:row>19</xdr:row>
      <xdr:rowOff>133350</xdr:rowOff>
    </xdr:from>
    <xdr:ext cx="523875" cy="247650"/>
    <xdr:sp>
      <xdr:nvSpPr>
        <xdr:cNvPr id="12" name="テキスト ボックス 12">
          <a:hlinkClick r:id="rId10"/>
        </xdr:cNvPr>
        <xdr:cNvSpPr txBox="1">
          <a:spLocks noChangeArrowheads="1"/>
        </xdr:cNvSpPr>
      </xdr:nvSpPr>
      <xdr:spPr>
        <a:xfrm>
          <a:off x="1162050" y="33909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知立市</a:t>
          </a:r>
        </a:p>
      </xdr:txBody>
    </xdr:sp>
    <xdr:clientData/>
  </xdr:oneCellAnchor>
  <xdr:oneCellAnchor>
    <xdr:from>
      <xdr:col>9</xdr:col>
      <xdr:colOff>47625</xdr:colOff>
      <xdr:row>19</xdr:row>
      <xdr:rowOff>66675</xdr:rowOff>
    </xdr:from>
    <xdr:ext cx="533400" cy="247650"/>
    <xdr:sp>
      <xdr:nvSpPr>
        <xdr:cNvPr id="13" name="テキスト ボックス 13">
          <a:hlinkClick r:id="rId11"/>
        </xdr:cNvPr>
        <xdr:cNvSpPr txBox="1">
          <a:spLocks noChangeArrowheads="1"/>
        </xdr:cNvSpPr>
      </xdr:nvSpPr>
      <xdr:spPr>
        <a:xfrm>
          <a:off x="6219825" y="3324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新城市</a:t>
          </a:r>
        </a:p>
      </xdr:txBody>
    </xdr:sp>
    <xdr:clientData/>
  </xdr:oneCellAnchor>
  <xdr:oneCellAnchor>
    <xdr:from>
      <xdr:col>3</xdr:col>
      <xdr:colOff>542925</xdr:colOff>
      <xdr:row>26</xdr:row>
      <xdr:rowOff>114300</xdr:rowOff>
    </xdr:from>
    <xdr:ext cx="533400" cy="238125"/>
    <xdr:sp>
      <xdr:nvSpPr>
        <xdr:cNvPr id="14" name="テキスト ボックス 14">
          <a:hlinkClick r:id="rId12"/>
        </xdr:cNvPr>
        <xdr:cNvSpPr txBox="1">
          <a:spLocks noChangeArrowheads="1"/>
        </xdr:cNvSpPr>
      </xdr:nvSpPr>
      <xdr:spPr>
        <a:xfrm>
          <a:off x="2600325" y="45720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西尾市</a:t>
          </a:r>
        </a:p>
      </xdr:txBody>
    </xdr:sp>
    <xdr:clientData/>
  </xdr:oneCellAnchor>
  <xdr:oneCellAnchor>
    <xdr:from>
      <xdr:col>6</xdr:col>
      <xdr:colOff>28575</xdr:colOff>
      <xdr:row>20</xdr:row>
      <xdr:rowOff>66675</xdr:rowOff>
    </xdr:from>
    <xdr:ext cx="523875" cy="247650"/>
    <xdr:sp>
      <xdr:nvSpPr>
        <xdr:cNvPr id="15" name="テキスト ボックス 15">
          <a:hlinkClick r:id="rId13"/>
        </xdr:cNvPr>
        <xdr:cNvSpPr txBox="1">
          <a:spLocks noChangeArrowheads="1"/>
        </xdr:cNvSpPr>
      </xdr:nvSpPr>
      <xdr:spPr>
        <a:xfrm>
          <a:off x="4143375" y="34956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岡崎市</a:t>
          </a:r>
        </a:p>
      </xdr:txBody>
    </xdr:sp>
    <xdr:clientData/>
  </xdr:oneCellAnchor>
  <xdr:oneCellAnchor>
    <xdr:from>
      <xdr:col>5</xdr:col>
      <xdr:colOff>314325</xdr:colOff>
      <xdr:row>33</xdr:row>
      <xdr:rowOff>114300</xdr:rowOff>
    </xdr:from>
    <xdr:ext cx="533400" cy="238125"/>
    <xdr:sp>
      <xdr:nvSpPr>
        <xdr:cNvPr id="16" name="テキスト ボックス 16">
          <a:hlinkClick r:id="rId14"/>
        </xdr:cNvPr>
        <xdr:cNvSpPr txBox="1">
          <a:spLocks noChangeArrowheads="1"/>
        </xdr:cNvSpPr>
      </xdr:nvSpPr>
      <xdr:spPr>
        <a:xfrm>
          <a:off x="3743325" y="5772150"/>
          <a:ext cx="533400" cy="238125"/>
        </a:xfrm>
        <a:prstGeom prst="rect">
          <a:avLst/>
        </a:prstGeom>
        <a:noFill/>
        <a:ln w="9525"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田原市</a:t>
          </a:r>
        </a:p>
      </xdr:txBody>
    </xdr:sp>
    <xdr:clientData/>
  </xdr:oneCellAnchor>
  <xdr:oneCellAnchor>
    <xdr:from>
      <xdr:col>3</xdr:col>
      <xdr:colOff>419100</xdr:colOff>
      <xdr:row>11</xdr:row>
      <xdr:rowOff>152400</xdr:rowOff>
    </xdr:from>
    <xdr:ext cx="609600" cy="238125"/>
    <xdr:sp>
      <xdr:nvSpPr>
        <xdr:cNvPr id="17" name="テキスト ボックス 17">
          <a:hlinkClick r:id="rId15"/>
        </xdr:cNvPr>
        <xdr:cNvSpPr txBox="1">
          <a:spLocks noChangeArrowheads="1"/>
        </xdr:cNvSpPr>
      </xdr:nvSpPr>
      <xdr:spPr>
        <a:xfrm>
          <a:off x="2476500" y="2038350"/>
          <a:ext cx="6096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みよし市</a:t>
          </a:r>
        </a:p>
      </xdr:txBody>
    </xdr:sp>
    <xdr:clientData/>
  </xdr:oneCellAnchor>
  <xdr:oneCellAnchor>
    <xdr:from>
      <xdr:col>5</xdr:col>
      <xdr:colOff>523875</xdr:colOff>
      <xdr:row>25</xdr:row>
      <xdr:rowOff>152400</xdr:rowOff>
    </xdr:from>
    <xdr:ext cx="533400" cy="238125"/>
    <xdr:sp>
      <xdr:nvSpPr>
        <xdr:cNvPr id="18" name="テキスト ボックス 18">
          <a:hlinkClick r:id="rId16"/>
        </xdr:cNvPr>
        <xdr:cNvSpPr txBox="1">
          <a:spLocks noChangeArrowheads="1"/>
        </xdr:cNvSpPr>
      </xdr:nvSpPr>
      <xdr:spPr>
        <a:xfrm>
          <a:off x="3952875" y="44386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蒲郡市</a:t>
          </a:r>
        </a:p>
      </xdr:txBody>
    </xdr:sp>
    <xdr:clientData/>
  </xdr:oneCellAnchor>
  <xdr:oneCellAnchor>
    <xdr:from>
      <xdr:col>4</xdr:col>
      <xdr:colOff>685800</xdr:colOff>
      <xdr:row>24</xdr:row>
      <xdr:rowOff>171450</xdr:rowOff>
    </xdr:from>
    <xdr:ext cx="523875" cy="238125"/>
    <xdr:sp>
      <xdr:nvSpPr>
        <xdr:cNvPr id="19" name="テキスト ボックス 19">
          <a:hlinkClick r:id="rId17"/>
        </xdr:cNvPr>
        <xdr:cNvSpPr txBox="1">
          <a:spLocks noChangeArrowheads="1"/>
        </xdr:cNvSpPr>
      </xdr:nvSpPr>
      <xdr:spPr>
        <a:xfrm>
          <a:off x="3429000" y="4286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額田郡</a:t>
          </a:r>
        </a:p>
      </xdr:txBody>
    </xdr:sp>
    <xdr:clientData/>
  </xdr:oneCellAnchor>
  <xdr:twoCellAnchor>
    <xdr:from>
      <xdr:col>2</xdr:col>
      <xdr:colOff>323850</xdr:colOff>
      <xdr:row>18</xdr:row>
      <xdr:rowOff>57150</xdr:rowOff>
    </xdr:from>
    <xdr:to>
      <xdr:col>4</xdr:col>
      <xdr:colOff>142875</xdr:colOff>
      <xdr:row>20</xdr:row>
      <xdr:rowOff>85725</xdr:rowOff>
    </xdr:to>
    <xdr:sp>
      <xdr:nvSpPr>
        <xdr:cNvPr id="20" name="直線コネクタ 23"/>
        <xdr:cNvSpPr>
          <a:spLocks/>
        </xdr:cNvSpPr>
      </xdr:nvSpPr>
      <xdr:spPr>
        <a:xfrm flipV="1">
          <a:off x="1695450" y="3143250"/>
          <a:ext cx="1190625"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00025"/>
    <xdr:sp fLocksText="0">
      <xdr:nvSpPr>
        <xdr:cNvPr id="3"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8"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9"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10"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4"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20</xdr:row>
      <xdr:rowOff>0</xdr:rowOff>
    </xdr:from>
    <xdr:ext cx="85725" cy="200025"/>
    <xdr:sp fLocksText="0">
      <xdr:nvSpPr>
        <xdr:cNvPr id="1"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0"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4"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57150</xdr:colOff>
      <xdr:row>24</xdr:row>
      <xdr:rowOff>0</xdr:rowOff>
    </xdr:from>
    <xdr:ext cx="85725" cy="200025"/>
    <xdr:sp fLocksText="0">
      <xdr:nvSpPr>
        <xdr:cNvPr id="15" name="Text Box 2"/>
        <xdr:cNvSpPr txBox="1">
          <a:spLocks noChangeArrowheads="1"/>
        </xdr:cNvSpPr>
      </xdr:nvSpPr>
      <xdr:spPr>
        <a:xfrm>
          <a:off x="304800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16"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17"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4" customWidth="1"/>
    <col min="2" max="2" width="5.625" style="0" customWidth="1"/>
  </cols>
  <sheetData>
    <row r="1" spans="1:2" ht="13.5">
      <c r="A1" s="311"/>
      <c r="B1" s="311"/>
    </row>
    <row r="2" spans="1:2" ht="24">
      <c r="A2" s="296" t="s">
        <v>643</v>
      </c>
      <c r="B2" s="238"/>
    </row>
    <row r="3" spans="1:2" ht="18.75">
      <c r="A3" s="264"/>
      <c r="B3" s="238"/>
    </row>
    <row r="4" spans="1:2" ht="13.5">
      <c r="A4" s="239"/>
      <c r="B4" s="239"/>
    </row>
    <row r="5" spans="1:2" ht="13.5">
      <c r="A5" s="312" t="s">
        <v>600</v>
      </c>
      <c r="B5" s="313"/>
    </row>
    <row r="6" spans="1:2" ht="6" customHeight="1">
      <c r="A6" s="265"/>
      <c r="B6" s="266"/>
    </row>
    <row r="7" spans="1:2" ht="13.5">
      <c r="A7" s="312" t="s">
        <v>601</v>
      </c>
      <c r="B7" s="313"/>
    </row>
    <row r="8" spans="1:2" ht="13.5">
      <c r="A8" s="265"/>
      <c r="B8" s="240"/>
    </row>
    <row r="9" spans="1:2" ht="13.5">
      <c r="A9" s="241"/>
      <c r="B9" s="242"/>
    </row>
    <row r="10" spans="1:2" ht="13.5">
      <c r="A10" s="241" t="s">
        <v>602</v>
      </c>
      <c r="B10" s="242"/>
    </row>
    <row r="11" spans="1:2" ht="13.5">
      <c r="A11" s="241"/>
      <c r="B11" s="242"/>
    </row>
    <row r="12" spans="1:2" ht="13.5">
      <c r="A12" s="241" t="s">
        <v>603</v>
      </c>
      <c r="B12" s="242"/>
    </row>
    <row r="13" spans="1:2" ht="6" customHeight="1">
      <c r="A13" s="241"/>
      <c r="B13" s="242"/>
    </row>
    <row r="14" spans="1:2" ht="13.5">
      <c r="A14" s="241" t="s">
        <v>604</v>
      </c>
      <c r="B14" s="242"/>
    </row>
    <row r="15" spans="1:2" ht="13.5">
      <c r="A15" s="241"/>
      <c r="B15" s="242"/>
    </row>
    <row r="16" spans="1:2" ht="13.5">
      <c r="A16" s="241" t="s">
        <v>605</v>
      </c>
      <c r="B16" s="242"/>
    </row>
    <row r="17" spans="1:2" ht="6" customHeight="1">
      <c r="A17" s="241"/>
      <c r="B17" s="242"/>
    </row>
    <row r="18" spans="1:2" ht="13.5">
      <c r="A18" s="241" t="s">
        <v>606</v>
      </c>
      <c r="B18" s="242"/>
    </row>
    <row r="19" spans="1:2" ht="13.5">
      <c r="A19" s="241" t="s">
        <v>510</v>
      </c>
      <c r="B19" s="242"/>
    </row>
    <row r="20" spans="1:2" ht="13.5">
      <c r="A20" s="241" t="s">
        <v>607</v>
      </c>
      <c r="B20" s="242"/>
    </row>
    <row r="21" spans="1:2" ht="13.5">
      <c r="A21" s="241" t="s">
        <v>608</v>
      </c>
      <c r="B21" s="242"/>
    </row>
    <row r="22" spans="1:2" ht="13.5">
      <c r="A22" s="241" t="s">
        <v>609</v>
      </c>
      <c r="B22" s="242"/>
    </row>
    <row r="23" spans="1:2" ht="13.5">
      <c r="A23" s="241" t="s">
        <v>610</v>
      </c>
      <c r="B23" s="242"/>
    </row>
    <row r="24" spans="1:2" ht="13.5">
      <c r="A24" s="241" t="s">
        <v>611</v>
      </c>
      <c r="B24" s="242"/>
    </row>
    <row r="25" spans="1:2" ht="6" customHeight="1">
      <c r="A25" s="241"/>
      <c r="B25" s="242"/>
    </row>
    <row r="26" spans="1:2" ht="13.5">
      <c r="A26" s="241" t="s">
        <v>612</v>
      </c>
      <c r="B26" s="242"/>
    </row>
    <row r="27" spans="1:2" ht="13.5">
      <c r="A27" s="241" t="s">
        <v>610</v>
      </c>
      <c r="B27" s="242"/>
    </row>
    <row r="28" spans="1:2" ht="13.5">
      <c r="A28" s="241" t="s">
        <v>613</v>
      </c>
      <c r="B28" s="242"/>
    </row>
    <row r="29" spans="1:2" ht="13.5">
      <c r="A29" s="241" t="s">
        <v>614</v>
      </c>
      <c r="B29" s="242"/>
    </row>
    <row r="30" spans="1:2" ht="13.5">
      <c r="A30" s="241" t="s">
        <v>641</v>
      </c>
      <c r="B30" s="242"/>
    </row>
    <row r="31" spans="1:2" ht="6" customHeight="1">
      <c r="A31" s="241"/>
      <c r="B31" s="242"/>
    </row>
    <row r="32" spans="1:2" ht="13.5">
      <c r="A32" s="241" t="s">
        <v>642</v>
      </c>
      <c r="B32" s="242"/>
    </row>
    <row r="33" spans="1:2" ht="13.5">
      <c r="A33" s="241" t="s">
        <v>614</v>
      </c>
      <c r="B33" s="242"/>
    </row>
    <row r="34" spans="1:2" ht="13.5">
      <c r="A34" s="241" t="s">
        <v>615</v>
      </c>
      <c r="B34" s="242"/>
    </row>
    <row r="35" spans="1:2" ht="13.5">
      <c r="A35" s="241" t="s">
        <v>608</v>
      </c>
      <c r="B35" s="242"/>
    </row>
    <row r="36" spans="1:2" ht="13.5">
      <c r="A36" s="241" t="s">
        <v>616</v>
      </c>
      <c r="B36" s="242"/>
    </row>
    <row r="37" spans="1:2" ht="6" customHeight="1">
      <c r="A37" s="241"/>
      <c r="B37" s="242"/>
    </row>
    <row r="38" spans="1:2" ht="13.5">
      <c r="A38" s="241" t="s">
        <v>617</v>
      </c>
      <c r="B38" s="242"/>
    </row>
    <row r="39" spans="1:2" ht="13.5">
      <c r="A39" s="241" t="s">
        <v>610</v>
      </c>
      <c r="B39" s="242"/>
    </row>
    <row r="40" spans="1:2" ht="13.5">
      <c r="A40" s="241" t="s">
        <v>618</v>
      </c>
      <c r="B40" s="242"/>
    </row>
    <row r="41" spans="1:2" ht="13.5">
      <c r="A41" s="241" t="s">
        <v>608</v>
      </c>
      <c r="B41" s="242"/>
    </row>
    <row r="42" spans="1:2" ht="13.5">
      <c r="A42" s="241" t="s">
        <v>619</v>
      </c>
      <c r="B42" s="242"/>
    </row>
    <row r="43" spans="1:2" ht="13.5">
      <c r="A43" s="241"/>
      <c r="B43" s="242"/>
    </row>
    <row r="44" spans="1:2" ht="13.5">
      <c r="A44" s="241"/>
      <c r="B44" s="242"/>
    </row>
    <row r="45" spans="1:2" ht="13.5">
      <c r="A45" s="241"/>
      <c r="B45" s="242"/>
    </row>
    <row r="46" spans="1:2" ht="13.5">
      <c r="A46" s="239" t="s">
        <v>620</v>
      </c>
      <c r="B46" s="242"/>
    </row>
    <row r="47" spans="1:2" ht="6" customHeight="1">
      <c r="A47" s="239"/>
      <c r="B47" s="242"/>
    </row>
    <row r="48" spans="1:2" ht="13.5">
      <c r="A48" s="239" t="s">
        <v>621</v>
      </c>
      <c r="B48" s="242"/>
    </row>
    <row r="49" spans="1:2" ht="13.5">
      <c r="A49" s="239" t="s">
        <v>622</v>
      </c>
      <c r="B49" s="242"/>
    </row>
    <row r="50" spans="1:2" ht="13.5">
      <c r="A50" s="241"/>
      <c r="B50" s="242"/>
    </row>
    <row r="51" spans="1:2" ht="13.5">
      <c r="A51" s="242"/>
      <c r="B51" s="242"/>
    </row>
    <row r="52" spans="1:2" ht="13.5">
      <c r="A52" s="239"/>
      <c r="B52" s="242"/>
    </row>
    <row r="53" spans="1:2" ht="13.5">
      <c r="A53" s="239"/>
      <c r="B53" s="242"/>
    </row>
    <row r="54" spans="1:2" ht="13.5">
      <c r="A54" s="239"/>
      <c r="B54" s="242"/>
    </row>
    <row r="55" spans="1:2" ht="13.5">
      <c r="A55" s="239"/>
      <c r="B55" s="239"/>
    </row>
    <row r="56" spans="1:2" ht="13.5">
      <c r="A56" s="239"/>
      <c r="B56" s="239"/>
    </row>
    <row r="57" spans="1:2" ht="13.5">
      <c r="A57" s="239"/>
      <c r="B57" s="239"/>
    </row>
    <row r="58" spans="1:2" ht="13.5">
      <c r="A58" s="239"/>
      <c r="B58" s="23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F33" sqref="F33"/>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SUM(O4+I28)</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1" s="18" customFormat="1" ht="24.75" customHeight="1">
      <c r="B4" s="360" t="s">
        <v>155</v>
      </c>
      <c r="C4" s="360"/>
      <c r="D4" s="360"/>
      <c r="E4" s="360"/>
      <c r="F4" s="19"/>
      <c r="G4" s="20" t="s">
        <v>4</v>
      </c>
      <c r="H4" s="21"/>
      <c r="I4" s="361">
        <f>SUM(G26,L26,Q26,V26,AA26)</f>
        <v>0</v>
      </c>
      <c r="J4" s="361"/>
      <c r="K4" s="22" t="s">
        <v>18</v>
      </c>
      <c r="L4" s="362">
        <f>SUM(F26,K26,P26,U26,Z26)</f>
        <v>101000</v>
      </c>
      <c r="M4" s="362"/>
      <c r="N4" s="362"/>
      <c r="O4" s="366">
        <f>SUM(G24,L24,Q24,V24,AA24)</f>
        <v>0</v>
      </c>
      <c r="P4" s="366"/>
      <c r="Q4" s="366"/>
      <c r="R4" s="212"/>
      <c r="S4" s="367">
        <f>SUM(F24,K24,P24,U24,Z24)</f>
        <v>12200</v>
      </c>
      <c r="T4" s="367"/>
      <c r="U4" s="367"/>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2" s="4" customFormat="1" ht="15" customHeight="1">
      <c r="A6" s="33"/>
      <c r="B6" s="34"/>
      <c r="C6" s="173" t="s">
        <v>248</v>
      </c>
      <c r="D6" s="35" t="s">
        <v>257</v>
      </c>
      <c r="E6" s="36" t="s">
        <v>32</v>
      </c>
      <c r="F6" s="37">
        <v>2350</v>
      </c>
      <c r="G6" s="5"/>
      <c r="H6" s="176"/>
      <c r="I6" s="35"/>
      <c r="J6" s="36"/>
      <c r="K6" s="48"/>
      <c r="L6" s="6"/>
      <c r="M6" s="176"/>
      <c r="N6" s="35"/>
      <c r="O6" s="36"/>
      <c r="P6" s="48"/>
      <c r="Q6" s="6"/>
      <c r="R6" s="176" t="s">
        <v>266</v>
      </c>
      <c r="S6" s="35" t="s">
        <v>261</v>
      </c>
      <c r="T6" s="36"/>
      <c r="U6" s="48">
        <v>300</v>
      </c>
      <c r="V6" s="6"/>
      <c r="W6" s="176"/>
      <c r="X6" s="35"/>
      <c r="Y6" s="36"/>
      <c r="Z6" s="48"/>
      <c r="AA6" s="6"/>
      <c r="AB6" s="74"/>
      <c r="AF6" s="32"/>
    </row>
    <row r="7" spans="1:32" s="4" customFormat="1" ht="15" customHeight="1">
      <c r="A7" s="38"/>
      <c r="B7" s="34"/>
      <c r="C7" s="174" t="s">
        <v>249</v>
      </c>
      <c r="D7" s="39" t="s">
        <v>258</v>
      </c>
      <c r="E7" s="40" t="s">
        <v>32</v>
      </c>
      <c r="F7" s="41">
        <v>2100</v>
      </c>
      <c r="G7" s="7"/>
      <c r="H7" s="174"/>
      <c r="I7" s="39"/>
      <c r="J7" s="40"/>
      <c r="K7" s="49"/>
      <c r="L7" s="8"/>
      <c r="M7" s="174"/>
      <c r="N7" s="39"/>
      <c r="O7" s="40"/>
      <c r="P7" s="52"/>
      <c r="Q7" s="8"/>
      <c r="R7" s="174"/>
      <c r="S7" s="39"/>
      <c r="T7" s="40"/>
      <c r="U7" s="50"/>
      <c r="V7" s="8"/>
      <c r="W7" s="174"/>
      <c r="X7" s="39"/>
      <c r="Y7" s="40"/>
      <c r="Z7" s="50"/>
      <c r="AA7" s="8"/>
      <c r="AB7" s="75"/>
      <c r="AF7" s="32"/>
    </row>
    <row r="8" spans="1:32" s="4" customFormat="1" ht="15" customHeight="1">
      <c r="A8" s="38"/>
      <c r="B8" s="34"/>
      <c r="C8" s="174" t="s">
        <v>250</v>
      </c>
      <c r="D8" s="39" t="s">
        <v>259</v>
      </c>
      <c r="E8" s="40" t="s">
        <v>32</v>
      </c>
      <c r="F8" s="41">
        <v>900</v>
      </c>
      <c r="G8" s="7"/>
      <c r="H8" s="174"/>
      <c r="I8" s="39"/>
      <c r="J8" s="40"/>
      <c r="K8" s="50"/>
      <c r="L8" s="8"/>
      <c r="M8" s="174"/>
      <c r="N8" s="39"/>
      <c r="O8" s="40"/>
      <c r="P8" s="50"/>
      <c r="Q8" s="8"/>
      <c r="R8" s="174"/>
      <c r="S8" s="39"/>
      <c r="T8" s="40"/>
      <c r="U8" s="49"/>
      <c r="V8" s="8"/>
      <c r="W8" s="174"/>
      <c r="X8" s="39"/>
      <c r="Y8" s="40"/>
      <c r="Z8" s="49"/>
      <c r="AA8" s="8"/>
      <c r="AB8" s="75"/>
      <c r="AF8" s="32"/>
    </row>
    <row r="9" spans="1:32" s="4" customFormat="1" ht="15" customHeight="1">
      <c r="A9" s="38"/>
      <c r="B9" s="34"/>
      <c r="C9" s="174" t="s">
        <v>251</v>
      </c>
      <c r="D9" s="39" t="s">
        <v>260</v>
      </c>
      <c r="E9" s="40" t="s">
        <v>32</v>
      </c>
      <c r="F9" s="41">
        <v>2600</v>
      </c>
      <c r="G9" s="7"/>
      <c r="H9" s="174"/>
      <c r="I9" s="39"/>
      <c r="J9" s="40"/>
      <c r="K9" s="50"/>
      <c r="L9" s="8"/>
      <c r="M9" s="174"/>
      <c r="N9" s="39"/>
      <c r="O9" s="40"/>
      <c r="P9" s="50"/>
      <c r="Q9" s="8"/>
      <c r="R9" s="174"/>
      <c r="S9" s="39"/>
      <c r="T9" s="40"/>
      <c r="U9" s="49"/>
      <c r="V9" s="8"/>
      <c r="W9" s="174"/>
      <c r="X9" s="39"/>
      <c r="Y9" s="40"/>
      <c r="Z9" s="49"/>
      <c r="AA9" s="8"/>
      <c r="AB9" s="76"/>
      <c r="AF9" s="32"/>
    </row>
    <row r="10" spans="1:32" s="4" customFormat="1" ht="15" customHeight="1">
      <c r="A10" s="38"/>
      <c r="B10" s="34"/>
      <c r="C10" s="174" t="s">
        <v>252</v>
      </c>
      <c r="D10" s="39" t="s">
        <v>261</v>
      </c>
      <c r="E10" s="40" t="s">
        <v>32</v>
      </c>
      <c r="F10" s="41">
        <v>1250</v>
      </c>
      <c r="G10" s="7"/>
      <c r="H10" s="174"/>
      <c r="I10" s="39"/>
      <c r="J10" s="40"/>
      <c r="K10" s="50"/>
      <c r="L10" s="8"/>
      <c r="M10" s="174"/>
      <c r="N10" s="39"/>
      <c r="O10" s="40"/>
      <c r="P10" s="50"/>
      <c r="Q10" s="8"/>
      <c r="R10" s="174"/>
      <c r="S10" s="39"/>
      <c r="T10" s="40"/>
      <c r="U10" s="50"/>
      <c r="V10" s="8"/>
      <c r="W10" s="174"/>
      <c r="X10" s="39"/>
      <c r="Y10" s="40"/>
      <c r="Z10" s="50"/>
      <c r="AA10" s="8"/>
      <c r="AB10" s="76"/>
      <c r="AF10" s="32"/>
    </row>
    <row r="11" spans="1:32" s="4" customFormat="1" ht="15" customHeight="1">
      <c r="A11" s="38"/>
      <c r="B11" s="34"/>
      <c r="C11" s="174" t="s">
        <v>253</v>
      </c>
      <c r="D11" s="39" t="s">
        <v>727</v>
      </c>
      <c r="E11" s="40" t="s">
        <v>32</v>
      </c>
      <c r="F11" s="41">
        <v>500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
      <c r="B12" s="34" t="s">
        <v>269</v>
      </c>
      <c r="C12" s="174" t="s">
        <v>254</v>
      </c>
      <c r="D12" s="39" t="s">
        <v>262</v>
      </c>
      <c r="E12" s="40" t="s">
        <v>263</v>
      </c>
      <c r="F12" s="41">
        <v>200</v>
      </c>
      <c r="G12" s="7"/>
      <c r="H12" s="174"/>
      <c r="I12" s="39"/>
      <c r="J12" s="40"/>
      <c r="K12" s="50"/>
      <c r="L12" s="8"/>
      <c r="M12" s="174"/>
      <c r="N12" s="39"/>
      <c r="O12" s="40"/>
      <c r="P12" s="50"/>
      <c r="Q12" s="8"/>
      <c r="R12" s="174"/>
      <c r="S12" s="39"/>
      <c r="T12" s="40"/>
      <c r="U12" s="50"/>
      <c r="V12" s="8"/>
      <c r="W12" s="174"/>
      <c r="X12" s="39"/>
      <c r="Y12" s="40"/>
      <c r="Z12" s="50"/>
      <c r="AA12" s="8"/>
      <c r="AB12" s="76" t="s">
        <v>268</v>
      </c>
      <c r="AF12" s="32"/>
    </row>
    <row r="13" spans="1:28" s="4" customFormat="1" ht="15" customHeight="1">
      <c r="A13" s="38"/>
      <c r="B13" s="34"/>
      <c r="C13" s="174" t="s">
        <v>255</v>
      </c>
      <c r="D13" s="39" t="s">
        <v>264</v>
      </c>
      <c r="E13" s="40" t="s">
        <v>32</v>
      </c>
      <c r="F13" s="41">
        <v>700</v>
      </c>
      <c r="G13" s="7"/>
      <c r="H13" s="174"/>
      <c r="I13" s="39"/>
      <c r="J13" s="40"/>
      <c r="K13" s="50"/>
      <c r="L13" s="8"/>
      <c r="M13" s="174"/>
      <c r="N13" s="39"/>
      <c r="O13" s="40"/>
      <c r="P13" s="50"/>
      <c r="Q13" s="8"/>
      <c r="R13" s="174"/>
      <c r="S13" s="39"/>
      <c r="T13" s="40"/>
      <c r="U13" s="50"/>
      <c r="V13" s="8"/>
      <c r="W13" s="174"/>
      <c r="X13" s="39"/>
      <c r="Y13" s="40"/>
      <c r="Z13" s="50"/>
      <c r="AA13" s="8"/>
      <c r="AB13" s="76" t="s">
        <v>267</v>
      </c>
    </row>
    <row r="14" spans="1:28" s="4" customFormat="1" ht="15" customHeight="1">
      <c r="A14" s="38"/>
      <c r="B14" s="34"/>
      <c r="C14" s="174" t="s">
        <v>256</v>
      </c>
      <c r="D14" s="39" t="s">
        <v>265</v>
      </c>
      <c r="E14" s="40" t="s">
        <v>32</v>
      </c>
      <c r="F14" s="41">
        <v>1300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c r="D15" s="39"/>
      <c r="E15" s="40"/>
      <c r="F15" s="42"/>
      <c r="G15" s="7"/>
      <c r="H15" s="174"/>
      <c r="I15" s="39"/>
      <c r="J15" s="40"/>
      <c r="K15" s="50"/>
      <c r="L15" s="8"/>
      <c r="M15" s="174"/>
      <c r="N15" s="39"/>
      <c r="O15" s="40"/>
      <c r="P15" s="50"/>
      <c r="Q15" s="8"/>
      <c r="R15" s="174"/>
      <c r="S15" s="39"/>
      <c r="T15" s="40"/>
      <c r="U15" s="50"/>
      <c r="V15" s="8"/>
      <c r="W15" s="174"/>
      <c r="X15" s="39"/>
      <c r="Y15" s="40"/>
      <c r="Z15" s="50"/>
      <c r="AA15" s="8"/>
      <c r="AB15" s="75"/>
    </row>
    <row r="16" spans="1:28" s="4" customFormat="1" ht="15" customHeight="1">
      <c r="A16" s="38"/>
      <c r="B16" s="34"/>
      <c r="C16" s="174"/>
      <c r="D16" s="210" t="s">
        <v>597</v>
      </c>
      <c r="E16" s="40"/>
      <c r="F16" s="42"/>
      <c r="G16" s="7"/>
      <c r="H16" s="174"/>
      <c r="I16" s="39"/>
      <c r="J16" s="40"/>
      <c r="K16" s="50"/>
      <c r="L16" s="8"/>
      <c r="M16" s="174"/>
      <c r="N16" s="39"/>
      <c r="O16" s="40"/>
      <c r="P16" s="50"/>
      <c r="Q16" s="8"/>
      <c r="R16" s="174"/>
      <c r="S16" s="39"/>
      <c r="T16" s="40"/>
      <c r="U16" s="50"/>
      <c r="V16" s="8"/>
      <c r="W16" s="174"/>
      <c r="X16" s="39"/>
      <c r="Y16" s="40"/>
      <c r="Z16" s="50"/>
      <c r="AA16" s="8"/>
      <c r="AB16" s="76"/>
    </row>
    <row r="17" spans="1:32" s="4" customFormat="1" ht="15" customHeight="1">
      <c r="A17" s="38"/>
      <c r="B17" s="34"/>
      <c r="C17" s="174"/>
      <c r="D17" s="39"/>
      <c r="E17" s="40"/>
      <c r="F17" s="41"/>
      <c r="G17" s="7"/>
      <c r="H17" s="174"/>
      <c r="I17" s="39"/>
      <c r="J17" s="40"/>
      <c r="K17" s="50"/>
      <c r="L17" s="8"/>
      <c r="M17" s="174"/>
      <c r="N17" s="39"/>
      <c r="O17" s="40"/>
      <c r="P17" s="50"/>
      <c r="Q17" s="8"/>
      <c r="R17" s="174"/>
      <c r="S17" s="39"/>
      <c r="T17" s="40"/>
      <c r="U17" s="49"/>
      <c r="V17" s="8"/>
      <c r="W17" s="174"/>
      <c r="X17" s="39"/>
      <c r="Y17" s="40"/>
      <c r="Z17" s="49"/>
      <c r="AA17" s="8"/>
      <c r="AB17" s="76"/>
      <c r="AF17" s="32"/>
    </row>
    <row r="18" spans="1:32" s="4" customFormat="1" ht="15" customHeight="1">
      <c r="A18" s="38"/>
      <c r="B18" s="34"/>
      <c r="C18" s="174"/>
      <c r="D18" s="39"/>
      <c r="E18" s="40"/>
      <c r="F18" s="41"/>
      <c r="G18" s="7"/>
      <c r="H18" s="174"/>
      <c r="I18" s="39"/>
      <c r="J18" s="40"/>
      <c r="K18" s="50"/>
      <c r="L18" s="8"/>
      <c r="M18" s="174"/>
      <c r="N18" s="39"/>
      <c r="O18" s="40"/>
      <c r="P18" s="50"/>
      <c r="Q18" s="8"/>
      <c r="R18" s="174"/>
      <c r="S18" s="39"/>
      <c r="T18" s="40"/>
      <c r="U18" s="50"/>
      <c r="V18" s="8"/>
      <c r="W18" s="174"/>
      <c r="X18" s="39"/>
      <c r="Y18" s="40"/>
      <c r="Z18" s="50"/>
      <c r="AA18" s="8"/>
      <c r="AB18" s="76"/>
      <c r="AF18" s="32"/>
    </row>
    <row r="19" spans="1:32" s="4" customFormat="1" ht="15" customHeight="1">
      <c r="A19" s="38"/>
      <c r="B19" s="34"/>
      <c r="C19" s="174"/>
      <c r="D19" s="39"/>
      <c r="E19" s="40"/>
      <c r="F19" s="41"/>
      <c r="G19" s="7"/>
      <c r="H19" s="174"/>
      <c r="I19" s="39"/>
      <c r="J19" s="40"/>
      <c r="K19" s="50"/>
      <c r="L19" s="8"/>
      <c r="M19" s="174"/>
      <c r="N19" s="39"/>
      <c r="O19" s="40"/>
      <c r="P19" s="50"/>
      <c r="Q19" s="8"/>
      <c r="R19" s="174"/>
      <c r="S19" s="39"/>
      <c r="T19" s="40"/>
      <c r="U19" s="50"/>
      <c r="V19" s="8"/>
      <c r="W19" s="174"/>
      <c r="X19" s="39"/>
      <c r="Y19" s="40"/>
      <c r="Z19" s="50"/>
      <c r="AA19" s="8"/>
      <c r="AB19" s="76"/>
      <c r="AF19" s="32"/>
    </row>
    <row r="20" spans="1:32" s="4" customFormat="1" ht="15" customHeight="1">
      <c r="A20" s="38"/>
      <c r="B20" s="34"/>
      <c r="C20" s="174"/>
      <c r="D20" s="39"/>
      <c r="E20" s="40"/>
      <c r="F20" s="41"/>
      <c r="G20" s="7"/>
      <c r="H20" s="174"/>
      <c r="I20" s="39"/>
      <c r="J20" s="40"/>
      <c r="K20" s="50"/>
      <c r="L20" s="8"/>
      <c r="M20" s="174"/>
      <c r="N20" s="39"/>
      <c r="O20" s="40"/>
      <c r="P20" s="50"/>
      <c r="Q20" s="8"/>
      <c r="R20" s="174"/>
      <c r="S20" s="39"/>
      <c r="T20" s="40"/>
      <c r="U20" s="50"/>
      <c r="V20" s="8"/>
      <c r="W20" s="174"/>
      <c r="X20" s="39"/>
      <c r="Y20" s="40"/>
      <c r="Z20" s="50"/>
      <c r="AA20" s="8"/>
      <c r="AB20" s="76"/>
      <c r="AF20" s="32"/>
    </row>
    <row r="21" spans="1:28" s="4" customFormat="1" ht="15" customHeight="1">
      <c r="A21" s="38"/>
      <c r="B21" s="34"/>
      <c r="C21" s="174"/>
      <c r="D21" s="39"/>
      <c r="E21" s="40"/>
      <c r="F21" s="41"/>
      <c r="G21" s="7"/>
      <c r="H21" s="174"/>
      <c r="I21" s="39"/>
      <c r="J21" s="40"/>
      <c r="K21" s="50"/>
      <c r="L21" s="8"/>
      <c r="M21" s="174"/>
      <c r="N21" s="39"/>
      <c r="O21" s="40"/>
      <c r="P21" s="50"/>
      <c r="Q21" s="8"/>
      <c r="R21" s="174"/>
      <c r="S21" s="39"/>
      <c r="T21" s="40"/>
      <c r="U21" s="50"/>
      <c r="V21" s="8"/>
      <c r="W21" s="174"/>
      <c r="X21" s="39"/>
      <c r="Y21" s="40"/>
      <c r="Z21" s="50"/>
      <c r="AA21" s="8"/>
      <c r="AB21" s="76"/>
    </row>
    <row r="22" spans="1:28" s="4" customFormat="1" ht="15" customHeight="1">
      <c r="A22" s="38"/>
      <c r="B22" s="34"/>
      <c r="C22" s="174"/>
      <c r="D22" s="39"/>
      <c r="E22" s="40"/>
      <c r="F22" s="41"/>
      <c r="G22" s="7"/>
      <c r="H22" s="174"/>
      <c r="I22" s="39"/>
      <c r="J22" s="40"/>
      <c r="K22" s="50"/>
      <c r="L22" s="8"/>
      <c r="M22" s="174"/>
      <c r="N22" s="39"/>
      <c r="O22" s="40"/>
      <c r="P22" s="50"/>
      <c r="Q22" s="8"/>
      <c r="R22" s="174"/>
      <c r="S22" s="39"/>
      <c r="T22" s="40"/>
      <c r="U22" s="50"/>
      <c r="V22" s="8"/>
      <c r="W22" s="174"/>
      <c r="X22" s="39"/>
      <c r="Y22" s="40"/>
      <c r="Z22" s="50"/>
      <c r="AA22" s="8"/>
      <c r="AB22" s="76"/>
    </row>
    <row r="23" spans="1:28" s="4" customFormat="1" ht="15" customHeight="1">
      <c r="A23" s="83"/>
      <c r="B23" s="84"/>
      <c r="C23" s="175"/>
      <c r="D23" s="85"/>
      <c r="E23" s="86"/>
      <c r="F23" s="87"/>
      <c r="G23" s="88"/>
      <c r="H23" s="175"/>
      <c r="I23" s="85"/>
      <c r="J23" s="86"/>
      <c r="K23" s="90"/>
      <c r="L23" s="89"/>
      <c r="M23" s="175"/>
      <c r="N23" s="85"/>
      <c r="O23" s="86"/>
      <c r="P23" s="90"/>
      <c r="Q23" s="89"/>
      <c r="R23" s="175"/>
      <c r="S23" s="85"/>
      <c r="T23" s="86"/>
      <c r="U23" s="90"/>
      <c r="V23" s="89"/>
      <c r="W23" s="175"/>
      <c r="X23" s="85"/>
      <c r="Y23" s="86"/>
      <c r="Z23" s="90"/>
      <c r="AA23" s="89"/>
      <c r="AB23" s="75"/>
    </row>
    <row r="24" spans="1:28" s="4" customFormat="1" ht="15" customHeight="1">
      <c r="A24" s="31"/>
      <c r="B24" s="45"/>
      <c r="C24" s="186"/>
      <c r="D24" s="29" t="str">
        <f>CONCATENATE(FIXED(COUNTA(D6:D15),0,0),"　店")</f>
        <v>9　店</v>
      </c>
      <c r="E24" s="180"/>
      <c r="F24" s="47">
        <f>SUM(F6:F23)</f>
        <v>11900</v>
      </c>
      <c r="G24" s="54">
        <f>SUM(G6:G23)</f>
        <v>0</v>
      </c>
      <c r="H24" s="186"/>
      <c r="I24" s="29" t="str">
        <f>CONCATENATE(FIXED(COUNTA(I6:I23),0,0),"　店")</f>
        <v>0　店</v>
      </c>
      <c r="J24" s="180"/>
      <c r="K24" s="51">
        <f>SUM(K6:K23)</f>
        <v>0</v>
      </c>
      <c r="L24" s="53">
        <f>SUM(L6:L23)</f>
        <v>0</v>
      </c>
      <c r="M24" s="186"/>
      <c r="N24" s="29" t="str">
        <f>CONCATENATE(FIXED(COUNTA(N6:N23),0,0),"　店")</f>
        <v>0　店</v>
      </c>
      <c r="O24" s="180"/>
      <c r="P24" s="51">
        <f>SUM(P6:P23)</f>
        <v>0</v>
      </c>
      <c r="Q24" s="53">
        <f>SUM(Q6:Q23)</f>
        <v>0</v>
      </c>
      <c r="R24" s="186"/>
      <c r="S24" s="29" t="str">
        <f>CONCATENATE(FIXED(COUNTA(S6:S23),0,0),"　店")</f>
        <v>1　店</v>
      </c>
      <c r="T24" s="180"/>
      <c r="U24" s="51">
        <f>SUM(U6:U23)</f>
        <v>300</v>
      </c>
      <c r="V24" s="53">
        <f>SUM(V6:V23)</f>
        <v>0</v>
      </c>
      <c r="W24" s="186"/>
      <c r="X24" s="29" t="str">
        <f>CONCATENATE(FIXED(COUNTA(X6:X23),0,0),"　店")</f>
        <v>0　店</v>
      </c>
      <c r="Y24" s="180"/>
      <c r="Z24" s="51">
        <f>SUM(Z6:Z23)</f>
        <v>0</v>
      </c>
      <c r="AA24" s="53">
        <f>SUM(AA6:AA23)</f>
        <v>0</v>
      </c>
      <c r="AB24" s="56"/>
    </row>
    <row r="25" spans="1:28" s="4" customFormat="1" ht="15" customHeight="1">
      <c r="A25" s="43"/>
      <c r="B25" s="34"/>
      <c r="C25" s="174"/>
      <c r="D25" s="39"/>
      <c r="E25" s="40"/>
      <c r="F25" s="42"/>
      <c r="G25" s="7"/>
      <c r="H25" s="174"/>
      <c r="I25" s="39"/>
      <c r="J25" s="40"/>
      <c r="K25" s="50"/>
      <c r="L25" s="8"/>
      <c r="M25" s="174"/>
      <c r="N25" s="39"/>
      <c r="O25" s="40"/>
      <c r="P25" s="50"/>
      <c r="Q25" s="8"/>
      <c r="R25" s="174"/>
      <c r="S25" s="39"/>
      <c r="T25" s="40"/>
      <c r="U25" s="50"/>
      <c r="V25" s="8"/>
      <c r="W25" s="174"/>
      <c r="X25" s="39"/>
      <c r="Y25" s="40"/>
      <c r="Z25" s="50"/>
      <c r="AA25" s="8"/>
      <c r="AB25" s="76"/>
    </row>
    <row r="26" spans="1:28" s="4" customFormat="1" ht="15" customHeight="1">
      <c r="A26" s="44"/>
      <c r="B26" s="45"/>
      <c r="C26" s="186"/>
      <c r="D26" s="29" t="str">
        <f>CONCATENATE(FIXED(COUNTA(D6:D15)+COUNTA('豊田市'!D6:D38),0,0),"　店")</f>
        <v>40　店</v>
      </c>
      <c r="E26" s="180"/>
      <c r="F26" s="47">
        <f>F24+'豊田市'!F43</f>
        <v>87750</v>
      </c>
      <c r="G26" s="54">
        <f>G24+'豊田市'!G43</f>
        <v>0</v>
      </c>
      <c r="H26" s="186"/>
      <c r="I26" s="29" t="str">
        <f>CONCATENATE(FIXED(COUNTA(I6:I23)+COUNTA('豊田市'!I6:I42),0,0),"　店")</f>
        <v>4　店</v>
      </c>
      <c r="J26" s="180"/>
      <c r="K26" s="51">
        <f>K24+'豊田市'!K43</f>
        <v>6150</v>
      </c>
      <c r="L26" s="53">
        <f>L24+'豊田市'!L43</f>
        <v>0</v>
      </c>
      <c r="M26" s="186"/>
      <c r="N26" s="29" t="str">
        <f>CONCATENATE(FIXED(COUNTA(N6:N23)+COUNTA('豊田市'!N6:N42),0,0),"　店")</f>
        <v>0　店</v>
      </c>
      <c r="O26" s="180"/>
      <c r="P26" s="51">
        <f>P24+'豊田市'!P43</f>
        <v>0</v>
      </c>
      <c r="Q26" s="53">
        <f>Q24+'豊田市'!Q43</f>
        <v>0</v>
      </c>
      <c r="R26" s="186"/>
      <c r="S26" s="29" t="str">
        <f>CONCATENATE(FIXED(COUNTA(S6:S23)+COUNTA('豊田市'!S6:S42),0,0),"　店")</f>
        <v>14　店</v>
      </c>
      <c r="T26" s="180"/>
      <c r="U26" s="51">
        <f>U24+'豊田市'!U43</f>
        <v>7100</v>
      </c>
      <c r="V26" s="53">
        <f>V24+'豊田市'!V43</f>
        <v>0</v>
      </c>
      <c r="W26" s="186"/>
      <c r="X26" s="29" t="str">
        <f>CONCATENATE(FIXED(COUNTA(X6:X23)+COUNTA('豊田市'!X6:X42),0,0),"　店")</f>
        <v>0　店</v>
      </c>
      <c r="Y26" s="180"/>
      <c r="Z26" s="51">
        <f>Z24+'豊田市'!Z43</f>
        <v>0</v>
      </c>
      <c r="AA26" s="53">
        <f>AA24+'豊田市'!AA43</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60" t="s">
        <v>270</v>
      </c>
      <c r="C28" s="360"/>
      <c r="D28" s="360"/>
      <c r="E28" s="360"/>
      <c r="F28" s="19"/>
      <c r="G28" s="20" t="s">
        <v>4</v>
      </c>
      <c r="H28" s="21"/>
      <c r="I28" s="361">
        <f>SUM(G43,L43,Q43,V43,AA43)</f>
        <v>0</v>
      </c>
      <c r="J28" s="361"/>
      <c r="K28" s="22" t="s">
        <v>18</v>
      </c>
      <c r="L28" s="362">
        <f>SUM(F43,K43,P43,U43,Z43)</f>
        <v>14800</v>
      </c>
      <c r="M28" s="362"/>
      <c r="N28" s="362"/>
      <c r="O28" s="65"/>
    </row>
    <row r="29" spans="1:28" s="32" customFormat="1" ht="16.5" customHeight="1">
      <c r="A29" s="27" t="s">
        <v>20</v>
      </c>
      <c r="B29" s="363" t="s">
        <v>14</v>
      </c>
      <c r="C29" s="364"/>
      <c r="D29" s="364"/>
      <c r="E29" s="364"/>
      <c r="F29" s="364"/>
      <c r="G29" s="28" t="s">
        <v>19</v>
      </c>
      <c r="H29" s="29"/>
      <c r="I29" s="349" t="s">
        <v>7</v>
      </c>
      <c r="J29" s="349"/>
      <c r="K29" s="349"/>
      <c r="L29" s="30" t="s">
        <v>19</v>
      </c>
      <c r="M29" s="29"/>
      <c r="N29" s="349" t="s">
        <v>8</v>
      </c>
      <c r="O29" s="349"/>
      <c r="P29" s="349"/>
      <c r="Q29" s="30" t="s">
        <v>19</v>
      </c>
      <c r="R29" s="29"/>
      <c r="S29" s="349" t="s">
        <v>9</v>
      </c>
      <c r="T29" s="349"/>
      <c r="U29" s="349"/>
      <c r="V29" s="30" t="s">
        <v>19</v>
      </c>
      <c r="W29" s="29"/>
      <c r="X29" s="349"/>
      <c r="Y29" s="349"/>
      <c r="Z29" s="349"/>
      <c r="AA29" s="30"/>
      <c r="AB29" s="31" t="s">
        <v>11</v>
      </c>
    </row>
    <row r="30" spans="1:28" s="4" customFormat="1" ht="15" customHeight="1">
      <c r="A30" s="33"/>
      <c r="B30" s="66"/>
      <c r="C30" s="176" t="s">
        <v>271</v>
      </c>
      <c r="D30" s="35" t="s">
        <v>274</v>
      </c>
      <c r="E30" s="36" t="s">
        <v>30</v>
      </c>
      <c r="F30" s="67">
        <v>5150</v>
      </c>
      <c r="G30" s="5"/>
      <c r="H30" s="176">
        <v>230655202020</v>
      </c>
      <c r="I30" s="35" t="s">
        <v>640</v>
      </c>
      <c r="J30" s="36"/>
      <c r="K30" s="48">
        <v>1450</v>
      </c>
      <c r="L30" s="6"/>
      <c r="M30" s="187"/>
      <c r="N30" s="71"/>
      <c r="O30" s="185"/>
      <c r="P30" s="72"/>
      <c r="Q30" s="6"/>
      <c r="R30" s="176">
        <v>230655405001</v>
      </c>
      <c r="S30" s="35" t="s">
        <v>274</v>
      </c>
      <c r="T30" s="36"/>
      <c r="U30" s="73">
        <v>650</v>
      </c>
      <c r="V30" s="6"/>
      <c r="W30" s="176"/>
      <c r="X30" s="35"/>
      <c r="Y30" s="36"/>
      <c r="Z30" s="73"/>
      <c r="AA30" s="6"/>
      <c r="AB30" s="182"/>
    </row>
    <row r="31" spans="1:28" s="4" customFormat="1" ht="15" customHeight="1">
      <c r="A31" s="38"/>
      <c r="B31" s="34"/>
      <c r="C31" s="174" t="s">
        <v>272</v>
      </c>
      <c r="D31" s="39" t="s">
        <v>275</v>
      </c>
      <c r="E31" s="40" t="s">
        <v>30</v>
      </c>
      <c r="F31" s="68">
        <v>1800</v>
      </c>
      <c r="G31" s="7"/>
      <c r="H31" s="174"/>
      <c r="I31" s="39"/>
      <c r="J31" s="40"/>
      <c r="K31" s="52"/>
      <c r="L31" s="8"/>
      <c r="M31" s="174"/>
      <c r="N31" s="39"/>
      <c r="O31" s="40"/>
      <c r="P31" s="52"/>
      <c r="Q31" s="8"/>
      <c r="R31" s="174"/>
      <c r="S31" s="39"/>
      <c r="T31" s="40"/>
      <c r="U31" s="50"/>
      <c r="V31" s="8"/>
      <c r="W31" s="174"/>
      <c r="X31" s="39"/>
      <c r="Y31" s="40"/>
      <c r="Z31" s="50"/>
      <c r="AA31" s="8"/>
      <c r="AB31" s="76"/>
    </row>
    <row r="32" spans="1:28" s="4" customFormat="1" ht="15" customHeight="1">
      <c r="A32" s="38"/>
      <c r="B32" s="34"/>
      <c r="C32" s="174" t="s">
        <v>273</v>
      </c>
      <c r="D32" s="39" t="s">
        <v>276</v>
      </c>
      <c r="E32" s="40" t="s">
        <v>30</v>
      </c>
      <c r="F32" s="68">
        <v>5750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39"/>
      <c r="E33" s="40"/>
      <c r="F33" s="42"/>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39"/>
      <c r="E34" s="40"/>
      <c r="F34" s="42"/>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39"/>
      <c r="E35" s="40"/>
      <c r="F35" s="42"/>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39"/>
      <c r="E36" s="40"/>
      <c r="F36" s="42"/>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39"/>
      <c r="E37" s="40"/>
      <c r="F37" s="42"/>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CONCATENATE(FIXED(COUNTA(D30:D42),0,0),"　店")</f>
        <v>3　店</v>
      </c>
      <c r="E43" s="180"/>
      <c r="F43" s="47">
        <f>SUM(F30:F42)</f>
        <v>12700</v>
      </c>
      <c r="G43" s="54">
        <f>SUM(G30:G42)</f>
        <v>0</v>
      </c>
      <c r="H43" s="186"/>
      <c r="I43" s="29" t="str">
        <f>CONCATENATE(FIXED(COUNTA(I30:I42),0,0),"　店")</f>
        <v>1　店</v>
      </c>
      <c r="J43" s="180"/>
      <c r="K43" s="51">
        <f>SUM(K30:K42)</f>
        <v>1450</v>
      </c>
      <c r="L43" s="53">
        <f>SUM(L30:L42)</f>
        <v>0</v>
      </c>
      <c r="M43" s="186"/>
      <c r="N43" s="29" t="str">
        <f>CONCATENATE(FIXED(COUNTA(N30:N42),0,0),"　店")</f>
        <v>0　店</v>
      </c>
      <c r="O43" s="180"/>
      <c r="P43" s="51">
        <f>SUM(P30:P42)</f>
        <v>0</v>
      </c>
      <c r="Q43" s="53">
        <f>SUM(Q30:Q42)</f>
        <v>0</v>
      </c>
      <c r="R43" s="186"/>
      <c r="S43" s="29" t="str">
        <f>CONCATENATE(FIXED(COUNTA(S30:S42),0,0),"　店")</f>
        <v>1　店</v>
      </c>
      <c r="T43" s="180"/>
      <c r="U43" s="51">
        <f>SUM(U30:U42)</f>
        <v>650</v>
      </c>
      <c r="V43" s="53">
        <f>SUM(V30:V42)</f>
        <v>0</v>
      </c>
      <c r="W43" s="186"/>
      <c r="X43" s="29" t="str">
        <f>CONCATENATE(FIXED(COUNTA(X30:X42),0,0),"　店")</f>
        <v>0　店</v>
      </c>
      <c r="Y43" s="180"/>
      <c r="Z43" s="51">
        <f>SUM(Z30:Z42)</f>
        <v>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15</v>
      </c>
    </row>
    <row r="46" spans="1:28" ht="1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26">
    <mergeCell ref="B1:G2"/>
    <mergeCell ref="H1:I1"/>
    <mergeCell ref="J1:U1"/>
    <mergeCell ref="W1:AA1"/>
    <mergeCell ref="H2:I2"/>
    <mergeCell ref="J2:U2"/>
    <mergeCell ref="W2:AA2"/>
    <mergeCell ref="X29:Z29"/>
    <mergeCell ref="B4:E4"/>
    <mergeCell ref="I4:J4"/>
    <mergeCell ref="L4:N4"/>
    <mergeCell ref="B5:F5"/>
    <mergeCell ref="I5:K5"/>
    <mergeCell ref="N5:P5"/>
    <mergeCell ref="O4:Q4"/>
    <mergeCell ref="S4:U4"/>
    <mergeCell ref="A46:AB46"/>
    <mergeCell ref="S5:U5"/>
    <mergeCell ref="X5:Z5"/>
    <mergeCell ref="B28:E28"/>
    <mergeCell ref="I28:J28"/>
    <mergeCell ref="L28:N28"/>
    <mergeCell ref="B29:F29"/>
    <mergeCell ref="I29:K29"/>
    <mergeCell ref="N29:P29"/>
    <mergeCell ref="S29:U29"/>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5 Q25 V25 AA25 AA30:AA42 V30:V42 Q30:Q42 L30:L42 G30:G42 AA6:AA23 V6:V23 Q6:Q23 L6:L23 G6:G23 G25">
      <formula1>K25</formula1>
    </dataValidation>
  </dataValidations>
  <hyperlinks>
    <hyperlink ref="D16" location="豊田市!A1" display="（前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24" sqref="F2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277</v>
      </c>
      <c r="C4" s="360"/>
      <c r="D4" s="360"/>
      <c r="E4" s="360"/>
      <c r="F4" s="19"/>
      <c r="G4" s="20" t="s">
        <v>4</v>
      </c>
      <c r="H4" s="21"/>
      <c r="I4" s="361">
        <f>SUM(G43,L43,Q43,V43,AA43)</f>
        <v>0</v>
      </c>
      <c r="J4" s="361"/>
      <c r="K4" s="22" t="s">
        <v>18</v>
      </c>
      <c r="L4" s="362">
        <f>SUM(F43,K43,P43,U43,Z43)</f>
        <v>91700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3" s="4" customFormat="1" ht="15" customHeight="1">
      <c r="A6" s="33"/>
      <c r="B6" s="34"/>
      <c r="C6" s="173" t="s">
        <v>278</v>
      </c>
      <c r="D6" s="178" t="s">
        <v>306</v>
      </c>
      <c r="E6" s="36" t="s">
        <v>30</v>
      </c>
      <c r="F6" s="37">
        <v>7950</v>
      </c>
      <c r="G6" s="5"/>
      <c r="H6" s="176" t="s">
        <v>335</v>
      </c>
      <c r="I6" s="35" t="s">
        <v>336</v>
      </c>
      <c r="J6" s="36"/>
      <c r="K6" s="48">
        <v>2100</v>
      </c>
      <c r="L6" s="6"/>
      <c r="M6" s="176" t="s">
        <v>343</v>
      </c>
      <c r="N6" s="35" t="s">
        <v>317</v>
      </c>
      <c r="O6" s="36"/>
      <c r="P6" s="48">
        <v>1600</v>
      </c>
      <c r="Q6" s="6"/>
      <c r="R6" s="176" t="s">
        <v>344</v>
      </c>
      <c r="S6" s="35" t="s">
        <v>308</v>
      </c>
      <c r="T6" s="36"/>
      <c r="U6" s="48">
        <v>300</v>
      </c>
      <c r="V6" s="6"/>
      <c r="W6" s="176"/>
      <c r="X6" s="35"/>
      <c r="Y6" s="36"/>
      <c r="Z6" s="48"/>
      <c r="AA6" s="6"/>
      <c r="AB6" s="183" t="s">
        <v>357</v>
      </c>
      <c r="AG6" s="32"/>
    </row>
    <row r="7" spans="1:33" s="4" customFormat="1" ht="15" customHeight="1">
      <c r="A7" s="38"/>
      <c r="B7" s="34"/>
      <c r="C7" s="174" t="s">
        <v>279</v>
      </c>
      <c r="D7" s="100" t="s">
        <v>307</v>
      </c>
      <c r="E7" s="40" t="s">
        <v>13</v>
      </c>
      <c r="F7" s="41">
        <v>4300</v>
      </c>
      <c r="G7" s="7"/>
      <c r="H7" s="174" t="s">
        <v>337</v>
      </c>
      <c r="I7" s="39" t="s">
        <v>338</v>
      </c>
      <c r="J7" s="40"/>
      <c r="K7" s="49">
        <v>900</v>
      </c>
      <c r="L7" s="8"/>
      <c r="M7" s="174"/>
      <c r="N7" s="39"/>
      <c r="O7" s="40"/>
      <c r="P7" s="52"/>
      <c r="Q7" s="8"/>
      <c r="R7" s="174" t="s">
        <v>345</v>
      </c>
      <c r="S7" s="39" t="s">
        <v>310</v>
      </c>
      <c r="T7" s="40"/>
      <c r="U7" s="50">
        <v>400</v>
      </c>
      <c r="V7" s="8"/>
      <c r="W7" s="174"/>
      <c r="X7" s="39"/>
      <c r="Y7" s="40"/>
      <c r="Z7" s="50"/>
      <c r="AA7" s="8"/>
      <c r="AB7" s="75" t="s">
        <v>731</v>
      </c>
      <c r="AG7" s="32"/>
    </row>
    <row r="8" spans="1:33" s="4" customFormat="1" ht="15" customHeight="1">
      <c r="A8" s="38"/>
      <c r="B8" s="34"/>
      <c r="C8" s="174" t="s">
        <v>280</v>
      </c>
      <c r="D8" s="100" t="s">
        <v>308</v>
      </c>
      <c r="E8" s="40" t="s">
        <v>30</v>
      </c>
      <c r="F8" s="41">
        <v>2050</v>
      </c>
      <c r="G8" s="7"/>
      <c r="H8" s="174" t="s">
        <v>339</v>
      </c>
      <c r="I8" s="39" t="s">
        <v>340</v>
      </c>
      <c r="J8" s="40"/>
      <c r="K8" s="50">
        <v>1800</v>
      </c>
      <c r="L8" s="8"/>
      <c r="M8" s="174"/>
      <c r="N8" s="39"/>
      <c r="O8" s="40"/>
      <c r="P8" s="50"/>
      <c r="Q8" s="8"/>
      <c r="R8" s="174" t="s">
        <v>346</v>
      </c>
      <c r="S8" s="39" t="s">
        <v>347</v>
      </c>
      <c r="T8" s="40"/>
      <c r="U8" s="49">
        <v>300</v>
      </c>
      <c r="V8" s="8"/>
      <c r="W8" s="174"/>
      <c r="X8" s="39"/>
      <c r="Y8" s="40"/>
      <c r="Z8" s="49"/>
      <c r="AA8" s="8"/>
      <c r="AB8" s="75" t="s">
        <v>358</v>
      </c>
      <c r="AG8" s="32"/>
    </row>
    <row r="9" spans="1:33" s="4" customFormat="1" ht="15" customHeight="1">
      <c r="A9" s="38"/>
      <c r="B9" s="34"/>
      <c r="C9" s="174" t="s">
        <v>281</v>
      </c>
      <c r="D9" s="172" t="s">
        <v>309</v>
      </c>
      <c r="E9" s="40" t="s">
        <v>13</v>
      </c>
      <c r="F9" s="41">
        <v>2550</v>
      </c>
      <c r="G9" s="7"/>
      <c r="H9" s="174" t="s">
        <v>341</v>
      </c>
      <c r="I9" s="39" t="s">
        <v>702</v>
      </c>
      <c r="J9" s="40"/>
      <c r="K9" s="50">
        <v>400</v>
      </c>
      <c r="L9" s="8"/>
      <c r="M9" s="174"/>
      <c r="N9" s="39"/>
      <c r="O9" s="40"/>
      <c r="P9" s="50"/>
      <c r="Q9" s="8"/>
      <c r="R9" s="174" t="s">
        <v>348</v>
      </c>
      <c r="S9" s="39" t="s">
        <v>728</v>
      </c>
      <c r="T9" s="40"/>
      <c r="U9" s="49">
        <v>650</v>
      </c>
      <c r="V9" s="8"/>
      <c r="W9" s="174"/>
      <c r="X9" s="39"/>
      <c r="Y9" s="40"/>
      <c r="Z9" s="49"/>
      <c r="AA9" s="8"/>
      <c r="AB9" s="76"/>
      <c r="AG9" s="32"/>
    </row>
    <row r="10" spans="1:33" s="4" customFormat="1" ht="15" customHeight="1">
      <c r="A10" s="38"/>
      <c r="B10" s="34"/>
      <c r="C10" s="174" t="s">
        <v>282</v>
      </c>
      <c r="D10" s="100" t="s">
        <v>310</v>
      </c>
      <c r="E10" s="40" t="s">
        <v>30</v>
      </c>
      <c r="F10" s="41">
        <v>6400</v>
      </c>
      <c r="G10" s="7"/>
      <c r="H10" s="174">
        <v>230630202090</v>
      </c>
      <c r="I10" s="39" t="s">
        <v>308</v>
      </c>
      <c r="J10" s="40"/>
      <c r="K10" s="50">
        <v>700</v>
      </c>
      <c r="L10" s="8"/>
      <c r="M10" s="174"/>
      <c r="N10" s="39"/>
      <c r="O10" s="40"/>
      <c r="P10" s="50"/>
      <c r="Q10" s="8"/>
      <c r="R10" s="174" t="s">
        <v>349</v>
      </c>
      <c r="S10" s="39" t="s">
        <v>350</v>
      </c>
      <c r="T10" s="40"/>
      <c r="U10" s="50">
        <v>550</v>
      </c>
      <c r="V10" s="8"/>
      <c r="W10" s="174"/>
      <c r="X10" s="39"/>
      <c r="Y10" s="40"/>
      <c r="Z10" s="50"/>
      <c r="AA10" s="8"/>
      <c r="AB10" s="76"/>
      <c r="AG10" s="32"/>
    </row>
    <row r="11" spans="1:33" s="4" customFormat="1" ht="15" customHeight="1">
      <c r="A11" s="38"/>
      <c r="B11" s="34"/>
      <c r="C11" s="174" t="s">
        <v>283</v>
      </c>
      <c r="D11" s="100" t="s">
        <v>311</v>
      </c>
      <c r="E11" s="40" t="s">
        <v>30</v>
      </c>
      <c r="F11" s="41">
        <v>11900</v>
      </c>
      <c r="G11" s="7"/>
      <c r="H11" s="174">
        <v>230630202100</v>
      </c>
      <c r="I11" s="39" t="s">
        <v>342</v>
      </c>
      <c r="J11" s="40"/>
      <c r="K11" s="50">
        <v>850</v>
      </c>
      <c r="L11" s="8"/>
      <c r="M11" s="174"/>
      <c r="N11" s="39"/>
      <c r="O11" s="40"/>
      <c r="P11" s="50"/>
      <c r="Q11" s="8"/>
      <c r="R11" s="174" t="s">
        <v>351</v>
      </c>
      <c r="S11" s="39" t="s">
        <v>352</v>
      </c>
      <c r="T11" s="40"/>
      <c r="U11" s="50">
        <v>400</v>
      </c>
      <c r="V11" s="8"/>
      <c r="W11" s="174"/>
      <c r="X11" s="39"/>
      <c r="Y11" s="40"/>
      <c r="Z11" s="50"/>
      <c r="AA11" s="8"/>
      <c r="AB11" s="76"/>
      <c r="AG11" s="32"/>
    </row>
    <row r="12" spans="1:28" s="4" customFormat="1" ht="15" customHeight="1">
      <c r="A12" s="38"/>
      <c r="B12" s="34"/>
      <c r="C12" s="174" t="s">
        <v>284</v>
      </c>
      <c r="D12" s="100" t="s">
        <v>312</v>
      </c>
      <c r="E12" s="40" t="s">
        <v>13</v>
      </c>
      <c r="F12" s="41">
        <v>2150</v>
      </c>
      <c r="G12" s="7"/>
      <c r="H12" s="174"/>
      <c r="I12" s="39"/>
      <c r="J12" s="40"/>
      <c r="K12" s="50"/>
      <c r="L12" s="8"/>
      <c r="M12" s="174"/>
      <c r="N12" s="39"/>
      <c r="O12" s="40"/>
      <c r="P12" s="50"/>
      <c r="Q12" s="8"/>
      <c r="R12" s="174" t="s">
        <v>353</v>
      </c>
      <c r="S12" s="39" t="s">
        <v>729</v>
      </c>
      <c r="T12" s="40"/>
      <c r="U12" s="50">
        <v>650</v>
      </c>
      <c r="V12" s="8"/>
      <c r="W12" s="174"/>
      <c r="X12" s="39"/>
      <c r="Y12" s="40"/>
      <c r="Z12" s="50"/>
      <c r="AA12" s="8"/>
      <c r="AB12" s="76"/>
    </row>
    <row r="13" spans="1:28" s="4" customFormat="1" ht="15" customHeight="1">
      <c r="A13" s="38"/>
      <c r="B13" s="34"/>
      <c r="C13" s="174" t="s">
        <v>285</v>
      </c>
      <c r="D13" s="100" t="s">
        <v>313</v>
      </c>
      <c r="E13" s="40" t="s">
        <v>13</v>
      </c>
      <c r="F13" s="41">
        <v>1800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286</v>
      </c>
      <c r="D14" s="172" t="s">
        <v>314</v>
      </c>
      <c r="E14" s="40" t="s">
        <v>30</v>
      </c>
      <c r="F14" s="41">
        <v>1050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287</v>
      </c>
      <c r="D15" s="100" t="s">
        <v>315</v>
      </c>
      <c r="E15" s="40" t="s">
        <v>30</v>
      </c>
      <c r="F15" s="41">
        <v>1800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t="s">
        <v>288</v>
      </c>
      <c r="D16" s="100" t="s">
        <v>316</v>
      </c>
      <c r="E16" s="40" t="s">
        <v>30</v>
      </c>
      <c r="F16" s="41">
        <v>1300</v>
      </c>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t="s">
        <v>289</v>
      </c>
      <c r="D17" s="100" t="s">
        <v>317</v>
      </c>
      <c r="E17" s="40" t="s">
        <v>13</v>
      </c>
      <c r="F17" s="41">
        <v>2050</v>
      </c>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t="s">
        <v>290</v>
      </c>
      <c r="D18" s="172" t="s">
        <v>318</v>
      </c>
      <c r="E18" s="40" t="s">
        <v>13</v>
      </c>
      <c r="F18" s="42">
        <v>1600</v>
      </c>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t="s">
        <v>291</v>
      </c>
      <c r="D19" s="100" t="s">
        <v>319</v>
      </c>
      <c r="E19" s="40" t="s">
        <v>30</v>
      </c>
      <c r="F19" s="42">
        <v>1400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292</v>
      </c>
      <c r="D20" s="299" t="s">
        <v>320</v>
      </c>
      <c r="E20" s="86" t="s">
        <v>30</v>
      </c>
      <c r="F20" s="87">
        <v>1850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293</v>
      </c>
      <c r="D21" s="100" t="s">
        <v>321</v>
      </c>
      <c r="E21" s="40" t="s">
        <v>30</v>
      </c>
      <c r="F21" s="68">
        <v>1950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294</v>
      </c>
      <c r="D22" s="100" t="s">
        <v>322</v>
      </c>
      <c r="E22" s="40" t="s">
        <v>30</v>
      </c>
      <c r="F22" s="68">
        <v>1900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295</v>
      </c>
      <c r="D23" s="100" t="s">
        <v>323</v>
      </c>
      <c r="E23" s="40" t="s">
        <v>30</v>
      </c>
      <c r="F23" s="68">
        <v>1900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296</v>
      </c>
      <c r="D24" s="100" t="s">
        <v>324</v>
      </c>
      <c r="E24" s="40" t="s">
        <v>30</v>
      </c>
      <c r="F24" s="68">
        <v>1950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t="s">
        <v>12</v>
      </c>
      <c r="C25" s="174" t="s">
        <v>297</v>
      </c>
      <c r="D25" s="100" t="s">
        <v>325</v>
      </c>
      <c r="E25" s="40" t="s">
        <v>30</v>
      </c>
      <c r="F25" s="68">
        <v>4750</v>
      </c>
      <c r="G25" s="7"/>
      <c r="H25" s="174"/>
      <c r="I25" s="39"/>
      <c r="J25" s="40"/>
      <c r="K25" s="52"/>
      <c r="L25" s="8"/>
      <c r="M25" s="174"/>
      <c r="N25" s="39"/>
      <c r="O25" s="40"/>
      <c r="P25" s="52"/>
      <c r="Q25" s="8"/>
      <c r="R25" s="174"/>
      <c r="S25" s="39"/>
      <c r="T25" s="40"/>
      <c r="U25" s="99"/>
      <c r="V25" s="8"/>
      <c r="W25" s="174"/>
      <c r="X25" s="39"/>
      <c r="Y25" s="40"/>
      <c r="Z25" s="99"/>
      <c r="AA25" s="8"/>
      <c r="AB25" s="76" t="s">
        <v>354</v>
      </c>
    </row>
    <row r="26" spans="1:28" s="4" customFormat="1" ht="15" customHeight="1">
      <c r="A26" s="91"/>
      <c r="B26" s="69"/>
      <c r="C26" s="173" t="s">
        <v>298</v>
      </c>
      <c r="D26" s="102" t="s">
        <v>326</v>
      </c>
      <c r="E26" s="179" t="s">
        <v>30</v>
      </c>
      <c r="F26" s="92">
        <v>1350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t="s">
        <v>31</v>
      </c>
      <c r="C27" s="174" t="s">
        <v>299</v>
      </c>
      <c r="D27" s="100" t="s">
        <v>327</v>
      </c>
      <c r="E27" s="40" t="s">
        <v>30</v>
      </c>
      <c r="F27" s="68">
        <v>4700</v>
      </c>
      <c r="G27" s="7"/>
      <c r="H27" s="174"/>
      <c r="I27" s="39"/>
      <c r="J27" s="40"/>
      <c r="K27" s="52"/>
      <c r="L27" s="8"/>
      <c r="M27" s="174"/>
      <c r="N27" s="39"/>
      <c r="O27" s="40"/>
      <c r="P27" s="52"/>
      <c r="Q27" s="8"/>
      <c r="R27" s="174"/>
      <c r="S27" s="39"/>
      <c r="T27" s="40"/>
      <c r="U27" s="50"/>
      <c r="V27" s="8"/>
      <c r="W27" s="174"/>
      <c r="X27" s="39"/>
      <c r="Y27" s="40"/>
      <c r="Z27" s="50"/>
      <c r="AA27" s="8"/>
      <c r="AB27" s="76" t="s">
        <v>355</v>
      </c>
    </row>
    <row r="28" spans="1:28" s="4" customFormat="1" ht="15" customHeight="1">
      <c r="A28" s="38"/>
      <c r="B28" s="34"/>
      <c r="C28" s="174" t="s">
        <v>300</v>
      </c>
      <c r="D28" s="100" t="s">
        <v>331</v>
      </c>
      <c r="E28" s="40" t="s">
        <v>334</v>
      </c>
      <c r="F28" s="68">
        <v>3000</v>
      </c>
      <c r="G28" s="7"/>
      <c r="H28" s="174"/>
      <c r="I28" s="39"/>
      <c r="J28" s="40"/>
      <c r="K28" s="50"/>
      <c r="L28" s="8"/>
      <c r="M28" s="174"/>
      <c r="N28" s="39"/>
      <c r="O28" s="40"/>
      <c r="P28" s="52"/>
      <c r="Q28" s="8"/>
      <c r="R28" s="174"/>
      <c r="S28" s="39"/>
      <c r="T28" s="40"/>
      <c r="U28" s="50"/>
      <c r="V28" s="8"/>
      <c r="W28" s="174"/>
      <c r="X28" s="39"/>
      <c r="Y28" s="40"/>
      <c r="Z28" s="50"/>
      <c r="AA28" s="8"/>
      <c r="AB28" s="76" t="s">
        <v>356</v>
      </c>
    </row>
    <row r="29" spans="1:28" s="4" customFormat="1" ht="15" customHeight="1">
      <c r="A29" s="38"/>
      <c r="B29" s="34"/>
      <c r="C29" s="174" t="s">
        <v>301</v>
      </c>
      <c r="D29" s="100" t="s">
        <v>332</v>
      </c>
      <c r="E29" s="40" t="s">
        <v>334</v>
      </c>
      <c r="F29" s="68">
        <v>1750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302</v>
      </c>
      <c r="D30" s="100" t="s">
        <v>333</v>
      </c>
      <c r="E30" s="40" t="s">
        <v>334</v>
      </c>
      <c r="F30" s="68">
        <v>4050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303</v>
      </c>
      <c r="D31" s="100" t="s">
        <v>328</v>
      </c>
      <c r="E31" s="40" t="s">
        <v>32</v>
      </c>
      <c r="F31" s="68">
        <v>1200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304</v>
      </c>
      <c r="D32" s="100" t="s">
        <v>329</v>
      </c>
      <c r="E32" s="40" t="s">
        <v>32</v>
      </c>
      <c r="F32" s="68">
        <v>1100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305</v>
      </c>
      <c r="D33" s="100" t="s">
        <v>330</v>
      </c>
      <c r="E33" s="40" t="s">
        <v>32</v>
      </c>
      <c r="F33" s="68">
        <v>350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28　店</v>
      </c>
      <c r="E43" s="180"/>
      <c r="F43" s="47">
        <f>SUM(F6:F42)</f>
        <v>80100</v>
      </c>
      <c r="G43" s="54">
        <f>SUM(G6:G42)</f>
        <v>0</v>
      </c>
      <c r="H43" s="46"/>
      <c r="I43" s="29" t="str">
        <f>CONCATENATE(FIXED(COUNTA(I6:I42),0,0),"　店")</f>
        <v>6　店</v>
      </c>
      <c r="J43" s="180"/>
      <c r="K43" s="51">
        <f>SUM(K6:K42)</f>
        <v>6750</v>
      </c>
      <c r="L43" s="53">
        <f>SUM(L6:L42)</f>
        <v>0</v>
      </c>
      <c r="M43" s="46"/>
      <c r="N43" s="29" t="str">
        <f>CONCATENATE(FIXED(COUNTA(N6:N42),0,0),"　店")</f>
        <v>1　店</v>
      </c>
      <c r="O43" s="180"/>
      <c r="P43" s="51">
        <f>SUM(P6:P42)</f>
        <v>1600</v>
      </c>
      <c r="Q43" s="53">
        <f>SUM(Q6:Q42)</f>
        <v>0</v>
      </c>
      <c r="R43" s="46"/>
      <c r="S43" s="29" t="str">
        <f>CONCATENATE(FIXED(COUNTA(S6:S42),0,0),"　店")</f>
        <v>7　店</v>
      </c>
      <c r="T43" s="180"/>
      <c r="U43" s="51">
        <f>SUM(U6:U42)</f>
        <v>3250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22</v>
      </c>
    </row>
    <row r="46" spans="1:28" ht="22.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B16" sqref="AB1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SUM(I4,I12,I30)</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359</v>
      </c>
      <c r="C4" s="360"/>
      <c r="D4" s="360"/>
      <c r="E4" s="360"/>
      <c r="F4" s="19"/>
      <c r="G4" s="20" t="s">
        <v>4</v>
      </c>
      <c r="H4" s="21"/>
      <c r="I4" s="361">
        <f>SUM(G10,L10,Q10,V10,AA10)</f>
        <v>0</v>
      </c>
      <c r="J4" s="361"/>
      <c r="K4" s="22" t="s">
        <v>18</v>
      </c>
      <c r="L4" s="362">
        <f>SUM(F10,K10,P10,U10,Z10)</f>
        <v>7700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3" s="4" customFormat="1" ht="15" customHeight="1">
      <c r="A6" s="207" t="s">
        <v>401</v>
      </c>
      <c r="B6" s="188"/>
      <c r="C6" s="173">
        <v>230650101030</v>
      </c>
      <c r="D6" s="35" t="s">
        <v>362</v>
      </c>
      <c r="E6" s="36" t="s">
        <v>363</v>
      </c>
      <c r="F6" s="37">
        <v>7350</v>
      </c>
      <c r="G6" s="5"/>
      <c r="H6" s="176"/>
      <c r="I6" s="35"/>
      <c r="J6" s="36"/>
      <c r="K6" s="48"/>
      <c r="L6" s="6"/>
      <c r="M6" s="176"/>
      <c r="N6" s="35"/>
      <c r="O6" s="36"/>
      <c r="P6" s="48"/>
      <c r="Q6" s="6"/>
      <c r="R6" s="176">
        <v>230650405001</v>
      </c>
      <c r="S6" s="35" t="s">
        <v>364</v>
      </c>
      <c r="T6" s="36"/>
      <c r="U6" s="48">
        <v>350</v>
      </c>
      <c r="V6" s="6"/>
      <c r="W6" s="176"/>
      <c r="X6" s="35"/>
      <c r="Y6" s="36"/>
      <c r="Z6" s="48"/>
      <c r="AA6" s="6"/>
      <c r="AB6" s="183" t="s">
        <v>405</v>
      </c>
      <c r="AE6" s="32"/>
      <c r="AF6" s="32"/>
      <c r="AG6" s="32"/>
    </row>
    <row r="7" spans="1:33" s="4" customFormat="1" ht="15" customHeight="1">
      <c r="A7" s="199"/>
      <c r="B7" s="188"/>
      <c r="C7" s="174"/>
      <c r="D7" s="39"/>
      <c r="E7" s="40"/>
      <c r="F7" s="41"/>
      <c r="G7" s="7"/>
      <c r="H7" s="174"/>
      <c r="I7" s="39"/>
      <c r="J7" s="40"/>
      <c r="K7" s="49"/>
      <c r="L7" s="8"/>
      <c r="M7" s="174"/>
      <c r="N7" s="39"/>
      <c r="O7" s="40"/>
      <c r="P7" s="52"/>
      <c r="Q7" s="8"/>
      <c r="R7" s="174"/>
      <c r="S7" s="39"/>
      <c r="T7" s="40"/>
      <c r="U7" s="50"/>
      <c r="V7" s="8"/>
      <c r="W7" s="174"/>
      <c r="X7" s="39"/>
      <c r="Y7" s="40"/>
      <c r="Z7" s="50"/>
      <c r="AA7" s="8"/>
      <c r="AB7" s="184" t="s">
        <v>411</v>
      </c>
      <c r="AG7" s="32"/>
    </row>
    <row r="8" spans="1:33" s="4" customFormat="1" ht="15" customHeight="1">
      <c r="A8" s="199"/>
      <c r="B8" s="188"/>
      <c r="C8" s="174"/>
      <c r="D8" s="39"/>
      <c r="E8" s="40"/>
      <c r="F8" s="41"/>
      <c r="G8" s="7"/>
      <c r="H8" s="174"/>
      <c r="I8" s="39"/>
      <c r="J8" s="40"/>
      <c r="K8" s="50"/>
      <c r="L8" s="8"/>
      <c r="M8" s="174"/>
      <c r="N8" s="39"/>
      <c r="O8" s="40"/>
      <c r="P8" s="50"/>
      <c r="Q8" s="8"/>
      <c r="R8" s="174"/>
      <c r="S8" s="39"/>
      <c r="T8" s="40"/>
      <c r="U8" s="49"/>
      <c r="V8" s="8"/>
      <c r="W8" s="174"/>
      <c r="X8" s="39"/>
      <c r="Y8" s="40"/>
      <c r="Z8" s="49"/>
      <c r="AA8" s="8"/>
      <c r="AB8" s="184" t="s">
        <v>412</v>
      </c>
      <c r="AG8" s="32"/>
    </row>
    <row r="9" spans="1:33" s="4" customFormat="1" ht="15" customHeight="1">
      <c r="A9" s="206"/>
      <c r="B9" s="188"/>
      <c r="C9" s="174"/>
      <c r="D9" s="39"/>
      <c r="E9" s="40"/>
      <c r="F9" s="41"/>
      <c r="G9" s="7"/>
      <c r="H9" s="174"/>
      <c r="I9" s="39"/>
      <c r="J9" s="40"/>
      <c r="K9" s="50"/>
      <c r="L9" s="8"/>
      <c r="M9" s="174"/>
      <c r="N9" s="39"/>
      <c r="O9" s="40"/>
      <c r="P9" s="50"/>
      <c r="Q9" s="8"/>
      <c r="R9" s="174"/>
      <c r="S9" s="39"/>
      <c r="T9" s="40"/>
      <c r="U9" s="49"/>
      <c r="V9" s="8"/>
      <c r="W9" s="174"/>
      <c r="X9" s="39"/>
      <c r="Y9" s="40"/>
      <c r="Z9" s="49"/>
      <c r="AA9" s="8"/>
      <c r="AB9" s="75" t="s">
        <v>413</v>
      </c>
      <c r="AG9" s="32"/>
    </row>
    <row r="10" spans="1:28" s="4" customFormat="1" ht="15" customHeight="1">
      <c r="A10" s="31"/>
      <c r="B10" s="45"/>
      <c r="C10" s="186"/>
      <c r="D10" s="29" t="str">
        <f>CONCATENATE(FIXED(COUNTA(D6:D9),0,0),"　店")</f>
        <v>1　店</v>
      </c>
      <c r="E10" s="180"/>
      <c r="F10" s="47">
        <f>SUM(F6:F9)</f>
        <v>7350</v>
      </c>
      <c r="G10" s="54">
        <f>SUM(G6:G9)</f>
        <v>0</v>
      </c>
      <c r="H10" s="186"/>
      <c r="I10" s="29" t="str">
        <f>CONCATENATE(FIXED(COUNTA(I6:I9),0,0),"　店")</f>
        <v>0　店</v>
      </c>
      <c r="J10" s="180"/>
      <c r="K10" s="51">
        <f>SUM(K6:K9)</f>
        <v>0</v>
      </c>
      <c r="L10" s="53">
        <f>SUM(L6:L9)</f>
        <v>0</v>
      </c>
      <c r="M10" s="186"/>
      <c r="N10" s="29" t="str">
        <f>CONCATENATE(FIXED(COUNTA(N6:N9),0,0),"　店")</f>
        <v>0　店</v>
      </c>
      <c r="O10" s="180"/>
      <c r="P10" s="51">
        <f>SUM(P6:P9)</f>
        <v>0</v>
      </c>
      <c r="Q10" s="53">
        <f>SUM(Q6:Q9)</f>
        <v>0</v>
      </c>
      <c r="R10" s="186"/>
      <c r="S10" s="29" t="str">
        <f>CONCATENATE(FIXED(COUNTA(S6:S9),0,0),"　店")</f>
        <v>1　店</v>
      </c>
      <c r="T10" s="180"/>
      <c r="U10" s="51">
        <f>SUM(U6:U9)</f>
        <v>350</v>
      </c>
      <c r="V10" s="53">
        <f>SUM(V6:V9)</f>
        <v>0</v>
      </c>
      <c r="W10" s="186"/>
      <c r="X10" s="29" t="str">
        <f>CONCATENATE(FIXED(COUNTA(X6:X9),0,0),"　店")</f>
        <v>0　店</v>
      </c>
      <c r="Y10" s="180"/>
      <c r="Z10" s="51">
        <f>SUM(Z6:Z9)</f>
        <v>0</v>
      </c>
      <c r="AA10" s="53">
        <f>SUM(AA6:AA9)</f>
        <v>0</v>
      </c>
      <c r="AB10" s="56"/>
    </row>
    <row r="11" spans="2:28" s="32" customFormat="1" ht="12" customHeight="1">
      <c r="B11" s="62"/>
      <c r="C11" s="57"/>
      <c r="D11" s="58"/>
      <c r="E11" s="58"/>
      <c r="F11" s="59"/>
      <c r="G11" s="60"/>
      <c r="H11" s="57"/>
      <c r="I11" s="63"/>
      <c r="J11" s="58"/>
      <c r="K11" s="60"/>
      <c r="L11" s="60"/>
      <c r="M11" s="57"/>
      <c r="N11" s="58"/>
      <c r="O11" s="58"/>
      <c r="P11" s="60"/>
      <c r="Q11" s="57"/>
      <c r="R11" s="57"/>
      <c r="S11" s="58"/>
      <c r="T11" s="58"/>
      <c r="U11" s="60"/>
      <c r="V11" s="60"/>
      <c r="W11" s="57"/>
      <c r="X11" s="58"/>
      <c r="Y11" s="58"/>
      <c r="Z11" s="60"/>
      <c r="AA11" s="60"/>
      <c r="AB11" s="64"/>
    </row>
    <row r="12" spans="2:15" s="32" customFormat="1" ht="24.75" customHeight="1">
      <c r="B12" s="360" t="s">
        <v>360</v>
      </c>
      <c r="C12" s="360"/>
      <c r="D12" s="360"/>
      <c r="E12" s="360"/>
      <c r="F12" s="19"/>
      <c r="G12" s="20" t="s">
        <v>4</v>
      </c>
      <c r="H12" s="21"/>
      <c r="I12" s="361">
        <f>SUM(G28,L28,Q28,V28,AA28)</f>
        <v>0</v>
      </c>
      <c r="J12" s="361"/>
      <c r="K12" s="22" t="s">
        <v>18</v>
      </c>
      <c r="L12" s="362">
        <f>SUM(F28,K28,P28,U28,Z28)</f>
        <v>41500</v>
      </c>
      <c r="M12" s="362"/>
      <c r="N12" s="362"/>
      <c r="O12" s="65"/>
    </row>
    <row r="13" spans="1:28" s="32" customFormat="1" ht="16.5" customHeight="1">
      <c r="A13" s="27" t="s">
        <v>20</v>
      </c>
      <c r="B13" s="363" t="s">
        <v>14</v>
      </c>
      <c r="C13" s="364"/>
      <c r="D13" s="364"/>
      <c r="E13" s="364"/>
      <c r="F13" s="364"/>
      <c r="G13" s="28" t="s">
        <v>19</v>
      </c>
      <c r="H13" s="29"/>
      <c r="I13" s="349" t="s">
        <v>7</v>
      </c>
      <c r="J13" s="349"/>
      <c r="K13" s="349"/>
      <c r="L13" s="30" t="s">
        <v>19</v>
      </c>
      <c r="M13" s="29"/>
      <c r="N13" s="349" t="s">
        <v>8</v>
      </c>
      <c r="O13" s="349"/>
      <c r="P13" s="349"/>
      <c r="Q13" s="30" t="s">
        <v>19</v>
      </c>
      <c r="R13" s="29"/>
      <c r="S13" s="349" t="s">
        <v>9</v>
      </c>
      <c r="T13" s="349"/>
      <c r="U13" s="349"/>
      <c r="V13" s="30" t="s">
        <v>19</v>
      </c>
      <c r="W13" s="29"/>
      <c r="X13" s="349"/>
      <c r="Y13" s="349"/>
      <c r="Z13" s="349"/>
      <c r="AA13" s="30"/>
      <c r="AB13" s="31" t="s">
        <v>11</v>
      </c>
    </row>
    <row r="14" spans="1:28" s="4" customFormat="1" ht="15" customHeight="1">
      <c r="A14" s="33"/>
      <c r="B14" s="66"/>
      <c r="C14" s="176" t="s">
        <v>365</v>
      </c>
      <c r="D14" s="35" t="s">
        <v>374</v>
      </c>
      <c r="E14" s="36" t="s">
        <v>30</v>
      </c>
      <c r="F14" s="67">
        <v>12850</v>
      </c>
      <c r="G14" s="5"/>
      <c r="H14" s="176" t="s">
        <v>383</v>
      </c>
      <c r="I14" s="35" t="s">
        <v>374</v>
      </c>
      <c r="J14" s="36"/>
      <c r="K14" s="48">
        <v>2000</v>
      </c>
      <c r="L14" s="6"/>
      <c r="M14" s="187" t="s">
        <v>387</v>
      </c>
      <c r="N14" s="71" t="s">
        <v>388</v>
      </c>
      <c r="O14" s="185"/>
      <c r="P14" s="72">
        <v>150</v>
      </c>
      <c r="Q14" s="6"/>
      <c r="R14" s="176" t="s">
        <v>389</v>
      </c>
      <c r="S14" s="35" t="s">
        <v>374</v>
      </c>
      <c r="T14" s="36"/>
      <c r="U14" s="73">
        <v>850</v>
      </c>
      <c r="V14" s="6"/>
      <c r="W14" s="176"/>
      <c r="X14" s="35"/>
      <c r="Y14" s="36"/>
      <c r="Z14" s="73"/>
      <c r="AA14" s="6"/>
      <c r="AB14" s="182" t="s">
        <v>407</v>
      </c>
    </row>
    <row r="15" spans="1:28" s="4" customFormat="1" ht="15" customHeight="1">
      <c r="A15" s="38"/>
      <c r="B15" s="34"/>
      <c r="C15" s="174" t="s">
        <v>366</v>
      </c>
      <c r="D15" s="39" t="s">
        <v>375</v>
      </c>
      <c r="E15" s="40" t="s">
        <v>13</v>
      </c>
      <c r="F15" s="68">
        <v>5050</v>
      </c>
      <c r="G15" s="7"/>
      <c r="H15" s="174" t="s">
        <v>384</v>
      </c>
      <c r="I15" s="39" t="s">
        <v>375</v>
      </c>
      <c r="J15" s="40"/>
      <c r="K15" s="52">
        <v>550</v>
      </c>
      <c r="L15" s="8"/>
      <c r="M15" s="174"/>
      <c r="N15" s="39"/>
      <c r="O15" s="40"/>
      <c r="P15" s="52"/>
      <c r="Q15" s="8"/>
      <c r="R15" s="174" t="s">
        <v>390</v>
      </c>
      <c r="S15" s="39" t="s">
        <v>391</v>
      </c>
      <c r="T15" s="40"/>
      <c r="U15" s="50">
        <v>300</v>
      </c>
      <c r="V15" s="8"/>
      <c r="W15" s="174"/>
      <c r="X15" s="39"/>
      <c r="Y15" s="40"/>
      <c r="Z15" s="50"/>
      <c r="AA15" s="8"/>
      <c r="AB15" s="76" t="s">
        <v>742</v>
      </c>
    </row>
    <row r="16" spans="1:28" s="4" customFormat="1" ht="15" customHeight="1">
      <c r="A16" s="38"/>
      <c r="B16" s="34" t="s">
        <v>12</v>
      </c>
      <c r="C16" s="174" t="s">
        <v>367</v>
      </c>
      <c r="D16" s="39" t="s">
        <v>376</v>
      </c>
      <c r="E16" s="40" t="s">
        <v>30</v>
      </c>
      <c r="F16" s="68">
        <v>4150</v>
      </c>
      <c r="G16" s="7"/>
      <c r="H16" s="174"/>
      <c r="I16" s="39"/>
      <c r="J16" s="40"/>
      <c r="K16" s="50"/>
      <c r="L16" s="8"/>
      <c r="M16" s="174"/>
      <c r="N16" s="39"/>
      <c r="O16" s="40"/>
      <c r="P16" s="52"/>
      <c r="Q16" s="8"/>
      <c r="R16" s="174"/>
      <c r="S16" s="39"/>
      <c r="T16" s="40"/>
      <c r="U16" s="50"/>
      <c r="V16" s="8"/>
      <c r="W16" s="174"/>
      <c r="X16" s="39"/>
      <c r="Y16" s="40"/>
      <c r="Z16" s="50"/>
      <c r="AA16" s="8"/>
      <c r="AB16" s="76" t="s">
        <v>408</v>
      </c>
    </row>
    <row r="17" spans="1:28" s="4" customFormat="1" ht="15" customHeight="1">
      <c r="A17" s="83"/>
      <c r="B17" s="84"/>
      <c r="C17" s="175" t="s">
        <v>368</v>
      </c>
      <c r="D17" s="85" t="s">
        <v>377</v>
      </c>
      <c r="E17" s="86" t="s">
        <v>30</v>
      </c>
      <c r="F17" s="216">
        <v>1200</v>
      </c>
      <c r="G17" s="88"/>
      <c r="H17" s="175"/>
      <c r="I17" s="85"/>
      <c r="J17" s="86"/>
      <c r="K17" s="90"/>
      <c r="L17" s="89"/>
      <c r="M17" s="175"/>
      <c r="N17" s="85"/>
      <c r="O17" s="86"/>
      <c r="P17" s="90"/>
      <c r="Q17" s="89"/>
      <c r="R17" s="175"/>
      <c r="S17" s="85"/>
      <c r="T17" s="86"/>
      <c r="U17" s="90"/>
      <c r="V17" s="89"/>
      <c r="W17" s="175"/>
      <c r="X17" s="85"/>
      <c r="Y17" s="86"/>
      <c r="Z17" s="90"/>
      <c r="AA17" s="89"/>
      <c r="AB17" s="76"/>
    </row>
    <row r="18" spans="1:28" s="4" customFormat="1" ht="15" customHeight="1">
      <c r="A18" s="234" t="s">
        <v>402</v>
      </c>
      <c r="B18" s="219"/>
      <c r="C18" s="186" t="s">
        <v>369</v>
      </c>
      <c r="D18" s="215" t="s">
        <v>378</v>
      </c>
      <c r="E18" s="220" t="s">
        <v>30</v>
      </c>
      <c r="F18" s="221">
        <v>5400</v>
      </c>
      <c r="G18" s="222"/>
      <c r="H18" s="186" t="s">
        <v>385</v>
      </c>
      <c r="I18" s="215" t="s">
        <v>378</v>
      </c>
      <c r="J18" s="220"/>
      <c r="K18" s="51">
        <v>400</v>
      </c>
      <c r="L18" s="223"/>
      <c r="M18" s="186"/>
      <c r="N18" s="215"/>
      <c r="O18" s="220"/>
      <c r="P18" s="51"/>
      <c r="Q18" s="223"/>
      <c r="R18" s="186" t="s">
        <v>392</v>
      </c>
      <c r="S18" s="215" t="s">
        <v>378</v>
      </c>
      <c r="T18" s="220"/>
      <c r="U18" s="51">
        <v>150</v>
      </c>
      <c r="V18" s="223"/>
      <c r="W18" s="186"/>
      <c r="X18" s="215"/>
      <c r="Y18" s="220"/>
      <c r="Z18" s="51"/>
      <c r="AA18" s="223"/>
      <c r="AB18" s="76" t="s">
        <v>732</v>
      </c>
    </row>
    <row r="19" spans="1:28" s="4" customFormat="1" ht="15" customHeight="1">
      <c r="A19" s="368" t="s">
        <v>403</v>
      </c>
      <c r="B19" s="203"/>
      <c r="C19" s="173" t="s">
        <v>370</v>
      </c>
      <c r="D19" s="70" t="s">
        <v>379</v>
      </c>
      <c r="E19" s="179" t="s">
        <v>32</v>
      </c>
      <c r="F19" s="217">
        <v>1600</v>
      </c>
      <c r="G19" s="93"/>
      <c r="H19" s="173" t="s">
        <v>386</v>
      </c>
      <c r="I19" s="70" t="s">
        <v>381</v>
      </c>
      <c r="J19" s="179"/>
      <c r="K19" s="218">
        <v>250</v>
      </c>
      <c r="L19" s="95"/>
      <c r="M19" s="173"/>
      <c r="N19" s="70"/>
      <c r="O19" s="179"/>
      <c r="P19" s="218"/>
      <c r="Q19" s="95"/>
      <c r="R19" s="173" t="s">
        <v>393</v>
      </c>
      <c r="S19" s="70" t="s">
        <v>695</v>
      </c>
      <c r="T19" s="179"/>
      <c r="U19" s="218">
        <v>900</v>
      </c>
      <c r="V19" s="95"/>
      <c r="W19" s="173"/>
      <c r="X19" s="70"/>
      <c r="Y19" s="179"/>
      <c r="Z19" s="218"/>
      <c r="AA19" s="95"/>
      <c r="AB19" s="76" t="s">
        <v>406</v>
      </c>
    </row>
    <row r="20" spans="1:28" s="4" customFormat="1" ht="15" customHeight="1">
      <c r="A20" s="369"/>
      <c r="B20" s="188"/>
      <c r="C20" s="174" t="s">
        <v>371</v>
      </c>
      <c r="D20" s="39" t="s">
        <v>380</v>
      </c>
      <c r="E20" s="40" t="s">
        <v>32</v>
      </c>
      <c r="F20" s="68">
        <v>1500</v>
      </c>
      <c r="G20" s="7"/>
      <c r="H20" s="174"/>
      <c r="I20" s="39"/>
      <c r="J20" s="40"/>
      <c r="K20" s="50"/>
      <c r="L20" s="8"/>
      <c r="M20" s="174"/>
      <c r="N20" s="39"/>
      <c r="O20" s="40"/>
      <c r="P20" s="50"/>
      <c r="Q20" s="8"/>
      <c r="R20" s="174"/>
      <c r="S20" s="39"/>
      <c r="T20" s="40"/>
      <c r="U20" s="50"/>
      <c r="V20" s="8"/>
      <c r="W20" s="174"/>
      <c r="X20" s="39"/>
      <c r="Y20" s="40"/>
      <c r="Z20" s="50"/>
      <c r="AA20" s="8"/>
      <c r="AB20" s="76"/>
    </row>
    <row r="21" spans="1:28" s="4" customFormat="1" ht="15" customHeight="1">
      <c r="A21" s="370"/>
      <c r="B21" s="233"/>
      <c r="C21" s="177" t="s">
        <v>372</v>
      </c>
      <c r="D21" s="96" t="s">
        <v>381</v>
      </c>
      <c r="E21" s="181" t="s">
        <v>30</v>
      </c>
      <c r="F21" s="87">
        <v>2150</v>
      </c>
      <c r="G21" s="88"/>
      <c r="H21" s="175"/>
      <c r="I21" s="85"/>
      <c r="J21" s="86"/>
      <c r="K21" s="90"/>
      <c r="L21" s="89"/>
      <c r="M21" s="175"/>
      <c r="N21" s="85"/>
      <c r="O21" s="86"/>
      <c r="P21" s="90"/>
      <c r="Q21" s="89"/>
      <c r="R21" s="175"/>
      <c r="S21" s="85"/>
      <c r="T21" s="86"/>
      <c r="U21" s="90"/>
      <c r="V21" s="89"/>
      <c r="W21" s="175"/>
      <c r="X21" s="85"/>
      <c r="Y21" s="86"/>
      <c r="Z21" s="90"/>
      <c r="AA21" s="89"/>
      <c r="AB21" s="76"/>
    </row>
    <row r="22" spans="1:28" s="4" customFormat="1" ht="15" customHeight="1">
      <c r="A22" s="234" t="s">
        <v>404</v>
      </c>
      <c r="B22" s="219"/>
      <c r="C22" s="186" t="s">
        <v>373</v>
      </c>
      <c r="D22" s="215" t="s">
        <v>382</v>
      </c>
      <c r="E22" s="220" t="s">
        <v>32</v>
      </c>
      <c r="F22" s="221">
        <v>1800</v>
      </c>
      <c r="G22" s="222"/>
      <c r="H22" s="186"/>
      <c r="I22" s="215"/>
      <c r="J22" s="220"/>
      <c r="K22" s="51"/>
      <c r="L22" s="223"/>
      <c r="M22" s="186"/>
      <c r="N22" s="215"/>
      <c r="O22" s="220"/>
      <c r="P22" s="51"/>
      <c r="Q22" s="223"/>
      <c r="R22" s="186" t="s">
        <v>394</v>
      </c>
      <c r="S22" s="215" t="s">
        <v>395</v>
      </c>
      <c r="T22" s="220"/>
      <c r="U22" s="51">
        <v>250</v>
      </c>
      <c r="V22" s="223"/>
      <c r="W22" s="186"/>
      <c r="X22" s="215"/>
      <c r="Y22" s="220"/>
      <c r="Z22" s="51"/>
      <c r="AA22" s="223"/>
      <c r="AB22" s="76"/>
    </row>
    <row r="23" spans="1:28" s="4" customFormat="1" ht="15" customHeight="1">
      <c r="A23" s="91"/>
      <c r="B23" s="69"/>
      <c r="C23" s="173"/>
      <c r="D23" s="70"/>
      <c r="E23" s="179"/>
      <c r="F23" s="217"/>
      <c r="G23" s="93"/>
      <c r="H23" s="173"/>
      <c r="I23" s="70"/>
      <c r="J23" s="179"/>
      <c r="K23" s="218"/>
      <c r="L23" s="95"/>
      <c r="M23" s="173"/>
      <c r="N23" s="70"/>
      <c r="O23" s="179"/>
      <c r="P23" s="218"/>
      <c r="Q23" s="95"/>
      <c r="R23" s="173"/>
      <c r="S23" s="70"/>
      <c r="T23" s="179"/>
      <c r="U23" s="218"/>
      <c r="V23" s="95"/>
      <c r="W23" s="173"/>
      <c r="X23" s="70"/>
      <c r="Y23" s="179"/>
      <c r="Z23" s="218"/>
      <c r="AA23" s="95"/>
      <c r="AB23" s="76"/>
    </row>
    <row r="24" spans="1:28" s="4" customFormat="1" ht="15" customHeight="1">
      <c r="A24" s="38"/>
      <c r="B24" s="34"/>
      <c r="C24" s="174"/>
      <c r="D24" s="39"/>
      <c r="E24" s="40"/>
      <c r="F24" s="68"/>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38"/>
      <c r="B25" s="69"/>
      <c r="C25" s="173"/>
      <c r="D25" s="70"/>
      <c r="E25" s="179"/>
      <c r="F25" s="42"/>
      <c r="G25" s="7"/>
      <c r="H25" s="174"/>
      <c r="I25" s="39"/>
      <c r="J25" s="40"/>
      <c r="K25" s="50"/>
      <c r="L25" s="8"/>
      <c r="M25" s="174"/>
      <c r="N25" s="39"/>
      <c r="O25" s="40"/>
      <c r="P25" s="50"/>
      <c r="Q25" s="8"/>
      <c r="R25" s="174"/>
      <c r="S25" s="39"/>
      <c r="T25" s="40"/>
      <c r="U25" s="50"/>
      <c r="V25" s="8"/>
      <c r="W25" s="174"/>
      <c r="X25" s="39"/>
      <c r="Y25" s="40"/>
      <c r="Z25" s="50"/>
      <c r="AA25" s="8"/>
      <c r="AB25" s="76"/>
    </row>
    <row r="26" spans="1:28" s="4" customFormat="1" ht="15" customHeight="1">
      <c r="A26" s="38"/>
      <c r="B26" s="34"/>
      <c r="C26" s="174"/>
      <c r="D26" s="39"/>
      <c r="E26" s="40"/>
      <c r="F26" s="68"/>
      <c r="G26" s="7"/>
      <c r="H26" s="174"/>
      <c r="I26" s="39"/>
      <c r="J26" s="40"/>
      <c r="K26" s="50"/>
      <c r="L26" s="8"/>
      <c r="M26" s="174"/>
      <c r="N26" s="39"/>
      <c r="O26" s="40"/>
      <c r="P26" s="50"/>
      <c r="Q26" s="8"/>
      <c r="R26" s="174"/>
      <c r="S26" s="39"/>
      <c r="T26" s="40"/>
      <c r="U26" s="50"/>
      <c r="V26" s="8"/>
      <c r="W26" s="174"/>
      <c r="X26" s="39"/>
      <c r="Y26" s="40"/>
      <c r="Z26" s="50"/>
      <c r="AA26" s="8"/>
      <c r="AB26" s="76"/>
    </row>
    <row r="27" spans="1:28" s="4" customFormat="1" ht="15" customHeight="1">
      <c r="A27" s="43"/>
      <c r="B27" s="69"/>
      <c r="C27" s="173"/>
      <c r="D27" s="70"/>
      <c r="E27" s="179"/>
      <c r="F27" s="42"/>
      <c r="G27" s="7"/>
      <c r="H27" s="174"/>
      <c r="I27" s="39"/>
      <c r="J27" s="40"/>
      <c r="K27" s="50"/>
      <c r="L27" s="8"/>
      <c r="M27" s="174"/>
      <c r="N27" s="39"/>
      <c r="O27" s="40"/>
      <c r="P27" s="50"/>
      <c r="Q27" s="8"/>
      <c r="R27" s="174"/>
      <c r="S27" s="39"/>
      <c r="T27" s="40"/>
      <c r="U27" s="50"/>
      <c r="V27" s="8"/>
      <c r="W27" s="174"/>
      <c r="X27" s="39"/>
      <c r="Y27" s="40"/>
      <c r="Z27" s="50"/>
      <c r="AA27" s="8"/>
      <c r="AB27" s="76"/>
    </row>
    <row r="28" spans="1:28" s="32" customFormat="1" ht="15" customHeight="1">
      <c r="A28" s="55"/>
      <c r="B28" s="45"/>
      <c r="C28" s="186"/>
      <c r="D28" s="29" t="str">
        <f>CONCATENATE(FIXED(COUNTA(D14:D27),0,0),"　店")</f>
        <v>9　店</v>
      </c>
      <c r="E28" s="180"/>
      <c r="F28" s="47">
        <f>SUM(F14:F27)</f>
        <v>35700</v>
      </c>
      <c r="G28" s="54">
        <f>SUM(G14:G27)</f>
        <v>0</v>
      </c>
      <c r="H28" s="186"/>
      <c r="I28" s="29" t="str">
        <f>CONCATENATE(FIXED(COUNTA(I14:I27),0,0),"　店")</f>
        <v>4　店</v>
      </c>
      <c r="J28" s="180"/>
      <c r="K28" s="51">
        <f>SUM(K14:K27)</f>
        <v>3200</v>
      </c>
      <c r="L28" s="53">
        <f>SUM(L14:L27)</f>
        <v>0</v>
      </c>
      <c r="M28" s="186"/>
      <c r="N28" s="29" t="str">
        <f>CONCATENATE(FIXED(COUNTA(N14:N27),0,0),"　店")</f>
        <v>1　店</v>
      </c>
      <c r="O28" s="180"/>
      <c r="P28" s="51">
        <f>SUM(P14:P27)</f>
        <v>150</v>
      </c>
      <c r="Q28" s="53">
        <f>SUM(Q14:Q27)</f>
        <v>0</v>
      </c>
      <c r="R28" s="186"/>
      <c r="S28" s="29" t="str">
        <f>CONCATENATE(FIXED(COUNTA(S14:S27),0,0),"　店")</f>
        <v>5　店</v>
      </c>
      <c r="T28" s="180"/>
      <c r="U28" s="51">
        <f>SUM(U14:U27)</f>
        <v>2450</v>
      </c>
      <c r="V28" s="53">
        <f>SUM(V14:V27)</f>
        <v>0</v>
      </c>
      <c r="W28" s="186"/>
      <c r="X28" s="29" t="str">
        <f>CONCATENATE(FIXED(COUNTA(X14:X27),0,0),"　店")</f>
        <v>0　店</v>
      </c>
      <c r="Y28" s="180"/>
      <c r="Z28" s="51">
        <f>SUM(Z14:Z27)</f>
        <v>0</v>
      </c>
      <c r="AA28" s="53">
        <f>SUM(AA14:AA27)</f>
        <v>0</v>
      </c>
      <c r="AB28" s="56"/>
    </row>
    <row r="29" spans="4:27" s="13" customFormat="1" ht="12" customHeight="1">
      <c r="D29" s="14"/>
      <c r="E29" s="14"/>
      <c r="F29" s="14"/>
      <c r="G29" s="14"/>
      <c r="H29" s="15"/>
      <c r="I29" s="15"/>
      <c r="J29" s="15"/>
      <c r="K29" s="16"/>
      <c r="L29" s="16"/>
      <c r="M29" s="16"/>
      <c r="N29" s="16"/>
      <c r="O29" s="16"/>
      <c r="P29" s="16"/>
      <c r="Q29" s="16"/>
      <c r="R29" s="16"/>
      <c r="S29" s="16"/>
      <c r="T29" s="16"/>
      <c r="U29" s="16"/>
      <c r="V29" s="15"/>
      <c r="W29" s="16"/>
      <c r="X29" s="16"/>
      <c r="Y29" s="16"/>
      <c r="Z29" s="16"/>
      <c r="AA29" s="17"/>
    </row>
    <row r="30" spans="2:20" s="18" customFormat="1" ht="24.75" customHeight="1">
      <c r="B30" s="360" t="s">
        <v>361</v>
      </c>
      <c r="C30" s="360"/>
      <c r="D30" s="360"/>
      <c r="E30" s="360"/>
      <c r="F30" s="19"/>
      <c r="G30" s="20" t="s">
        <v>4</v>
      </c>
      <c r="H30" s="21"/>
      <c r="I30" s="361">
        <f>SUM(G42,L42,Q42,V42,AA42)</f>
        <v>0</v>
      </c>
      <c r="J30" s="361"/>
      <c r="K30" s="22" t="s">
        <v>18</v>
      </c>
      <c r="L30" s="362">
        <f>SUM(F42,K42,P42,U42,Z42)</f>
        <v>21000</v>
      </c>
      <c r="M30" s="362"/>
      <c r="N30" s="362"/>
      <c r="O30" s="23"/>
      <c r="P30" s="24"/>
      <c r="Q30" s="24"/>
      <c r="R30" s="24"/>
      <c r="S30" s="24"/>
      <c r="T30" s="25"/>
    </row>
    <row r="31" spans="1:28" s="32" customFormat="1" ht="16.5" customHeight="1">
      <c r="A31" s="27" t="s">
        <v>20</v>
      </c>
      <c r="B31" s="363" t="s">
        <v>14</v>
      </c>
      <c r="C31" s="364"/>
      <c r="D31" s="364"/>
      <c r="E31" s="364"/>
      <c r="F31" s="364"/>
      <c r="G31" s="28" t="s">
        <v>19</v>
      </c>
      <c r="H31" s="29"/>
      <c r="I31" s="349" t="s">
        <v>7</v>
      </c>
      <c r="J31" s="349"/>
      <c r="K31" s="349"/>
      <c r="L31" s="30" t="s">
        <v>19</v>
      </c>
      <c r="M31" s="29"/>
      <c r="N31" s="349" t="s">
        <v>8</v>
      </c>
      <c r="O31" s="349"/>
      <c r="P31" s="349"/>
      <c r="Q31" s="30" t="s">
        <v>19</v>
      </c>
      <c r="R31" s="29"/>
      <c r="S31" s="349" t="s">
        <v>9</v>
      </c>
      <c r="T31" s="349"/>
      <c r="U31" s="349"/>
      <c r="V31" s="30" t="s">
        <v>19</v>
      </c>
      <c r="W31" s="29"/>
      <c r="X31" s="349"/>
      <c r="Y31" s="349"/>
      <c r="Z31" s="349"/>
      <c r="AA31" s="30"/>
      <c r="AB31" s="31" t="s">
        <v>11</v>
      </c>
    </row>
    <row r="32" spans="1:32" s="4" customFormat="1" ht="15" customHeight="1">
      <c r="A32" s="201"/>
      <c r="B32" s="188"/>
      <c r="C32" s="173">
        <v>230740101010</v>
      </c>
      <c r="D32" s="35" t="s">
        <v>396</v>
      </c>
      <c r="E32" s="36" t="s">
        <v>30</v>
      </c>
      <c r="F32" s="37">
        <v>11300</v>
      </c>
      <c r="G32" s="5"/>
      <c r="H32" s="176">
        <v>230740202010</v>
      </c>
      <c r="I32" s="35" t="s">
        <v>396</v>
      </c>
      <c r="J32" s="36"/>
      <c r="K32" s="48">
        <v>2000</v>
      </c>
      <c r="L32" s="6"/>
      <c r="M32" s="176"/>
      <c r="N32" s="35"/>
      <c r="O32" s="36"/>
      <c r="P32" s="48"/>
      <c r="Q32" s="6"/>
      <c r="R32" s="176">
        <v>230740405001</v>
      </c>
      <c r="S32" s="35" t="s">
        <v>398</v>
      </c>
      <c r="T32" s="36"/>
      <c r="U32" s="48">
        <v>150</v>
      </c>
      <c r="V32" s="6"/>
      <c r="W32" s="176"/>
      <c r="X32" s="35"/>
      <c r="Y32" s="36"/>
      <c r="Z32" s="48"/>
      <c r="AA32" s="6"/>
      <c r="AB32" s="183" t="s">
        <v>409</v>
      </c>
      <c r="AF32" s="32"/>
    </row>
    <row r="33" spans="1:32" s="4" customFormat="1" ht="15" customHeight="1">
      <c r="A33" s="202"/>
      <c r="B33" s="34" t="s">
        <v>12</v>
      </c>
      <c r="C33" s="174">
        <v>230740101020</v>
      </c>
      <c r="D33" s="100" t="s">
        <v>397</v>
      </c>
      <c r="E33" s="40" t="s">
        <v>32</v>
      </c>
      <c r="F33" s="41">
        <v>7150</v>
      </c>
      <c r="G33" s="7"/>
      <c r="H33" s="174"/>
      <c r="I33" s="39"/>
      <c r="J33" s="40"/>
      <c r="K33" s="49"/>
      <c r="L33" s="8"/>
      <c r="M33" s="174"/>
      <c r="N33" s="39"/>
      <c r="O33" s="40"/>
      <c r="P33" s="52"/>
      <c r="Q33" s="8"/>
      <c r="R33" s="174">
        <v>230740405002</v>
      </c>
      <c r="S33" s="39" t="s">
        <v>399</v>
      </c>
      <c r="T33" s="40"/>
      <c r="U33" s="50">
        <v>300</v>
      </c>
      <c r="V33" s="8"/>
      <c r="W33" s="174"/>
      <c r="X33" s="39"/>
      <c r="Y33" s="40"/>
      <c r="Z33" s="50"/>
      <c r="AA33" s="8"/>
      <c r="AB33" s="184" t="s">
        <v>696</v>
      </c>
      <c r="AF33" s="32"/>
    </row>
    <row r="34" spans="1:32" s="4" customFormat="1" ht="15" customHeight="1">
      <c r="A34" s="197"/>
      <c r="B34" s="188"/>
      <c r="C34" s="174"/>
      <c r="D34" s="172"/>
      <c r="E34" s="40"/>
      <c r="F34" s="41"/>
      <c r="G34" s="7"/>
      <c r="H34" s="174"/>
      <c r="I34" s="39"/>
      <c r="J34" s="40"/>
      <c r="K34" s="50"/>
      <c r="L34" s="8"/>
      <c r="M34" s="174"/>
      <c r="N34" s="39"/>
      <c r="O34" s="40"/>
      <c r="P34" s="50"/>
      <c r="Q34" s="8"/>
      <c r="R34" s="174">
        <v>230740405003</v>
      </c>
      <c r="S34" s="39" t="s">
        <v>400</v>
      </c>
      <c r="T34" s="40"/>
      <c r="U34" s="49">
        <v>100</v>
      </c>
      <c r="V34" s="8"/>
      <c r="W34" s="174"/>
      <c r="X34" s="39"/>
      <c r="Y34" s="40"/>
      <c r="Z34" s="49"/>
      <c r="AA34" s="8"/>
      <c r="AB34" s="75" t="s">
        <v>699</v>
      </c>
      <c r="AF34" s="32"/>
    </row>
    <row r="35" spans="1:32" s="4" customFormat="1" ht="15" customHeight="1">
      <c r="A35" s="197"/>
      <c r="B35" s="188"/>
      <c r="C35" s="174"/>
      <c r="D35" s="100"/>
      <c r="E35" s="40"/>
      <c r="F35" s="41"/>
      <c r="G35" s="7"/>
      <c r="H35" s="174"/>
      <c r="I35" s="39"/>
      <c r="J35" s="40"/>
      <c r="K35" s="50"/>
      <c r="L35" s="8"/>
      <c r="M35" s="174"/>
      <c r="N35" s="39"/>
      <c r="O35" s="40"/>
      <c r="P35" s="50"/>
      <c r="Q35" s="8"/>
      <c r="R35" s="174"/>
      <c r="S35" s="39"/>
      <c r="T35" s="40"/>
      <c r="U35" s="49"/>
      <c r="V35" s="8"/>
      <c r="W35" s="174"/>
      <c r="X35" s="39"/>
      <c r="Y35" s="40"/>
      <c r="Z35" s="49"/>
      <c r="AA35" s="8"/>
      <c r="AB35" s="75" t="s">
        <v>697</v>
      </c>
      <c r="AF35" s="32"/>
    </row>
    <row r="36" spans="1:32" s="4" customFormat="1" ht="15" customHeight="1">
      <c r="A36" s="197"/>
      <c r="B36" s="188"/>
      <c r="C36" s="174"/>
      <c r="D36" s="39"/>
      <c r="E36" s="40"/>
      <c r="F36" s="41"/>
      <c r="G36" s="7"/>
      <c r="H36" s="174"/>
      <c r="I36" s="39"/>
      <c r="J36" s="40"/>
      <c r="K36" s="50"/>
      <c r="L36" s="8"/>
      <c r="M36" s="174"/>
      <c r="N36" s="39"/>
      <c r="O36" s="40"/>
      <c r="P36" s="50"/>
      <c r="Q36" s="8"/>
      <c r="R36" s="174"/>
      <c r="S36" s="39"/>
      <c r="T36" s="40"/>
      <c r="U36" s="49"/>
      <c r="V36" s="8"/>
      <c r="W36" s="174"/>
      <c r="X36" s="39"/>
      <c r="Y36" s="40"/>
      <c r="Z36" s="49"/>
      <c r="AA36" s="8"/>
      <c r="AB36" s="75" t="s">
        <v>700</v>
      </c>
      <c r="AF36" s="32"/>
    </row>
    <row r="37" spans="1:32" s="4" customFormat="1" ht="15" customHeight="1">
      <c r="A37" s="197"/>
      <c r="B37" s="188"/>
      <c r="C37" s="174"/>
      <c r="D37" s="39"/>
      <c r="E37" s="40"/>
      <c r="F37" s="41"/>
      <c r="G37" s="7"/>
      <c r="H37" s="174"/>
      <c r="I37" s="39"/>
      <c r="J37" s="40"/>
      <c r="K37" s="50"/>
      <c r="L37" s="8"/>
      <c r="M37" s="174"/>
      <c r="N37" s="39"/>
      <c r="O37" s="40"/>
      <c r="P37" s="50"/>
      <c r="Q37" s="8"/>
      <c r="R37" s="174"/>
      <c r="S37" s="39"/>
      <c r="T37" s="40"/>
      <c r="U37" s="49"/>
      <c r="V37" s="8"/>
      <c r="W37" s="174"/>
      <c r="X37" s="39"/>
      <c r="Y37" s="40"/>
      <c r="Z37" s="49"/>
      <c r="AA37" s="8"/>
      <c r="AB37" s="75" t="s">
        <v>698</v>
      </c>
      <c r="AF37" s="32"/>
    </row>
    <row r="38" spans="1:32" s="4" customFormat="1" ht="15" customHeight="1">
      <c r="A38" s="197"/>
      <c r="B38" s="188"/>
      <c r="C38" s="174"/>
      <c r="D38" s="39"/>
      <c r="E38" s="40"/>
      <c r="F38" s="41"/>
      <c r="G38" s="7"/>
      <c r="H38" s="174"/>
      <c r="I38" s="39"/>
      <c r="J38" s="40"/>
      <c r="K38" s="50"/>
      <c r="L38" s="8"/>
      <c r="M38" s="174"/>
      <c r="N38" s="39"/>
      <c r="O38" s="40"/>
      <c r="P38" s="50"/>
      <c r="Q38" s="8"/>
      <c r="R38" s="174"/>
      <c r="S38" s="39"/>
      <c r="T38" s="40"/>
      <c r="U38" s="49"/>
      <c r="V38" s="8"/>
      <c r="W38" s="174"/>
      <c r="X38" s="39"/>
      <c r="Y38" s="40"/>
      <c r="Z38" s="49"/>
      <c r="AA38" s="8"/>
      <c r="AB38" s="75"/>
      <c r="AF38" s="32"/>
    </row>
    <row r="39" spans="1:32" s="4" customFormat="1" ht="15" customHeight="1">
      <c r="A39" s="197"/>
      <c r="B39" s="188"/>
      <c r="C39" s="174"/>
      <c r="D39" s="39"/>
      <c r="E39" s="40"/>
      <c r="F39" s="41"/>
      <c r="G39" s="7"/>
      <c r="H39" s="174"/>
      <c r="I39" s="39"/>
      <c r="J39" s="40"/>
      <c r="K39" s="50"/>
      <c r="L39" s="8"/>
      <c r="M39" s="174"/>
      <c r="N39" s="39"/>
      <c r="O39" s="40"/>
      <c r="P39" s="50"/>
      <c r="Q39" s="8"/>
      <c r="R39" s="174"/>
      <c r="S39" s="39"/>
      <c r="T39" s="40"/>
      <c r="U39" s="49"/>
      <c r="V39" s="8"/>
      <c r="W39" s="174"/>
      <c r="X39" s="39"/>
      <c r="Y39" s="40"/>
      <c r="Z39" s="49"/>
      <c r="AA39" s="8"/>
      <c r="AB39" s="182" t="s">
        <v>741</v>
      </c>
      <c r="AF39" s="32"/>
    </row>
    <row r="40" spans="1:32" s="4" customFormat="1" ht="15" customHeight="1">
      <c r="A40" s="197"/>
      <c r="B40" s="188"/>
      <c r="C40" s="174"/>
      <c r="D40" s="39"/>
      <c r="E40" s="40"/>
      <c r="F40" s="41"/>
      <c r="G40" s="7"/>
      <c r="H40" s="174"/>
      <c r="I40" s="39"/>
      <c r="J40" s="40"/>
      <c r="K40" s="50"/>
      <c r="L40" s="8"/>
      <c r="M40" s="174"/>
      <c r="N40" s="39"/>
      <c r="O40" s="40"/>
      <c r="P40" s="50"/>
      <c r="Q40" s="8"/>
      <c r="R40" s="174"/>
      <c r="S40" s="39"/>
      <c r="T40" s="40"/>
      <c r="U40" s="50"/>
      <c r="V40" s="8"/>
      <c r="W40" s="174"/>
      <c r="X40" s="39"/>
      <c r="Y40" s="40"/>
      <c r="Z40" s="50"/>
      <c r="AA40" s="8"/>
      <c r="AB40" s="75" t="s">
        <v>410</v>
      </c>
      <c r="AF40" s="32"/>
    </row>
    <row r="41" spans="1:28" s="4" customFormat="1" ht="15" customHeight="1">
      <c r="A41" s="43"/>
      <c r="B41" s="189"/>
      <c r="C41" s="190"/>
      <c r="D41" s="191"/>
      <c r="E41" s="192"/>
      <c r="F41" s="193"/>
      <c r="G41" s="194"/>
      <c r="H41" s="190"/>
      <c r="I41" s="191"/>
      <c r="J41" s="192"/>
      <c r="K41" s="196"/>
      <c r="L41" s="195"/>
      <c r="M41" s="190"/>
      <c r="N41" s="191"/>
      <c r="O41" s="192"/>
      <c r="P41" s="196"/>
      <c r="Q41" s="195"/>
      <c r="R41" s="190"/>
      <c r="S41" s="191"/>
      <c r="T41" s="192"/>
      <c r="U41" s="196"/>
      <c r="V41" s="195"/>
      <c r="W41" s="190"/>
      <c r="X41" s="191"/>
      <c r="Y41" s="192"/>
      <c r="Z41" s="196"/>
      <c r="AA41" s="195"/>
      <c r="AB41" s="76"/>
    </row>
    <row r="42" spans="1:28" s="4" customFormat="1" ht="15" customHeight="1">
      <c r="A42" s="44"/>
      <c r="B42" s="45"/>
      <c r="C42" s="186"/>
      <c r="D42" s="29" t="str">
        <f>CONCATENATE(FIXED(COUNTA(D32:D40),0,0),"　店")</f>
        <v>2　店</v>
      </c>
      <c r="E42" s="180"/>
      <c r="F42" s="47">
        <f>SUM(F32:F40)</f>
        <v>18450</v>
      </c>
      <c r="G42" s="54">
        <f>SUM(G32:G40)</f>
        <v>0</v>
      </c>
      <c r="H42" s="186"/>
      <c r="I42" s="29" t="str">
        <f>CONCATENATE(FIXED(COUNTA(I32:I40),0,0),"　店")</f>
        <v>1　店</v>
      </c>
      <c r="J42" s="180"/>
      <c r="K42" s="51">
        <f>SUM(K32:K40)</f>
        <v>2000</v>
      </c>
      <c r="L42" s="53">
        <f>SUM(L32:L40)</f>
        <v>0</v>
      </c>
      <c r="M42" s="186"/>
      <c r="N42" s="29" t="str">
        <f>CONCATENATE(FIXED(COUNTA(N32:N40),0,0),"　店")</f>
        <v>0　店</v>
      </c>
      <c r="O42" s="180"/>
      <c r="P42" s="51">
        <f>SUM(P32:P40)</f>
        <v>0</v>
      </c>
      <c r="Q42" s="53">
        <f>SUM(Q32:Q40)</f>
        <v>0</v>
      </c>
      <c r="R42" s="186"/>
      <c r="S42" s="29" t="str">
        <f>CONCATENATE(FIXED(COUNTA(S32:S40),0,0),"　店")</f>
        <v>3　店</v>
      </c>
      <c r="T42" s="180"/>
      <c r="U42" s="51">
        <f>SUM(U32:U40)</f>
        <v>550</v>
      </c>
      <c r="V42" s="53">
        <f>SUM(V32:V40)</f>
        <v>0</v>
      </c>
      <c r="W42" s="186"/>
      <c r="X42" s="29" t="str">
        <f>CONCATENATE(FIXED(COUNTA(X32:X40),0,0),"　店")</f>
        <v>0　店</v>
      </c>
      <c r="Y42" s="180"/>
      <c r="Z42" s="51">
        <f>SUM(Z32:Z40)</f>
        <v>0</v>
      </c>
      <c r="AA42" s="53">
        <f>SUM(AA32:AA40)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740</v>
      </c>
      <c r="B45" s="77"/>
      <c r="D45" s="77"/>
      <c r="E45" s="77"/>
      <c r="F45" s="61"/>
      <c r="AB45" s="79" t="s">
        <v>15</v>
      </c>
    </row>
    <row r="46" spans="1:28" ht="22.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33">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2:E12"/>
    <mergeCell ref="I12:J12"/>
    <mergeCell ref="L12:N12"/>
    <mergeCell ref="B13:F13"/>
    <mergeCell ref="I13:K13"/>
    <mergeCell ref="N13:P13"/>
    <mergeCell ref="S13:U13"/>
    <mergeCell ref="X13:Z13"/>
    <mergeCell ref="S31:U31"/>
    <mergeCell ref="X31:Z31"/>
    <mergeCell ref="A46:AB46"/>
    <mergeCell ref="A19:A21"/>
    <mergeCell ref="B30:E30"/>
    <mergeCell ref="I30:J30"/>
    <mergeCell ref="L30:N30"/>
    <mergeCell ref="B31:F31"/>
    <mergeCell ref="I31:K31"/>
    <mergeCell ref="N31:P31"/>
  </mergeCells>
  <dataValidations count="2">
    <dataValidation type="whole" operator="lessThanOrEqual" allowBlank="1" showInputMessage="1" showErrorMessage="1" sqref="AA6:AA9 V6:V9 Q6:Q9 L6:L9 G6:G9 L14:L27 G14:G27 AA14:AA27 V14:V27 Q14:Q27 V32:V41 AA32:AA41 G32:G41 L32:L41 Q32: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9" sqref="F9"/>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414</v>
      </c>
      <c r="C4" s="360"/>
      <c r="D4" s="360"/>
      <c r="E4" s="360"/>
      <c r="F4" s="19"/>
      <c r="G4" s="20" t="s">
        <v>4</v>
      </c>
      <c r="H4" s="21"/>
      <c r="I4" s="361">
        <f>SUM(G43,L43,Q43,V43,AA43)</f>
        <v>0</v>
      </c>
      <c r="J4" s="361"/>
      <c r="K4" s="22" t="s">
        <v>18</v>
      </c>
      <c r="L4" s="362">
        <f>SUM(F43,K43,P43,U43,Z43)</f>
        <v>50400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3" s="4" customFormat="1" ht="15" customHeight="1">
      <c r="A6" s="33"/>
      <c r="B6" s="34"/>
      <c r="C6" s="173" t="s">
        <v>415</v>
      </c>
      <c r="D6" s="178" t="s">
        <v>433</v>
      </c>
      <c r="E6" s="36" t="s">
        <v>30</v>
      </c>
      <c r="F6" s="37">
        <v>7700</v>
      </c>
      <c r="G6" s="5"/>
      <c r="H6" s="176" t="s">
        <v>451</v>
      </c>
      <c r="I6" s="35" t="s">
        <v>452</v>
      </c>
      <c r="J6" s="36"/>
      <c r="K6" s="48">
        <v>450</v>
      </c>
      <c r="L6" s="6"/>
      <c r="M6" s="176"/>
      <c r="N6" s="35"/>
      <c r="O6" s="36"/>
      <c r="P6" s="48"/>
      <c r="Q6" s="6"/>
      <c r="R6" s="176" t="s">
        <v>462</v>
      </c>
      <c r="S6" s="35" t="s">
        <v>463</v>
      </c>
      <c r="T6" s="36"/>
      <c r="U6" s="48">
        <v>500</v>
      </c>
      <c r="V6" s="6"/>
      <c r="W6" s="176"/>
      <c r="X6" s="35"/>
      <c r="Y6" s="36"/>
      <c r="Z6" s="48"/>
      <c r="AA6" s="6"/>
      <c r="AB6" s="74"/>
      <c r="AG6" s="32"/>
    </row>
    <row r="7" spans="1:33" s="4" customFormat="1" ht="15" customHeight="1">
      <c r="A7" s="38"/>
      <c r="B7" s="34"/>
      <c r="C7" s="174" t="s">
        <v>416</v>
      </c>
      <c r="D7" s="100" t="s">
        <v>434</v>
      </c>
      <c r="E7" s="40" t="s">
        <v>30</v>
      </c>
      <c r="F7" s="41">
        <v>1150</v>
      </c>
      <c r="G7" s="7"/>
      <c r="H7" s="174" t="s">
        <v>453</v>
      </c>
      <c r="I7" s="39" t="s">
        <v>454</v>
      </c>
      <c r="J7" s="40"/>
      <c r="K7" s="49">
        <v>400</v>
      </c>
      <c r="L7" s="8"/>
      <c r="M7" s="174"/>
      <c r="N7" s="39"/>
      <c r="O7" s="40"/>
      <c r="P7" s="52"/>
      <c r="Q7" s="8"/>
      <c r="R7" s="174" t="s">
        <v>464</v>
      </c>
      <c r="S7" s="39" t="s">
        <v>465</v>
      </c>
      <c r="T7" s="40"/>
      <c r="U7" s="50">
        <v>200</v>
      </c>
      <c r="V7" s="8"/>
      <c r="W7" s="174"/>
      <c r="X7" s="39"/>
      <c r="Y7" s="40"/>
      <c r="Z7" s="50"/>
      <c r="AA7" s="8"/>
      <c r="AB7" s="75"/>
      <c r="AG7" s="32"/>
    </row>
    <row r="8" spans="1:33" s="4" customFormat="1" ht="15" customHeight="1">
      <c r="A8" s="38"/>
      <c r="B8" s="34"/>
      <c r="C8" s="174" t="s">
        <v>417</v>
      </c>
      <c r="D8" s="100" t="s">
        <v>435</v>
      </c>
      <c r="E8" s="40" t="s">
        <v>30</v>
      </c>
      <c r="F8" s="41">
        <v>4750</v>
      </c>
      <c r="G8" s="7"/>
      <c r="H8" s="174" t="s">
        <v>455</v>
      </c>
      <c r="I8" s="39" t="s">
        <v>456</v>
      </c>
      <c r="J8" s="40"/>
      <c r="K8" s="50">
        <v>2150</v>
      </c>
      <c r="L8" s="8"/>
      <c r="M8" s="174"/>
      <c r="N8" s="39"/>
      <c r="O8" s="40"/>
      <c r="P8" s="50"/>
      <c r="Q8" s="8"/>
      <c r="R8" s="174" t="s">
        <v>466</v>
      </c>
      <c r="S8" s="39" t="s">
        <v>467</v>
      </c>
      <c r="T8" s="40"/>
      <c r="U8" s="49">
        <v>300</v>
      </c>
      <c r="V8" s="8"/>
      <c r="W8" s="174"/>
      <c r="X8" s="39"/>
      <c r="Y8" s="40"/>
      <c r="Z8" s="49"/>
      <c r="AA8" s="8"/>
      <c r="AB8" s="75"/>
      <c r="AG8" s="32"/>
    </row>
    <row r="9" spans="1:33" s="4" customFormat="1" ht="15" customHeight="1">
      <c r="A9" s="38"/>
      <c r="B9" s="34"/>
      <c r="C9" s="174" t="s">
        <v>418</v>
      </c>
      <c r="D9" s="172" t="s">
        <v>436</v>
      </c>
      <c r="E9" s="40" t="s">
        <v>30</v>
      </c>
      <c r="F9" s="41">
        <v>1050</v>
      </c>
      <c r="G9" s="7"/>
      <c r="H9" s="174" t="s">
        <v>457</v>
      </c>
      <c r="I9" s="39" t="s">
        <v>458</v>
      </c>
      <c r="J9" s="40"/>
      <c r="K9" s="50">
        <v>750</v>
      </c>
      <c r="L9" s="8"/>
      <c r="M9" s="174"/>
      <c r="N9" s="39"/>
      <c r="O9" s="40"/>
      <c r="P9" s="50"/>
      <c r="Q9" s="8"/>
      <c r="R9" s="174"/>
      <c r="S9" s="39"/>
      <c r="T9" s="40"/>
      <c r="U9" s="49"/>
      <c r="V9" s="8"/>
      <c r="W9" s="174"/>
      <c r="X9" s="39"/>
      <c r="Y9" s="40"/>
      <c r="Z9" s="49"/>
      <c r="AA9" s="8"/>
      <c r="AB9" s="76"/>
      <c r="AG9" s="32"/>
    </row>
    <row r="10" spans="1:33" s="4" customFormat="1" ht="15" customHeight="1">
      <c r="A10" s="38"/>
      <c r="B10" s="34"/>
      <c r="C10" s="174" t="s">
        <v>419</v>
      </c>
      <c r="D10" s="172" t="s">
        <v>437</v>
      </c>
      <c r="E10" s="40" t="s">
        <v>30</v>
      </c>
      <c r="F10" s="41">
        <v>1450</v>
      </c>
      <c r="G10" s="7"/>
      <c r="H10" s="174" t="s">
        <v>459</v>
      </c>
      <c r="I10" s="39" t="s">
        <v>442</v>
      </c>
      <c r="J10" s="40"/>
      <c r="K10" s="50">
        <v>150</v>
      </c>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t="s">
        <v>420</v>
      </c>
      <c r="D11" s="172" t="s">
        <v>438</v>
      </c>
      <c r="E11" s="40" t="s">
        <v>30</v>
      </c>
      <c r="F11" s="41">
        <v>2450</v>
      </c>
      <c r="G11" s="7"/>
      <c r="H11" s="174"/>
      <c r="I11" s="39"/>
      <c r="J11" s="40"/>
      <c r="K11" s="50"/>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t="s">
        <v>421</v>
      </c>
      <c r="D12" s="100" t="s">
        <v>439</v>
      </c>
      <c r="E12" s="40" t="s">
        <v>30</v>
      </c>
      <c r="F12" s="41">
        <v>1850</v>
      </c>
      <c r="G12" s="7"/>
      <c r="H12" s="174"/>
      <c r="I12" s="39"/>
      <c r="J12" s="40"/>
      <c r="K12" s="50"/>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t="s">
        <v>422</v>
      </c>
      <c r="D13" s="100" t="s">
        <v>440</v>
      </c>
      <c r="E13" s="40" t="s">
        <v>30</v>
      </c>
      <c r="F13" s="41">
        <v>4200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423</v>
      </c>
      <c r="D14" s="100" t="s">
        <v>441</v>
      </c>
      <c r="E14" s="40" t="s">
        <v>30</v>
      </c>
      <c r="F14" s="41">
        <v>1450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424</v>
      </c>
      <c r="D15" s="100" t="s">
        <v>442</v>
      </c>
      <c r="E15" s="40" t="s">
        <v>30</v>
      </c>
      <c r="F15" s="41">
        <v>1500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83"/>
      <c r="B16" s="84" t="s">
        <v>724</v>
      </c>
      <c r="C16" s="175" t="s">
        <v>425</v>
      </c>
      <c r="D16" s="101" t="s">
        <v>443</v>
      </c>
      <c r="E16" s="86" t="s">
        <v>717</v>
      </c>
      <c r="F16" s="227">
        <v>4400</v>
      </c>
      <c r="G16" s="228"/>
      <c r="H16" s="175"/>
      <c r="I16" s="85"/>
      <c r="J16" s="86"/>
      <c r="K16" s="90"/>
      <c r="L16" s="89"/>
      <c r="M16" s="175"/>
      <c r="N16" s="85"/>
      <c r="O16" s="86"/>
      <c r="P16" s="90"/>
      <c r="Q16" s="89"/>
      <c r="R16" s="175"/>
      <c r="S16" s="85"/>
      <c r="T16" s="86"/>
      <c r="U16" s="90"/>
      <c r="V16" s="89"/>
      <c r="W16" s="175"/>
      <c r="X16" s="85"/>
      <c r="Y16" s="86"/>
      <c r="Z16" s="90"/>
      <c r="AA16" s="89"/>
      <c r="AB16" s="75" t="s">
        <v>721</v>
      </c>
    </row>
    <row r="17" spans="1:28" s="4" customFormat="1" ht="15" customHeight="1">
      <c r="A17" s="371" t="s">
        <v>469</v>
      </c>
      <c r="B17" s="204" t="s">
        <v>720</v>
      </c>
      <c r="C17" s="176" t="s">
        <v>426</v>
      </c>
      <c r="D17" s="209" t="s">
        <v>444</v>
      </c>
      <c r="E17" s="36" t="s">
        <v>30</v>
      </c>
      <c r="F17" s="37">
        <v>1750</v>
      </c>
      <c r="G17" s="5"/>
      <c r="H17" s="176"/>
      <c r="I17" s="35"/>
      <c r="J17" s="36"/>
      <c r="K17" s="224"/>
      <c r="L17" s="6"/>
      <c r="M17" s="176"/>
      <c r="N17" s="35"/>
      <c r="O17" s="36"/>
      <c r="P17" s="224"/>
      <c r="Q17" s="6"/>
      <c r="R17" s="176"/>
      <c r="S17" s="35"/>
      <c r="T17" s="36"/>
      <c r="U17" s="224"/>
      <c r="V17" s="6"/>
      <c r="W17" s="176"/>
      <c r="X17" s="35"/>
      <c r="Y17" s="36"/>
      <c r="Z17" s="224"/>
      <c r="AA17" s="6"/>
      <c r="AB17" s="76" t="s">
        <v>722</v>
      </c>
    </row>
    <row r="18" spans="1:28" s="4" customFormat="1" ht="15" customHeight="1">
      <c r="A18" s="372"/>
      <c r="B18" s="225" t="s">
        <v>725</v>
      </c>
      <c r="C18" s="190" t="s">
        <v>427</v>
      </c>
      <c r="D18" s="300" t="s">
        <v>445</v>
      </c>
      <c r="E18" s="192" t="s">
        <v>30</v>
      </c>
      <c r="F18" s="193">
        <v>2400</v>
      </c>
      <c r="G18" s="194"/>
      <c r="H18" s="190"/>
      <c r="I18" s="191"/>
      <c r="J18" s="192"/>
      <c r="K18" s="196"/>
      <c r="L18" s="195"/>
      <c r="M18" s="190"/>
      <c r="N18" s="191"/>
      <c r="O18" s="192"/>
      <c r="P18" s="196"/>
      <c r="Q18" s="195"/>
      <c r="R18" s="190"/>
      <c r="S18" s="191"/>
      <c r="T18" s="192"/>
      <c r="U18" s="196"/>
      <c r="V18" s="195"/>
      <c r="W18" s="190"/>
      <c r="X18" s="191"/>
      <c r="Y18" s="192"/>
      <c r="Z18" s="196"/>
      <c r="AA18" s="195"/>
      <c r="AB18" s="76" t="s">
        <v>723</v>
      </c>
    </row>
    <row r="19" spans="1:28" s="4" customFormat="1" ht="15" customHeight="1">
      <c r="A19" s="373" t="s">
        <v>470</v>
      </c>
      <c r="B19" s="203"/>
      <c r="C19" s="173" t="s">
        <v>428</v>
      </c>
      <c r="D19" s="102" t="s">
        <v>446</v>
      </c>
      <c r="E19" s="179" t="s">
        <v>30</v>
      </c>
      <c r="F19" s="217">
        <v>1450</v>
      </c>
      <c r="G19" s="93"/>
      <c r="H19" s="173"/>
      <c r="I19" s="70"/>
      <c r="J19" s="179"/>
      <c r="K19" s="218"/>
      <c r="L19" s="95"/>
      <c r="M19" s="173"/>
      <c r="N19" s="70"/>
      <c r="O19" s="179"/>
      <c r="P19" s="218"/>
      <c r="Q19" s="95"/>
      <c r="R19" s="173"/>
      <c r="S19" s="70"/>
      <c r="T19" s="179"/>
      <c r="U19" s="218"/>
      <c r="V19" s="95"/>
      <c r="W19" s="173"/>
      <c r="X19" s="70"/>
      <c r="Y19" s="179"/>
      <c r="Z19" s="218"/>
      <c r="AA19" s="95"/>
      <c r="AB19" s="76"/>
    </row>
    <row r="20" spans="1:28" s="4" customFormat="1" ht="15" customHeight="1">
      <c r="A20" s="374"/>
      <c r="B20" s="208"/>
      <c r="C20" s="175" t="s">
        <v>429</v>
      </c>
      <c r="D20" s="101" t="s">
        <v>447</v>
      </c>
      <c r="E20" s="86" t="s">
        <v>32</v>
      </c>
      <c r="F20" s="87">
        <v>1450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75" t="s">
        <v>471</v>
      </c>
      <c r="B21" s="204" t="s">
        <v>726</v>
      </c>
      <c r="C21" s="176" t="s">
        <v>430</v>
      </c>
      <c r="D21" s="178" t="s">
        <v>448</v>
      </c>
      <c r="E21" s="36" t="s">
        <v>30</v>
      </c>
      <c r="F21" s="67">
        <v>2450</v>
      </c>
      <c r="G21" s="5"/>
      <c r="H21" s="176" t="s">
        <v>460</v>
      </c>
      <c r="I21" s="35" t="s">
        <v>461</v>
      </c>
      <c r="J21" s="36"/>
      <c r="K21" s="48">
        <v>400</v>
      </c>
      <c r="L21" s="6"/>
      <c r="M21" s="176"/>
      <c r="N21" s="35"/>
      <c r="O21" s="36"/>
      <c r="P21" s="48"/>
      <c r="Q21" s="6"/>
      <c r="R21" s="176" t="s">
        <v>468</v>
      </c>
      <c r="S21" s="35" t="s">
        <v>461</v>
      </c>
      <c r="T21" s="36"/>
      <c r="U21" s="73">
        <v>200</v>
      </c>
      <c r="V21" s="6"/>
      <c r="W21" s="176"/>
      <c r="X21" s="35"/>
      <c r="Y21" s="36"/>
      <c r="Z21" s="73"/>
      <c r="AA21" s="6"/>
      <c r="AB21" s="76" t="s">
        <v>734</v>
      </c>
    </row>
    <row r="22" spans="1:28" s="4" customFormat="1" ht="15" customHeight="1">
      <c r="A22" s="376"/>
      <c r="B22" s="188"/>
      <c r="C22" s="174" t="s">
        <v>431</v>
      </c>
      <c r="D22" s="172" t="s">
        <v>449</v>
      </c>
      <c r="E22" s="40" t="s">
        <v>30</v>
      </c>
      <c r="F22" s="68">
        <v>1900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77"/>
      <c r="B23" s="225"/>
      <c r="C23" s="190" t="s">
        <v>432</v>
      </c>
      <c r="D23" s="230" t="s">
        <v>450</v>
      </c>
      <c r="E23" s="192" t="s">
        <v>30</v>
      </c>
      <c r="F23" s="226">
        <v>1550</v>
      </c>
      <c r="G23" s="194"/>
      <c r="H23" s="190"/>
      <c r="I23" s="191"/>
      <c r="J23" s="192"/>
      <c r="K23" s="231"/>
      <c r="L23" s="195"/>
      <c r="M23" s="190"/>
      <c r="N23" s="191"/>
      <c r="O23" s="192"/>
      <c r="P23" s="231"/>
      <c r="Q23" s="195"/>
      <c r="R23" s="190"/>
      <c r="S23" s="191"/>
      <c r="T23" s="192"/>
      <c r="U23" s="232"/>
      <c r="V23" s="195"/>
      <c r="W23" s="190"/>
      <c r="X23" s="191"/>
      <c r="Y23" s="192"/>
      <c r="Z23" s="232"/>
      <c r="AA23" s="195"/>
      <c r="AB23" s="76"/>
    </row>
    <row r="24" spans="1:28" s="32" customFormat="1" ht="15" customHeight="1">
      <c r="A24" s="229"/>
      <c r="B24" s="203"/>
      <c r="C24" s="173"/>
      <c r="D24" s="102"/>
      <c r="E24" s="179"/>
      <c r="F24" s="92"/>
      <c r="G24" s="93"/>
      <c r="H24" s="173"/>
      <c r="I24" s="70"/>
      <c r="J24" s="179"/>
      <c r="K24" s="94"/>
      <c r="L24" s="95"/>
      <c r="M24" s="173"/>
      <c r="N24" s="70"/>
      <c r="O24" s="179"/>
      <c r="P24" s="94"/>
      <c r="Q24" s="95"/>
      <c r="R24" s="173"/>
      <c r="S24" s="70"/>
      <c r="T24" s="179"/>
      <c r="U24" s="98"/>
      <c r="V24" s="95"/>
      <c r="W24" s="173"/>
      <c r="X24" s="70"/>
      <c r="Y24" s="179"/>
      <c r="Z24" s="98"/>
      <c r="AA24" s="95"/>
      <c r="AB24" s="76"/>
    </row>
    <row r="25" spans="1:28" s="32" customFormat="1" ht="15" customHeight="1">
      <c r="A25" s="38"/>
      <c r="B25" s="34"/>
      <c r="C25" s="174"/>
      <c r="D25" s="100"/>
      <c r="E25" s="40"/>
      <c r="F25" s="68"/>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c r="D26" s="102"/>
      <c r="E26" s="179"/>
      <c r="F26" s="92"/>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c r="D27" s="100"/>
      <c r="E27" s="40"/>
      <c r="F27" s="68"/>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c r="D28" s="100"/>
      <c r="E28" s="40"/>
      <c r="F28" s="68"/>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c r="D29" s="100"/>
      <c r="E29" s="40"/>
      <c r="F29" s="68"/>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c r="D30" s="100"/>
      <c r="E30" s="40"/>
      <c r="F30" s="68"/>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c r="D31" s="100"/>
      <c r="E31" s="40"/>
      <c r="F31" s="68"/>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c r="D32" s="100"/>
      <c r="E32" s="40"/>
      <c r="F32" s="68"/>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100"/>
      <c r="E33" s="40"/>
      <c r="F33" s="68"/>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18　店</v>
      </c>
      <c r="E43" s="180"/>
      <c r="F43" s="47">
        <f>SUM(F6:F42)</f>
        <v>44900</v>
      </c>
      <c r="G43" s="54">
        <f>SUM(G6:G42)</f>
        <v>0</v>
      </c>
      <c r="H43" s="46"/>
      <c r="I43" s="29" t="str">
        <f>CONCATENATE(FIXED(COUNTA(I6:I42),0,0),"　店")</f>
        <v>6　店</v>
      </c>
      <c r="J43" s="180"/>
      <c r="K43" s="51">
        <f>SUM(K6:K42)</f>
        <v>4300</v>
      </c>
      <c r="L43" s="53">
        <f>SUM(L6:L42)</f>
        <v>0</v>
      </c>
      <c r="M43" s="46"/>
      <c r="N43" s="29" t="str">
        <f>CONCATENATE(FIXED(COUNTA(N6:N42),0,0),"　店")</f>
        <v>0　店</v>
      </c>
      <c r="O43" s="180"/>
      <c r="P43" s="51">
        <f>SUM(P6:P42)</f>
        <v>0</v>
      </c>
      <c r="Q43" s="53">
        <f>SUM(Q6:Q42)</f>
        <v>0</v>
      </c>
      <c r="R43" s="46"/>
      <c r="S43" s="29" t="str">
        <f>CONCATENATE(FIXED(COUNTA(S6:S42),0,0),"　店")</f>
        <v>4　店</v>
      </c>
      <c r="T43" s="180"/>
      <c r="U43" s="51">
        <f>SUM(U6:U42)</f>
        <v>1200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22</v>
      </c>
    </row>
    <row r="46" spans="1:28" ht="22.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19">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A46:AB46"/>
    <mergeCell ref="A17:A18"/>
    <mergeCell ref="A19:A20"/>
    <mergeCell ref="A21:A23"/>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B1" sqref="B1:G2"/>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SUM(I4,I25)</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472</v>
      </c>
      <c r="C4" s="360"/>
      <c r="D4" s="360"/>
      <c r="E4" s="360"/>
      <c r="F4" s="19"/>
      <c r="G4" s="20" t="s">
        <v>4</v>
      </c>
      <c r="H4" s="21"/>
      <c r="I4" s="361">
        <f>SUM(G23,L23,Q23,V23,AA23)</f>
        <v>0</v>
      </c>
      <c r="J4" s="361"/>
      <c r="K4" s="22" t="s">
        <v>18</v>
      </c>
      <c r="L4" s="362">
        <f>SUM(F23,K23,P23,U23,Z23)</f>
        <v>12900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2" s="4" customFormat="1" ht="15" customHeight="1">
      <c r="A6" s="33"/>
      <c r="B6" s="34"/>
      <c r="C6" s="173" t="s">
        <v>474</v>
      </c>
      <c r="D6" s="35" t="s">
        <v>482</v>
      </c>
      <c r="E6" s="36" t="s">
        <v>481</v>
      </c>
      <c r="F6" s="37">
        <v>4750</v>
      </c>
      <c r="G6" s="5"/>
      <c r="H6" s="176">
        <v>230730202010</v>
      </c>
      <c r="I6" s="35" t="s">
        <v>489</v>
      </c>
      <c r="J6" s="36"/>
      <c r="K6" s="48">
        <v>700</v>
      </c>
      <c r="L6" s="6"/>
      <c r="M6" s="176"/>
      <c r="N6" s="35"/>
      <c r="O6" s="36"/>
      <c r="P6" s="48"/>
      <c r="Q6" s="6"/>
      <c r="R6" s="176"/>
      <c r="S6" s="35"/>
      <c r="T6" s="36"/>
      <c r="U6" s="48"/>
      <c r="V6" s="6"/>
      <c r="W6" s="176"/>
      <c r="X6" s="35"/>
      <c r="Y6" s="36"/>
      <c r="Z6" s="48"/>
      <c r="AA6" s="6"/>
      <c r="AB6" s="74" t="s">
        <v>504</v>
      </c>
      <c r="AF6" s="32"/>
    </row>
    <row r="7" spans="1:32" s="4" customFormat="1" ht="15" customHeight="1">
      <c r="A7" s="38"/>
      <c r="B7" s="34"/>
      <c r="C7" s="174" t="s">
        <v>475</v>
      </c>
      <c r="D7" s="39" t="s">
        <v>483</v>
      </c>
      <c r="E7" s="40" t="s">
        <v>481</v>
      </c>
      <c r="F7" s="41">
        <v>3050</v>
      </c>
      <c r="G7" s="7"/>
      <c r="H7" s="174"/>
      <c r="I7" s="39"/>
      <c r="J7" s="40"/>
      <c r="K7" s="49"/>
      <c r="L7" s="8"/>
      <c r="M7" s="174"/>
      <c r="N7" s="39"/>
      <c r="O7" s="40"/>
      <c r="P7" s="52"/>
      <c r="Q7" s="8"/>
      <c r="R7" s="174"/>
      <c r="S7" s="39"/>
      <c r="T7" s="40"/>
      <c r="U7" s="50"/>
      <c r="V7" s="8"/>
      <c r="W7" s="174"/>
      <c r="X7" s="39"/>
      <c r="Y7" s="40"/>
      <c r="Z7" s="50"/>
      <c r="AA7" s="8"/>
      <c r="AB7" s="75" t="s">
        <v>503</v>
      </c>
      <c r="AF7" s="32"/>
    </row>
    <row r="8" spans="1:32" s="4" customFormat="1" ht="15" customHeight="1">
      <c r="A8" s="382" t="s">
        <v>662</v>
      </c>
      <c r="B8" s="34" t="s">
        <v>505</v>
      </c>
      <c r="C8" s="174" t="s">
        <v>476</v>
      </c>
      <c r="D8" s="39" t="s">
        <v>484</v>
      </c>
      <c r="E8" s="40" t="s">
        <v>334</v>
      </c>
      <c r="F8" s="41">
        <v>550</v>
      </c>
      <c r="G8" s="7"/>
      <c r="H8" s="174"/>
      <c r="I8" s="39"/>
      <c r="J8" s="40"/>
      <c r="K8" s="50"/>
      <c r="L8" s="8"/>
      <c r="M8" s="174"/>
      <c r="N8" s="39"/>
      <c r="O8" s="40"/>
      <c r="P8" s="50"/>
      <c r="Q8" s="8"/>
      <c r="R8" s="174"/>
      <c r="S8" s="39"/>
      <c r="T8" s="40"/>
      <c r="U8" s="49"/>
      <c r="V8" s="8"/>
      <c r="W8" s="174"/>
      <c r="X8" s="39"/>
      <c r="Y8" s="40"/>
      <c r="Z8" s="49"/>
      <c r="AA8" s="8"/>
      <c r="AB8" s="75" t="s">
        <v>510</v>
      </c>
      <c r="AF8" s="32"/>
    </row>
    <row r="9" spans="1:32" s="4" customFormat="1" ht="15" customHeight="1">
      <c r="A9" s="383"/>
      <c r="B9" s="308" t="s">
        <v>709</v>
      </c>
      <c r="C9" s="174" t="s">
        <v>704</v>
      </c>
      <c r="D9" s="39" t="s">
        <v>706</v>
      </c>
      <c r="E9" s="40" t="s">
        <v>705</v>
      </c>
      <c r="F9" s="41">
        <v>350</v>
      </c>
      <c r="G9" s="7"/>
      <c r="H9" s="174"/>
      <c r="I9" s="39"/>
      <c r="J9" s="40"/>
      <c r="K9" s="50"/>
      <c r="L9" s="8"/>
      <c r="M9" s="174"/>
      <c r="N9" s="39"/>
      <c r="O9" s="40"/>
      <c r="P9" s="50"/>
      <c r="Q9" s="8"/>
      <c r="R9" s="174"/>
      <c r="S9" s="39"/>
      <c r="T9" s="40"/>
      <c r="U9" s="49"/>
      <c r="V9" s="8"/>
      <c r="W9" s="174"/>
      <c r="X9" s="39"/>
      <c r="Y9" s="40"/>
      <c r="Z9" s="49"/>
      <c r="AA9" s="8"/>
      <c r="AB9" s="76" t="s">
        <v>715</v>
      </c>
      <c r="AF9" s="32"/>
    </row>
    <row r="10" spans="1:32" s="4" customFormat="1" ht="15" customHeight="1">
      <c r="A10" s="383"/>
      <c r="B10" s="34" t="s">
        <v>505</v>
      </c>
      <c r="C10" s="174" t="s">
        <v>477</v>
      </c>
      <c r="D10" s="39" t="s">
        <v>485</v>
      </c>
      <c r="E10" s="40" t="s">
        <v>703</v>
      </c>
      <c r="F10" s="41">
        <v>650</v>
      </c>
      <c r="G10" s="7"/>
      <c r="H10" s="174"/>
      <c r="I10" s="39"/>
      <c r="J10" s="40"/>
      <c r="K10" s="50"/>
      <c r="L10" s="8"/>
      <c r="M10" s="174"/>
      <c r="N10" s="39"/>
      <c r="O10" s="40"/>
      <c r="P10" s="50"/>
      <c r="Q10" s="8"/>
      <c r="R10" s="174"/>
      <c r="S10" s="39"/>
      <c r="T10" s="40"/>
      <c r="U10" s="50"/>
      <c r="V10" s="8"/>
      <c r="W10" s="174"/>
      <c r="X10" s="39"/>
      <c r="Y10" s="40"/>
      <c r="Z10" s="50"/>
      <c r="AA10" s="8"/>
      <c r="AB10" s="76"/>
      <c r="AF10" s="32"/>
    </row>
    <row r="11" spans="1:32" s="4" customFormat="1" ht="15" customHeight="1">
      <c r="A11" s="383"/>
      <c r="B11" s="34" t="s">
        <v>505</v>
      </c>
      <c r="C11" s="174" t="s">
        <v>478</v>
      </c>
      <c r="D11" s="39" t="s">
        <v>486</v>
      </c>
      <c r="E11" s="40" t="s">
        <v>703</v>
      </c>
      <c r="F11" s="41">
        <v>1250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3"/>
      <c r="B12" s="34" t="s">
        <v>505</v>
      </c>
      <c r="C12" s="174" t="s">
        <v>479</v>
      </c>
      <c r="D12" s="39" t="s">
        <v>487</v>
      </c>
      <c r="E12" s="40" t="s">
        <v>703</v>
      </c>
      <c r="F12" s="41">
        <v>900</v>
      </c>
      <c r="G12" s="7"/>
      <c r="H12" s="174"/>
      <c r="I12" s="39"/>
      <c r="J12" s="40"/>
      <c r="K12" s="50"/>
      <c r="L12" s="8"/>
      <c r="M12" s="174"/>
      <c r="N12" s="39"/>
      <c r="O12" s="40"/>
      <c r="P12" s="50"/>
      <c r="Q12" s="8"/>
      <c r="R12" s="174"/>
      <c r="S12" s="39"/>
      <c r="T12" s="40"/>
      <c r="U12" s="50"/>
      <c r="V12" s="8"/>
      <c r="W12" s="174"/>
      <c r="X12" s="39"/>
      <c r="Y12" s="40"/>
      <c r="Z12" s="50"/>
      <c r="AA12" s="8"/>
      <c r="AB12" s="76"/>
      <c r="AF12" s="32"/>
    </row>
    <row r="13" spans="1:28" s="4" customFormat="1" ht="15" customHeight="1">
      <c r="A13" s="384"/>
      <c r="B13" s="34" t="s">
        <v>505</v>
      </c>
      <c r="C13" s="174" t="s">
        <v>480</v>
      </c>
      <c r="D13" s="39" t="s">
        <v>488</v>
      </c>
      <c r="E13" s="40" t="s">
        <v>703</v>
      </c>
      <c r="F13" s="41">
        <v>700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39"/>
      <c r="E14" s="40"/>
      <c r="F14" s="41"/>
      <c r="G14" s="7"/>
      <c r="H14" s="174"/>
      <c r="I14" s="39"/>
      <c r="J14" s="40"/>
      <c r="K14" s="50"/>
      <c r="L14" s="8"/>
      <c r="M14" s="174"/>
      <c r="N14" s="39"/>
      <c r="O14" s="40"/>
      <c r="P14" s="50"/>
      <c r="Q14" s="8"/>
      <c r="R14" s="174"/>
      <c r="S14" s="39"/>
      <c r="T14" s="40"/>
      <c r="U14" s="50"/>
      <c r="V14" s="8"/>
      <c r="W14" s="174"/>
      <c r="X14" s="39"/>
      <c r="Y14" s="40"/>
      <c r="Z14" s="50"/>
      <c r="AA14" s="8"/>
      <c r="AB14" s="76"/>
    </row>
    <row r="15" spans="1:32" s="4" customFormat="1" ht="15" customHeight="1">
      <c r="A15" s="38"/>
      <c r="B15" s="34"/>
      <c r="C15" s="174"/>
      <c r="D15" s="39"/>
      <c r="E15" s="40"/>
      <c r="F15" s="41"/>
      <c r="G15" s="7"/>
      <c r="H15" s="174"/>
      <c r="I15" s="39"/>
      <c r="J15" s="40"/>
      <c r="K15" s="50"/>
      <c r="L15" s="8"/>
      <c r="M15" s="174"/>
      <c r="N15" s="39"/>
      <c r="O15" s="40"/>
      <c r="P15" s="50"/>
      <c r="Q15" s="8"/>
      <c r="R15" s="174"/>
      <c r="S15" s="39"/>
      <c r="T15" s="40"/>
      <c r="U15" s="50"/>
      <c r="V15" s="8"/>
      <c r="W15" s="174"/>
      <c r="X15" s="39"/>
      <c r="Y15" s="40"/>
      <c r="Z15" s="50"/>
      <c r="AA15" s="8"/>
      <c r="AB15" s="76"/>
      <c r="AF15" s="32"/>
    </row>
    <row r="16" spans="1:32" s="4" customFormat="1" ht="15" customHeight="1">
      <c r="A16" s="38"/>
      <c r="B16" s="34"/>
      <c r="C16" s="174"/>
      <c r="D16" s="39"/>
      <c r="E16" s="40"/>
      <c r="F16" s="41"/>
      <c r="G16" s="7"/>
      <c r="H16" s="174"/>
      <c r="I16" s="39"/>
      <c r="J16" s="40"/>
      <c r="K16" s="50"/>
      <c r="L16" s="8"/>
      <c r="M16" s="174"/>
      <c r="N16" s="39"/>
      <c r="O16" s="40"/>
      <c r="P16" s="50"/>
      <c r="Q16" s="8"/>
      <c r="R16" s="174"/>
      <c r="S16" s="39"/>
      <c r="T16" s="40"/>
      <c r="U16" s="50"/>
      <c r="V16" s="8"/>
      <c r="W16" s="174"/>
      <c r="X16" s="39"/>
      <c r="Y16" s="40"/>
      <c r="Z16" s="50"/>
      <c r="AA16" s="8"/>
      <c r="AB16" s="76"/>
      <c r="AF16" s="32"/>
    </row>
    <row r="17" spans="1:32" s="4" customFormat="1" ht="15" customHeight="1">
      <c r="A17" s="38"/>
      <c r="B17" s="34"/>
      <c r="C17" s="174"/>
      <c r="D17" s="39"/>
      <c r="E17" s="40"/>
      <c r="F17" s="41"/>
      <c r="G17" s="7"/>
      <c r="H17" s="174"/>
      <c r="I17" s="39"/>
      <c r="J17" s="40"/>
      <c r="K17" s="50"/>
      <c r="L17" s="8"/>
      <c r="M17" s="174"/>
      <c r="N17" s="39"/>
      <c r="O17" s="40"/>
      <c r="P17" s="50"/>
      <c r="Q17" s="8"/>
      <c r="R17" s="174"/>
      <c r="S17" s="39"/>
      <c r="T17" s="40"/>
      <c r="U17" s="50"/>
      <c r="V17" s="8"/>
      <c r="W17" s="174"/>
      <c r="X17" s="39"/>
      <c r="Y17" s="40"/>
      <c r="Z17" s="50"/>
      <c r="AA17" s="8"/>
      <c r="AB17" s="76"/>
      <c r="AF17" s="32"/>
    </row>
    <row r="18" spans="1:28" s="4" customFormat="1" ht="15" customHeight="1">
      <c r="A18" s="38"/>
      <c r="B18" s="34"/>
      <c r="C18" s="174"/>
      <c r="D18" s="39"/>
      <c r="E18" s="40"/>
      <c r="F18" s="41"/>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c r="D19" s="39"/>
      <c r="E19" s="40"/>
      <c r="F19" s="41"/>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38"/>
      <c r="B20" s="34"/>
      <c r="C20" s="174"/>
      <c r="D20" s="39"/>
      <c r="E20" s="40"/>
      <c r="F20" s="42"/>
      <c r="G20" s="7"/>
      <c r="H20" s="174"/>
      <c r="I20" s="39"/>
      <c r="J20" s="40"/>
      <c r="K20" s="50"/>
      <c r="L20" s="8"/>
      <c r="M20" s="174"/>
      <c r="N20" s="39"/>
      <c r="O20" s="40"/>
      <c r="P20" s="50"/>
      <c r="Q20" s="8"/>
      <c r="R20" s="174"/>
      <c r="S20" s="39"/>
      <c r="T20" s="40"/>
      <c r="U20" s="50"/>
      <c r="V20" s="8"/>
      <c r="W20" s="174"/>
      <c r="X20" s="39"/>
      <c r="Y20" s="40"/>
      <c r="Z20" s="50"/>
      <c r="AA20" s="8"/>
      <c r="AB20" s="75"/>
    </row>
    <row r="21" spans="1:28" s="4" customFormat="1" ht="15" customHeight="1">
      <c r="A21" s="38"/>
      <c r="B21" s="34"/>
      <c r="C21" s="174"/>
      <c r="D21" s="39"/>
      <c r="E21" s="40"/>
      <c r="F21" s="42"/>
      <c r="G21" s="7"/>
      <c r="H21" s="174"/>
      <c r="I21" s="39"/>
      <c r="J21" s="40"/>
      <c r="K21" s="50"/>
      <c r="L21" s="8"/>
      <c r="M21" s="174"/>
      <c r="N21" s="39"/>
      <c r="O21" s="40"/>
      <c r="P21" s="50"/>
      <c r="Q21" s="8"/>
      <c r="R21" s="174"/>
      <c r="S21" s="39"/>
      <c r="T21" s="40"/>
      <c r="U21" s="50"/>
      <c r="V21" s="8"/>
      <c r="W21" s="174"/>
      <c r="X21" s="39"/>
      <c r="Y21" s="40"/>
      <c r="Z21" s="50"/>
      <c r="AA21" s="8"/>
      <c r="AB21" s="76"/>
    </row>
    <row r="22" spans="1:28" s="4" customFormat="1" ht="15" customHeight="1">
      <c r="A22" s="43"/>
      <c r="B22" s="34"/>
      <c r="C22" s="174"/>
      <c r="D22" s="39"/>
      <c r="E22" s="40"/>
      <c r="F22" s="42"/>
      <c r="G22" s="7"/>
      <c r="H22" s="174"/>
      <c r="I22" s="39"/>
      <c r="J22" s="40"/>
      <c r="K22" s="50"/>
      <c r="L22" s="8"/>
      <c r="M22" s="174"/>
      <c r="N22" s="39"/>
      <c r="O22" s="40"/>
      <c r="P22" s="50"/>
      <c r="Q22" s="8"/>
      <c r="R22" s="174"/>
      <c r="S22" s="39"/>
      <c r="T22" s="40"/>
      <c r="U22" s="50"/>
      <c r="V22" s="8"/>
      <c r="W22" s="174"/>
      <c r="X22" s="39"/>
      <c r="Y22" s="40"/>
      <c r="Z22" s="50"/>
      <c r="AA22" s="8"/>
      <c r="AB22" s="76"/>
    </row>
    <row r="23" spans="1:28" s="4" customFormat="1" ht="15" customHeight="1">
      <c r="A23" s="44"/>
      <c r="B23" s="45"/>
      <c r="C23" s="186"/>
      <c r="D23" s="29" t="str">
        <f>CONCATENATE(FIXED(COUNTA(D6:D22),0,0),"　店")</f>
        <v>8　店</v>
      </c>
      <c r="E23" s="180"/>
      <c r="F23" s="47">
        <f>SUM(F6:F22)</f>
        <v>12200</v>
      </c>
      <c r="G23" s="54">
        <f>SUM(G6:G22)</f>
        <v>0</v>
      </c>
      <c r="H23" s="186"/>
      <c r="I23" s="29" t="str">
        <f>CONCATENATE(FIXED(COUNTA(I6:I22),0,0),"　店")</f>
        <v>1　店</v>
      </c>
      <c r="J23" s="180"/>
      <c r="K23" s="51">
        <f>SUM(K6:K22)</f>
        <v>700</v>
      </c>
      <c r="L23" s="53">
        <f>SUM(L6:L22)</f>
        <v>0</v>
      </c>
      <c r="M23" s="186"/>
      <c r="N23" s="29" t="str">
        <f>CONCATENATE(FIXED(COUNTA(N6:N22),0,0),"　店")</f>
        <v>0　店</v>
      </c>
      <c r="O23" s="180"/>
      <c r="P23" s="51">
        <f>SUM(P6:P22)</f>
        <v>0</v>
      </c>
      <c r="Q23" s="53">
        <f>SUM(Q6:Q22)</f>
        <v>0</v>
      </c>
      <c r="R23" s="186"/>
      <c r="S23" s="29" t="str">
        <f>CONCATENATE(FIXED(COUNTA(S6:S22),0,0),"　店")</f>
        <v>0　店</v>
      </c>
      <c r="T23" s="180"/>
      <c r="U23" s="51">
        <f>SUM(U6:U22)</f>
        <v>0</v>
      </c>
      <c r="V23" s="53">
        <f>SUM(V6:V22)</f>
        <v>0</v>
      </c>
      <c r="W23" s="186"/>
      <c r="X23" s="29" t="str">
        <f>CONCATENATE(FIXED(COUNTA(X6:X22),0,0),"　店")</f>
        <v>0　店</v>
      </c>
      <c r="Y23" s="180"/>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81" t="s">
        <v>509</v>
      </c>
      <c r="C25" s="381"/>
      <c r="D25" s="381"/>
      <c r="E25" s="381"/>
      <c r="F25" s="19"/>
      <c r="G25" s="20" t="s">
        <v>4</v>
      </c>
      <c r="H25" s="21"/>
      <c r="I25" s="361">
        <f>SUM(G43,L43,Q43,V43,AA43)</f>
        <v>0</v>
      </c>
      <c r="J25" s="361"/>
      <c r="K25" s="22" t="s">
        <v>18</v>
      </c>
      <c r="L25" s="362">
        <f>SUM(F43,K43,P43,U43,Z43)</f>
        <v>2950</v>
      </c>
      <c r="M25" s="362"/>
      <c r="N25" s="362"/>
      <c r="O25" s="65"/>
    </row>
    <row r="26" spans="1:28" s="32" customFormat="1" ht="16.5" customHeight="1">
      <c r="A26" s="27" t="s">
        <v>20</v>
      </c>
      <c r="B26" s="363" t="s">
        <v>14</v>
      </c>
      <c r="C26" s="364"/>
      <c r="D26" s="364"/>
      <c r="E26" s="364"/>
      <c r="F26" s="364"/>
      <c r="G26" s="28" t="s">
        <v>19</v>
      </c>
      <c r="H26" s="29"/>
      <c r="I26" s="349" t="s">
        <v>7</v>
      </c>
      <c r="J26" s="349"/>
      <c r="K26" s="349"/>
      <c r="L26" s="30" t="s">
        <v>19</v>
      </c>
      <c r="M26" s="29"/>
      <c r="N26" s="349" t="s">
        <v>8</v>
      </c>
      <c r="O26" s="349"/>
      <c r="P26" s="349"/>
      <c r="Q26" s="30" t="s">
        <v>19</v>
      </c>
      <c r="R26" s="29"/>
      <c r="S26" s="349" t="s">
        <v>9</v>
      </c>
      <c r="T26" s="349"/>
      <c r="U26" s="349"/>
      <c r="V26" s="30" t="s">
        <v>19</v>
      </c>
      <c r="W26" s="29"/>
      <c r="X26" s="349"/>
      <c r="Y26" s="349"/>
      <c r="Z26" s="349"/>
      <c r="AA26" s="30"/>
      <c r="AB26" s="31" t="s">
        <v>11</v>
      </c>
    </row>
    <row r="27" spans="1:28" s="4" customFormat="1" ht="15" customHeight="1">
      <c r="A27" s="378" t="s">
        <v>506</v>
      </c>
      <c r="B27" s="204"/>
      <c r="C27" s="176" t="s">
        <v>490</v>
      </c>
      <c r="D27" s="35" t="s">
        <v>496</v>
      </c>
      <c r="E27" s="36" t="s">
        <v>32</v>
      </c>
      <c r="F27" s="67">
        <v>900</v>
      </c>
      <c r="G27" s="5"/>
      <c r="H27" s="176"/>
      <c r="I27" s="35"/>
      <c r="J27" s="36"/>
      <c r="K27" s="48"/>
      <c r="L27" s="6"/>
      <c r="M27" s="187"/>
      <c r="N27" s="71"/>
      <c r="O27" s="185"/>
      <c r="P27" s="72"/>
      <c r="Q27" s="6"/>
      <c r="R27" s="176">
        <v>230770405001</v>
      </c>
      <c r="S27" s="35" t="s">
        <v>502</v>
      </c>
      <c r="T27" s="36"/>
      <c r="U27" s="73">
        <v>200</v>
      </c>
      <c r="V27" s="6"/>
      <c r="W27" s="176"/>
      <c r="X27" s="35"/>
      <c r="Y27" s="36"/>
      <c r="Z27" s="73"/>
      <c r="AA27" s="6"/>
      <c r="AB27" s="74" t="s">
        <v>712</v>
      </c>
    </row>
    <row r="28" spans="1:28" s="4" customFormat="1" ht="15" customHeight="1">
      <c r="A28" s="379"/>
      <c r="B28" s="188"/>
      <c r="C28" s="174" t="s">
        <v>491</v>
      </c>
      <c r="D28" s="39" t="s">
        <v>497</v>
      </c>
      <c r="E28" s="40" t="s">
        <v>32</v>
      </c>
      <c r="F28" s="68">
        <v>300</v>
      </c>
      <c r="G28" s="7"/>
      <c r="H28" s="174"/>
      <c r="I28" s="39"/>
      <c r="J28" s="40"/>
      <c r="K28" s="52"/>
      <c r="L28" s="8"/>
      <c r="M28" s="174"/>
      <c r="N28" s="39"/>
      <c r="O28" s="40"/>
      <c r="P28" s="52"/>
      <c r="Q28" s="8"/>
      <c r="R28" s="174"/>
      <c r="S28" s="39"/>
      <c r="T28" s="40"/>
      <c r="U28" s="50"/>
      <c r="V28" s="8"/>
      <c r="W28" s="174"/>
      <c r="X28" s="39"/>
      <c r="Y28" s="40"/>
      <c r="Z28" s="50"/>
      <c r="AA28" s="8"/>
      <c r="AB28" s="75" t="s">
        <v>716</v>
      </c>
    </row>
    <row r="29" spans="1:28" s="4" customFormat="1" ht="15" customHeight="1">
      <c r="A29" s="380"/>
      <c r="B29" s="208"/>
      <c r="C29" s="175" t="s">
        <v>492</v>
      </c>
      <c r="D29" s="85" t="s">
        <v>498</v>
      </c>
      <c r="E29" s="86" t="s">
        <v>32</v>
      </c>
      <c r="F29" s="216">
        <v>400</v>
      </c>
      <c r="G29" s="88"/>
      <c r="H29" s="175"/>
      <c r="I29" s="85"/>
      <c r="J29" s="86"/>
      <c r="K29" s="90"/>
      <c r="L29" s="89"/>
      <c r="M29" s="175"/>
      <c r="N29" s="85"/>
      <c r="O29" s="86"/>
      <c r="P29" s="90"/>
      <c r="Q29" s="89"/>
      <c r="R29" s="175"/>
      <c r="S29" s="85"/>
      <c r="T29" s="86"/>
      <c r="U29" s="90"/>
      <c r="V29" s="89"/>
      <c r="W29" s="175"/>
      <c r="X29" s="85"/>
      <c r="Y29" s="86"/>
      <c r="Z29" s="90"/>
      <c r="AA29" s="89"/>
      <c r="AB29" s="75" t="s">
        <v>713</v>
      </c>
    </row>
    <row r="30" spans="1:28" s="4" customFormat="1" ht="15" customHeight="1">
      <c r="A30" s="301" t="s">
        <v>507</v>
      </c>
      <c r="B30" s="302"/>
      <c r="C30" s="187" t="s">
        <v>493</v>
      </c>
      <c r="D30" s="71" t="s">
        <v>707</v>
      </c>
      <c r="E30" s="185" t="s">
        <v>708</v>
      </c>
      <c r="F30" s="303">
        <v>800</v>
      </c>
      <c r="G30" s="304"/>
      <c r="H30" s="187"/>
      <c r="I30" s="71"/>
      <c r="J30" s="185"/>
      <c r="K30" s="305"/>
      <c r="L30" s="306"/>
      <c r="M30" s="187"/>
      <c r="N30" s="71"/>
      <c r="O30" s="185"/>
      <c r="P30" s="305"/>
      <c r="Q30" s="306"/>
      <c r="R30" s="187"/>
      <c r="S30" s="71"/>
      <c r="T30" s="185"/>
      <c r="U30" s="305"/>
      <c r="V30" s="306"/>
      <c r="W30" s="187"/>
      <c r="X30" s="71"/>
      <c r="Y30" s="185"/>
      <c r="Z30" s="305"/>
      <c r="AA30" s="306"/>
      <c r="AB30" s="75"/>
    </row>
    <row r="31" spans="1:28" s="4" customFormat="1" ht="15" customHeight="1">
      <c r="A31" s="378" t="s">
        <v>508</v>
      </c>
      <c r="B31" s="204"/>
      <c r="C31" s="176" t="s">
        <v>494</v>
      </c>
      <c r="D31" s="35" t="s">
        <v>499</v>
      </c>
      <c r="E31" s="36" t="s">
        <v>500</v>
      </c>
      <c r="F31" s="67">
        <v>50</v>
      </c>
      <c r="G31" s="5"/>
      <c r="H31" s="176"/>
      <c r="I31" s="35"/>
      <c r="J31" s="36"/>
      <c r="K31" s="224"/>
      <c r="L31" s="6"/>
      <c r="M31" s="176"/>
      <c r="N31" s="35"/>
      <c r="O31" s="36"/>
      <c r="P31" s="224"/>
      <c r="Q31" s="6"/>
      <c r="R31" s="176"/>
      <c r="S31" s="35"/>
      <c r="T31" s="36"/>
      <c r="U31" s="224"/>
      <c r="V31" s="6"/>
      <c r="W31" s="176"/>
      <c r="X31" s="35"/>
      <c r="Y31" s="36"/>
      <c r="Z31" s="224"/>
      <c r="AA31" s="6"/>
      <c r="AB31" s="75" t="s">
        <v>710</v>
      </c>
    </row>
    <row r="32" spans="1:28" s="4" customFormat="1" ht="15" customHeight="1">
      <c r="A32" s="372"/>
      <c r="B32" s="225"/>
      <c r="C32" s="190" t="s">
        <v>495</v>
      </c>
      <c r="D32" s="191" t="s">
        <v>501</v>
      </c>
      <c r="E32" s="192" t="s">
        <v>263</v>
      </c>
      <c r="F32" s="226">
        <v>300</v>
      </c>
      <c r="G32" s="194"/>
      <c r="H32" s="190"/>
      <c r="I32" s="191"/>
      <c r="J32" s="192"/>
      <c r="K32" s="196"/>
      <c r="L32" s="195"/>
      <c r="M32" s="190"/>
      <c r="N32" s="191"/>
      <c r="O32" s="192"/>
      <c r="P32" s="196"/>
      <c r="Q32" s="195"/>
      <c r="R32" s="190"/>
      <c r="S32" s="191"/>
      <c r="T32" s="192"/>
      <c r="U32" s="196"/>
      <c r="V32" s="195"/>
      <c r="W32" s="190"/>
      <c r="X32" s="191"/>
      <c r="Y32" s="192"/>
      <c r="Z32" s="196"/>
      <c r="AA32" s="195"/>
      <c r="AB32" s="75" t="s">
        <v>711</v>
      </c>
    </row>
    <row r="33" spans="1:28" s="4" customFormat="1" ht="15" customHeight="1">
      <c r="A33" s="307"/>
      <c r="B33" s="203"/>
      <c r="C33" s="173"/>
      <c r="D33" s="70"/>
      <c r="E33" s="179"/>
      <c r="F33" s="217"/>
      <c r="G33" s="93"/>
      <c r="H33" s="173"/>
      <c r="I33" s="70"/>
      <c r="J33" s="179"/>
      <c r="K33" s="218"/>
      <c r="L33" s="95"/>
      <c r="M33" s="173"/>
      <c r="N33" s="70"/>
      <c r="O33" s="179"/>
      <c r="P33" s="218"/>
      <c r="Q33" s="95"/>
      <c r="R33" s="173"/>
      <c r="S33" s="70"/>
      <c r="T33" s="179"/>
      <c r="U33" s="218"/>
      <c r="V33" s="95"/>
      <c r="W33" s="173"/>
      <c r="X33" s="70"/>
      <c r="Y33" s="179"/>
      <c r="Z33" s="218"/>
      <c r="AA33" s="95"/>
      <c r="AB33" s="75"/>
    </row>
    <row r="34" spans="1:28" s="4" customFormat="1" ht="15" customHeight="1">
      <c r="A34" s="38"/>
      <c r="B34" s="34"/>
      <c r="C34" s="174"/>
      <c r="D34" s="39"/>
      <c r="E34" s="40"/>
      <c r="F34" s="42"/>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39"/>
      <c r="E35" s="40"/>
      <c r="F35" s="42"/>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39"/>
      <c r="E36" s="40"/>
      <c r="F36" s="42"/>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39"/>
      <c r="E37" s="40"/>
      <c r="F37" s="42"/>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CONCATENATE(FIXED(COUNTA(D27:D42),0,0),"　店")</f>
        <v>6　店</v>
      </c>
      <c r="E43" s="180"/>
      <c r="F43" s="47">
        <f>SUM(F27:F42)</f>
        <v>2750</v>
      </c>
      <c r="G43" s="54">
        <f>SUM(G27:G42)</f>
        <v>0</v>
      </c>
      <c r="H43" s="186"/>
      <c r="I43" s="29" t="str">
        <f>CONCATENATE(FIXED(COUNTA(I27:I42),0,0),"　店")</f>
        <v>0　店</v>
      </c>
      <c r="J43" s="180"/>
      <c r="K43" s="51">
        <f>SUM(K27:K42)</f>
        <v>0</v>
      </c>
      <c r="L43" s="53">
        <f>SUM(L27:L42)</f>
        <v>0</v>
      </c>
      <c r="M43" s="186"/>
      <c r="N43" s="29" t="str">
        <f>CONCATENATE(FIXED(COUNTA(N27:N42),0,0),"　店")</f>
        <v>0　店</v>
      </c>
      <c r="O43" s="180"/>
      <c r="P43" s="51">
        <f>SUM(P27:P42)</f>
        <v>0</v>
      </c>
      <c r="Q43" s="53">
        <f>SUM(Q27:Q42)</f>
        <v>0</v>
      </c>
      <c r="R43" s="186"/>
      <c r="S43" s="29" t="str">
        <f>CONCATENATE(FIXED(COUNTA(S27:S42),0,0),"　店")</f>
        <v>1　店</v>
      </c>
      <c r="T43" s="180"/>
      <c r="U43" s="51">
        <f>SUM(U27:U42)</f>
        <v>200</v>
      </c>
      <c r="V43" s="53">
        <f>SUM(V27:V42)</f>
        <v>0</v>
      </c>
      <c r="W43" s="186"/>
      <c r="X43" s="29" t="str">
        <f>CONCATENATE(FIXED(COUNTA(X27:X42),0,0),"　店")</f>
        <v>0　店</v>
      </c>
      <c r="Y43" s="180"/>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15</v>
      </c>
    </row>
    <row r="46" spans="1:28" ht="1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27">
    <mergeCell ref="A31:A32"/>
    <mergeCell ref="N5:P5"/>
    <mergeCell ref="W1:AA1"/>
    <mergeCell ref="H2:I2"/>
    <mergeCell ref="J2:U2"/>
    <mergeCell ref="W2:AA2"/>
    <mergeCell ref="B4:E4"/>
    <mergeCell ref="I4:J4"/>
    <mergeCell ref="L4:N4"/>
    <mergeCell ref="X26:Z26"/>
    <mergeCell ref="B5:F5"/>
    <mergeCell ref="I5:K5"/>
    <mergeCell ref="B1:G2"/>
    <mergeCell ref="H1:I1"/>
    <mergeCell ref="J1:U1"/>
    <mergeCell ref="I25:J25"/>
    <mergeCell ref="L25:N25"/>
    <mergeCell ref="A46:AB46"/>
    <mergeCell ref="A27:A29"/>
    <mergeCell ref="S5:U5"/>
    <mergeCell ref="X5:Z5"/>
    <mergeCell ref="B25:E25"/>
    <mergeCell ref="I26:K26"/>
    <mergeCell ref="N26:P26"/>
    <mergeCell ref="S26:U26"/>
    <mergeCell ref="B26:F26"/>
    <mergeCell ref="A8:A13"/>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22" sqref="F22"/>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511</v>
      </c>
      <c r="C4" s="360"/>
      <c r="D4" s="360"/>
      <c r="E4" s="360"/>
      <c r="F4" s="19"/>
      <c r="G4" s="20" t="s">
        <v>4</v>
      </c>
      <c r="H4" s="21"/>
      <c r="I4" s="361">
        <f>SUM(G43,L43,Q43,V43,AA43)</f>
        <v>0</v>
      </c>
      <c r="J4" s="361"/>
      <c r="K4" s="22" t="s">
        <v>18</v>
      </c>
      <c r="L4" s="362">
        <f>SUM(F43,K43,P43,U43,Z43)</f>
        <v>95550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3" s="4" customFormat="1" ht="15" customHeight="1">
      <c r="A6" s="33"/>
      <c r="B6" s="34"/>
      <c r="C6" s="173" t="s">
        <v>513</v>
      </c>
      <c r="D6" s="209" t="s">
        <v>545</v>
      </c>
      <c r="E6" s="36" t="s">
        <v>30</v>
      </c>
      <c r="F6" s="37">
        <v>11050</v>
      </c>
      <c r="G6" s="5"/>
      <c r="H6" s="176" t="s">
        <v>577</v>
      </c>
      <c r="I6" s="35" t="s">
        <v>578</v>
      </c>
      <c r="J6" s="36"/>
      <c r="K6" s="48">
        <v>2550</v>
      </c>
      <c r="L6" s="6"/>
      <c r="M6" s="176"/>
      <c r="N6" s="35"/>
      <c r="O6" s="36"/>
      <c r="P6" s="48"/>
      <c r="Q6" s="6"/>
      <c r="R6" s="176">
        <v>230710405001</v>
      </c>
      <c r="S6" s="35" t="s">
        <v>589</v>
      </c>
      <c r="T6" s="36"/>
      <c r="U6" s="48">
        <v>3800</v>
      </c>
      <c r="V6" s="6"/>
      <c r="W6" s="176"/>
      <c r="X6" s="35"/>
      <c r="Y6" s="36"/>
      <c r="Z6" s="48"/>
      <c r="AA6" s="6"/>
      <c r="AB6" s="74" t="s">
        <v>590</v>
      </c>
      <c r="AG6" s="32"/>
    </row>
    <row r="7" spans="1:33" s="4" customFormat="1" ht="15" customHeight="1">
      <c r="A7" s="38"/>
      <c r="B7" s="34"/>
      <c r="C7" s="174" t="s">
        <v>514</v>
      </c>
      <c r="D7" s="100" t="s">
        <v>546</v>
      </c>
      <c r="E7" s="40" t="s">
        <v>30</v>
      </c>
      <c r="F7" s="41">
        <v>3300</v>
      </c>
      <c r="G7" s="7"/>
      <c r="H7" s="174" t="s">
        <v>579</v>
      </c>
      <c r="I7" s="39" t="s">
        <v>580</v>
      </c>
      <c r="J7" s="40"/>
      <c r="K7" s="49">
        <v>900</v>
      </c>
      <c r="L7" s="8"/>
      <c r="M7" s="174"/>
      <c r="N7" s="39"/>
      <c r="O7" s="40"/>
      <c r="P7" s="52"/>
      <c r="Q7" s="8"/>
      <c r="R7" s="174">
        <v>230710405003</v>
      </c>
      <c r="S7" s="39" t="s">
        <v>547</v>
      </c>
      <c r="T7" s="40"/>
      <c r="U7" s="50">
        <v>250</v>
      </c>
      <c r="V7" s="8"/>
      <c r="W7" s="174"/>
      <c r="X7" s="39"/>
      <c r="Y7" s="40"/>
      <c r="Z7" s="50"/>
      <c r="AA7" s="8"/>
      <c r="AB7" s="75" t="s">
        <v>719</v>
      </c>
      <c r="AG7" s="32"/>
    </row>
    <row r="8" spans="1:33" s="4" customFormat="1" ht="15" customHeight="1">
      <c r="A8" s="38"/>
      <c r="B8" s="34"/>
      <c r="C8" s="174" t="s">
        <v>515</v>
      </c>
      <c r="D8" s="100" t="s">
        <v>547</v>
      </c>
      <c r="E8" s="40" t="s">
        <v>30</v>
      </c>
      <c r="F8" s="41">
        <v>3200</v>
      </c>
      <c r="G8" s="7"/>
      <c r="H8" s="174" t="s">
        <v>581</v>
      </c>
      <c r="I8" s="39" t="s">
        <v>582</v>
      </c>
      <c r="J8" s="40"/>
      <c r="K8" s="50">
        <v>2150</v>
      </c>
      <c r="L8" s="8"/>
      <c r="M8" s="174"/>
      <c r="N8" s="39"/>
      <c r="O8" s="40"/>
      <c r="P8" s="50"/>
      <c r="Q8" s="8"/>
      <c r="R8" s="174"/>
      <c r="S8" s="39"/>
      <c r="T8" s="40"/>
      <c r="U8" s="49"/>
      <c r="V8" s="8"/>
      <c r="W8" s="174"/>
      <c r="X8" s="39"/>
      <c r="Y8" s="40"/>
      <c r="Z8" s="49"/>
      <c r="AA8" s="8"/>
      <c r="AB8" s="75" t="s">
        <v>735</v>
      </c>
      <c r="AG8" s="32"/>
    </row>
    <row r="9" spans="1:33" s="4" customFormat="1" ht="15" customHeight="1">
      <c r="A9" s="38"/>
      <c r="B9" s="34"/>
      <c r="C9" s="174" t="s">
        <v>516</v>
      </c>
      <c r="D9" s="100" t="s">
        <v>548</v>
      </c>
      <c r="E9" s="40" t="s">
        <v>30</v>
      </c>
      <c r="F9" s="41">
        <v>4900</v>
      </c>
      <c r="G9" s="7"/>
      <c r="H9" s="174" t="s">
        <v>583</v>
      </c>
      <c r="I9" s="39" t="s">
        <v>584</v>
      </c>
      <c r="J9" s="40"/>
      <c r="K9" s="50">
        <v>650</v>
      </c>
      <c r="L9" s="8"/>
      <c r="M9" s="174"/>
      <c r="N9" s="39"/>
      <c r="O9" s="40"/>
      <c r="P9" s="50"/>
      <c r="Q9" s="8"/>
      <c r="R9" s="174"/>
      <c r="S9" s="39"/>
      <c r="T9" s="40"/>
      <c r="U9" s="49"/>
      <c r="V9" s="8"/>
      <c r="W9" s="174"/>
      <c r="X9" s="39"/>
      <c r="Y9" s="40"/>
      <c r="Z9" s="49"/>
      <c r="AA9" s="8"/>
      <c r="AB9" s="76" t="s">
        <v>591</v>
      </c>
      <c r="AG9" s="32"/>
    </row>
    <row r="10" spans="1:33" s="4" customFormat="1" ht="15" customHeight="1">
      <c r="A10" s="38"/>
      <c r="B10" s="34"/>
      <c r="C10" s="174" t="s">
        <v>517</v>
      </c>
      <c r="D10" s="100" t="s">
        <v>549</v>
      </c>
      <c r="E10" s="40" t="s">
        <v>30</v>
      </c>
      <c r="F10" s="41">
        <v>1800</v>
      </c>
      <c r="G10" s="7"/>
      <c r="H10" s="174" t="s">
        <v>585</v>
      </c>
      <c r="I10" s="39" t="s">
        <v>714</v>
      </c>
      <c r="J10" s="40"/>
      <c r="K10" s="50">
        <v>1600</v>
      </c>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t="s">
        <v>518</v>
      </c>
      <c r="D11" s="100" t="s">
        <v>550</v>
      </c>
      <c r="E11" s="40" t="s">
        <v>30</v>
      </c>
      <c r="F11" s="41">
        <v>1500</v>
      </c>
      <c r="G11" s="7"/>
      <c r="H11" s="174" t="s">
        <v>586</v>
      </c>
      <c r="I11" s="39" t="s">
        <v>599</v>
      </c>
      <c r="J11" s="40" t="s">
        <v>598</v>
      </c>
      <c r="K11" s="50">
        <v>900</v>
      </c>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t="s">
        <v>519</v>
      </c>
      <c r="D12" s="100" t="s">
        <v>551</v>
      </c>
      <c r="E12" s="40" t="s">
        <v>30</v>
      </c>
      <c r="F12" s="41">
        <v>2100</v>
      </c>
      <c r="G12" s="7"/>
      <c r="H12" s="174" t="s">
        <v>587</v>
      </c>
      <c r="I12" s="39" t="s">
        <v>588</v>
      </c>
      <c r="J12" s="40"/>
      <c r="K12" s="50">
        <v>900</v>
      </c>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t="s">
        <v>520</v>
      </c>
      <c r="D13" s="100" t="s">
        <v>552</v>
      </c>
      <c r="E13" s="40" t="s">
        <v>30</v>
      </c>
      <c r="F13" s="41">
        <v>2400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521</v>
      </c>
      <c r="D14" s="100" t="s">
        <v>553</v>
      </c>
      <c r="E14" s="40" t="s">
        <v>30</v>
      </c>
      <c r="F14" s="41">
        <v>2400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522</v>
      </c>
      <c r="D15" s="100" t="s">
        <v>554</v>
      </c>
      <c r="E15" s="40" t="s">
        <v>30</v>
      </c>
      <c r="F15" s="41">
        <v>2300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t="s">
        <v>523</v>
      </c>
      <c r="D16" s="100" t="s">
        <v>555</v>
      </c>
      <c r="E16" s="40" t="s">
        <v>30</v>
      </c>
      <c r="F16" s="41">
        <v>2350</v>
      </c>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t="s">
        <v>524</v>
      </c>
      <c r="D17" s="100" t="s">
        <v>556</v>
      </c>
      <c r="E17" s="40" t="s">
        <v>30</v>
      </c>
      <c r="F17" s="41">
        <v>1450</v>
      </c>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t="s">
        <v>525</v>
      </c>
      <c r="D18" s="100" t="s">
        <v>557</v>
      </c>
      <c r="E18" s="40" t="s">
        <v>30</v>
      </c>
      <c r="F18" s="42">
        <v>2150</v>
      </c>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t="s">
        <v>526</v>
      </c>
      <c r="D19" s="172" t="s">
        <v>558</v>
      </c>
      <c r="E19" s="40" t="s">
        <v>30</v>
      </c>
      <c r="F19" s="42">
        <v>3650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527</v>
      </c>
      <c r="D20" s="101" t="s">
        <v>559</v>
      </c>
      <c r="E20" s="86" t="s">
        <v>30</v>
      </c>
      <c r="F20" s="87">
        <v>2850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528</v>
      </c>
      <c r="D21" s="100" t="s">
        <v>560</v>
      </c>
      <c r="E21" s="40" t="s">
        <v>30</v>
      </c>
      <c r="F21" s="68">
        <v>3400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529</v>
      </c>
      <c r="D22" s="172" t="s">
        <v>561</v>
      </c>
      <c r="E22" s="40" t="s">
        <v>30</v>
      </c>
      <c r="F22" s="68">
        <v>1550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530</v>
      </c>
      <c r="D23" s="172" t="s">
        <v>562</v>
      </c>
      <c r="E23" s="40" t="s">
        <v>30</v>
      </c>
      <c r="F23" s="68">
        <v>1700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531</v>
      </c>
      <c r="D24" s="100" t="s">
        <v>563</v>
      </c>
      <c r="E24" s="40" t="s">
        <v>30</v>
      </c>
      <c r="F24" s="68">
        <v>1600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t="s">
        <v>532</v>
      </c>
      <c r="D25" s="100" t="s">
        <v>564</v>
      </c>
      <c r="E25" s="40" t="s">
        <v>30</v>
      </c>
      <c r="F25" s="68">
        <v>2050</v>
      </c>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t="s">
        <v>533</v>
      </c>
      <c r="D26" s="102" t="s">
        <v>565</v>
      </c>
      <c r="E26" s="179" t="s">
        <v>30</v>
      </c>
      <c r="F26" s="92">
        <v>3650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t="s">
        <v>534</v>
      </c>
      <c r="D27" s="100" t="s">
        <v>566</v>
      </c>
      <c r="E27" s="40" t="s">
        <v>30</v>
      </c>
      <c r="F27" s="68">
        <v>1500</v>
      </c>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t="s">
        <v>535</v>
      </c>
      <c r="D28" s="172" t="s">
        <v>567</v>
      </c>
      <c r="E28" s="40" t="s">
        <v>30</v>
      </c>
      <c r="F28" s="68">
        <v>1650</v>
      </c>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t="s">
        <v>536</v>
      </c>
      <c r="D29" s="100" t="s">
        <v>568</v>
      </c>
      <c r="E29" s="40" t="s">
        <v>30</v>
      </c>
      <c r="F29" s="68">
        <v>1450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537</v>
      </c>
      <c r="D30" s="100" t="s">
        <v>569</v>
      </c>
      <c r="E30" s="40" t="s">
        <v>30</v>
      </c>
      <c r="F30" s="68">
        <v>1750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538</v>
      </c>
      <c r="D31" s="100" t="s">
        <v>570</v>
      </c>
      <c r="E31" s="40" t="s">
        <v>30</v>
      </c>
      <c r="F31" s="68">
        <v>1850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539</v>
      </c>
      <c r="D32" s="100" t="s">
        <v>571</v>
      </c>
      <c r="E32" s="40" t="s">
        <v>30</v>
      </c>
      <c r="F32" s="68">
        <v>1900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540</v>
      </c>
      <c r="D33" s="172" t="s">
        <v>572</v>
      </c>
      <c r="E33" s="40" t="s">
        <v>30</v>
      </c>
      <c r="F33" s="68">
        <v>1950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t="s">
        <v>541</v>
      </c>
      <c r="D34" s="100" t="s">
        <v>573</v>
      </c>
      <c r="E34" s="40" t="s">
        <v>32</v>
      </c>
      <c r="F34" s="68">
        <v>2650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542</v>
      </c>
      <c r="D35" s="172" t="s">
        <v>574</v>
      </c>
      <c r="E35" s="40" t="s">
        <v>30</v>
      </c>
      <c r="F35" s="68">
        <v>2100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543</v>
      </c>
      <c r="D36" s="100" t="s">
        <v>575</v>
      </c>
      <c r="E36" s="40" t="s">
        <v>30</v>
      </c>
      <c r="F36" s="68">
        <v>1850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t="s">
        <v>544</v>
      </c>
      <c r="D37" s="100" t="s">
        <v>576</v>
      </c>
      <c r="E37" s="40" t="s">
        <v>30</v>
      </c>
      <c r="F37" s="42">
        <v>1850</v>
      </c>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32　店</v>
      </c>
      <c r="E43" s="180"/>
      <c r="F43" s="47">
        <f>SUM(F6:F42)</f>
        <v>81850</v>
      </c>
      <c r="G43" s="54">
        <f>SUM(G6:G42)</f>
        <v>0</v>
      </c>
      <c r="H43" s="46"/>
      <c r="I43" s="29" t="str">
        <f>CONCATENATE(FIXED(COUNTA(I6:I42),0,0),"　店")</f>
        <v>7　店</v>
      </c>
      <c r="J43" s="180"/>
      <c r="K43" s="51">
        <f>SUM(K6:K42)</f>
        <v>9650</v>
      </c>
      <c r="L43" s="53">
        <f>SUM(L6:L42)</f>
        <v>0</v>
      </c>
      <c r="M43" s="46"/>
      <c r="N43" s="29" t="str">
        <f>CONCATENATE(FIXED(COUNTA(N6:N42),0,0),"　店")</f>
        <v>0　店</v>
      </c>
      <c r="O43" s="180"/>
      <c r="P43" s="51">
        <f>SUM(P6:P42)</f>
        <v>0</v>
      </c>
      <c r="Q43" s="53">
        <f>SUM(Q6:Q42)</f>
        <v>0</v>
      </c>
      <c r="R43" s="46"/>
      <c r="S43" s="29" t="str">
        <f>CONCATENATE(FIXED(COUNTA(S6:S42),0,0),"　店")</f>
        <v>2　店</v>
      </c>
      <c r="T43" s="180"/>
      <c r="U43" s="51">
        <f>SUM(U6:U42)</f>
        <v>4050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22</v>
      </c>
    </row>
    <row r="46" spans="1:28" ht="22.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AA6:AA42 Q6:Q42 V6:V42 L6:L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10" sqref="F10"/>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512</v>
      </c>
      <c r="C4" s="360"/>
      <c r="D4" s="360"/>
      <c r="E4" s="360"/>
      <c r="F4" s="19"/>
      <c r="G4" s="20" t="s">
        <v>4</v>
      </c>
      <c r="H4" s="21"/>
      <c r="I4" s="361">
        <f>SUM(G43,L43,Q43,V43,AA43)</f>
        <v>0</v>
      </c>
      <c r="J4" s="361"/>
      <c r="K4" s="22" t="s">
        <v>18</v>
      </c>
      <c r="L4" s="362">
        <f>SUM(F43,K43,P43,U43,Z43)</f>
        <v>13950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3" s="4" customFormat="1" ht="15" customHeight="1">
      <c r="A6" s="33"/>
      <c r="B6" s="34"/>
      <c r="C6" s="173">
        <v>230780101010</v>
      </c>
      <c r="D6" s="178" t="s">
        <v>592</v>
      </c>
      <c r="E6" s="36" t="s">
        <v>32</v>
      </c>
      <c r="F6" s="37">
        <v>8050</v>
      </c>
      <c r="G6" s="5"/>
      <c r="H6" s="176"/>
      <c r="I6" s="35"/>
      <c r="J6" s="36"/>
      <c r="K6" s="48"/>
      <c r="L6" s="6"/>
      <c r="M6" s="176"/>
      <c r="N6" s="35"/>
      <c r="O6" s="36"/>
      <c r="P6" s="48"/>
      <c r="Q6" s="6"/>
      <c r="R6" s="176">
        <v>230780405001</v>
      </c>
      <c r="S6" s="35" t="s">
        <v>592</v>
      </c>
      <c r="T6" s="36"/>
      <c r="U6" s="48">
        <v>400</v>
      </c>
      <c r="V6" s="6"/>
      <c r="W6" s="176"/>
      <c r="X6" s="35"/>
      <c r="Y6" s="36"/>
      <c r="Z6" s="48"/>
      <c r="AA6" s="6"/>
      <c r="AB6" s="74"/>
      <c r="AG6" s="32"/>
    </row>
    <row r="7" spans="1:33" s="4" customFormat="1" ht="15" customHeight="1">
      <c r="A7" s="38"/>
      <c r="B7" s="34"/>
      <c r="C7" s="174">
        <v>230785101010</v>
      </c>
      <c r="D7" s="100" t="s">
        <v>593</v>
      </c>
      <c r="E7" s="40" t="s">
        <v>32</v>
      </c>
      <c r="F7" s="41">
        <v>1200</v>
      </c>
      <c r="G7" s="7"/>
      <c r="H7" s="174"/>
      <c r="I7" s="39"/>
      <c r="J7" s="40"/>
      <c r="K7" s="49"/>
      <c r="L7" s="8"/>
      <c r="M7" s="174"/>
      <c r="N7" s="39"/>
      <c r="O7" s="40"/>
      <c r="P7" s="52"/>
      <c r="Q7" s="8"/>
      <c r="R7" s="174"/>
      <c r="S7" s="39"/>
      <c r="T7" s="40"/>
      <c r="U7" s="50"/>
      <c r="V7" s="8"/>
      <c r="W7" s="174"/>
      <c r="X7" s="39"/>
      <c r="Y7" s="40"/>
      <c r="Z7" s="50"/>
      <c r="AA7" s="8"/>
      <c r="AB7" s="75"/>
      <c r="AG7" s="32"/>
    </row>
    <row r="8" spans="1:33" s="4" customFormat="1" ht="15" customHeight="1">
      <c r="A8" s="38"/>
      <c r="B8" s="34"/>
      <c r="C8" s="174">
        <v>230785101020</v>
      </c>
      <c r="D8" s="100" t="s">
        <v>594</v>
      </c>
      <c r="E8" s="40" t="s">
        <v>334</v>
      </c>
      <c r="F8" s="41">
        <v>800</v>
      </c>
      <c r="G8" s="7"/>
      <c r="H8" s="174"/>
      <c r="I8" s="39"/>
      <c r="J8" s="40"/>
      <c r="K8" s="50"/>
      <c r="L8" s="8"/>
      <c r="M8" s="174"/>
      <c r="N8" s="39"/>
      <c r="O8" s="40"/>
      <c r="P8" s="50"/>
      <c r="Q8" s="8"/>
      <c r="R8" s="174"/>
      <c r="S8" s="39"/>
      <c r="T8" s="40"/>
      <c r="U8" s="49"/>
      <c r="V8" s="8"/>
      <c r="W8" s="174"/>
      <c r="X8" s="39"/>
      <c r="Y8" s="40"/>
      <c r="Z8" s="49"/>
      <c r="AA8" s="8"/>
      <c r="AB8" s="75"/>
      <c r="AG8" s="32"/>
    </row>
    <row r="9" spans="1:33" s="4" customFormat="1" ht="15" customHeight="1">
      <c r="A9" s="38"/>
      <c r="B9" s="34"/>
      <c r="C9" s="174">
        <v>230785101030</v>
      </c>
      <c r="D9" s="100" t="s">
        <v>595</v>
      </c>
      <c r="E9" s="40" t="s">
        <v>334</v>
      </c>
      <c r="F9" s="41">
        <v>3500</v>
      </c>
      <c r="G9" s="7"/>
      <c r="H9" s="174"/>
      <c r="I9" s="39"/>
      <c r="J9" s="40"/>
      <c r="K9" s="50"/>
      <c r="L9" s="8"/>
      <c r="M9" s="174"/>
      <c r="N9" s="39"/>
      <c r="O9" s="40"/>
      <c r="P9" s="50"/>
      <c r="Q9" s="8"/>
      <c r="R9" s="174"/>
      <c r="S9" s="39"/>
      <c r="T9" s="40"/>
      <c r="U9" s="49"/>
      <c r="V9" s="8"/>
      <c r="W9" s="174"/>
      <c r="X9" s="39"/>
      <c r="Y9" s="40"/>
      <c r="Z9" s="49"/>
      <c r="AA9" s="8"/>
      <c r="AB9" s="76"/>
      <c r="AG9" s="32"/>
    </row>
    <row r="10" spans="1:33" s="4" customFormat="1" ht="15" customHeight="1">
      <c r="A10" s="38"/>
      <c r="B10" s="34"/>
      <c r="C10" s="174"/>
      <c r="D10" s="100"/>
      <c r="E10" s="40"/>
      <c r="F10" s="41"/>
      <c r="G10" s="7"/>
      <c r="H10" s="174"/>
      <c r="I10" s="39"/>
      <c r="J10" s="40"/>
      <c r="K10" s="50"/>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c r="D11" s="100"/>
      <c r="E11" s="40"/>
      <c r="F11" s="41"/>
      <c r="G11" s="7"/>
      <c r="H11" s="174"/>
      <c r="I11" s="39"/>
      <c r="J11" s="40"/>
      <c r="K11" s="50"/>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c r="D12" s="100"/>
      <c r="E12" s="40"/>
      <c r="F12" s="41"/>
      <c r="G12" s="7"/>
      <c r="H12" s="174"/>
      <c r="I12" s="39"/>
      <c r="J12" s="40"/>
      <c r="K12" s="50"/>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c r="D13" s="100"/>
      <c r="E13" s="40"/>
      <c r="F13" s="41"/>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100"/>
      <c r="E14" s="40"/>
      <c r="F14" s="41"/>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c r="D15" s="100"/>
      <c r="E15" s="40"/>
      <c r="F15" s="41"/>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c r="D16" s="100"/>
      <c r="E16" s="40"/>
      <c r="F16" s="41"/>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c r="D17" s="100"/>
      <c r="E17" s="40"/>
      <c r="F17" s="41"/>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c r="D18" s="100"/>
      <c r="E18" s="40"/>
      <c r="F18" s="42"/>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c r="D19" s="100"/>
      <c r="E19" s="40"/>
      <c r="F19" s="42"/>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c r="D20" s="101"/>
      <c r="E20" s="86"/>
      <c r="F20" s="87"/>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c r="D21" s="100"/>
      <c r="E21" s="40"/>
      <c r="F21" s="68"/>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c r="D22" s="100"/>
      <c r="E22" s="40"/>
      <c r="F22" s="68"/>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c r="D23" s="100"/>
      <c r="E23" s="40"/>
      <c r="F23" s="68"/>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c r="D24" s="100"/>
      <c r="E24" s="40"/>
      <c r="F24" s="68"/>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c r="D25" s="100"/>
      <c r="E25" s="40"/>
      <c r="F25" s="68"/>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c r="D26" s="102"/>
      <c r="E26" s="179"/>
      <c r="F26" s="92"/>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c r="D27" s="100"/>
      <c r="E27" s="40"/>
      <c r="F27" s="68"/>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c r="D28" s="100"/>
      <c r="E28" s="40"/>
      <c r="F28" s="68"/>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c r="D29" s="100"/>
      <c r="E29" s="40"/>
      <c r="F29" s="68"/>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c r="D30" s="100"/>
      <c r="E30" s="40"/>
      <c r="F30" s="68"/>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c r="D31" s="100"/>
      <c r="E31" s="40"/>
      <c r="F31" s="68"/>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c r="D32" s="100"/>
      <c r="E32" s="40"/>
      <c r="F32" s="68"/>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100"/>
      <c r="E33" s="40"/>
      <c r="F33" s="68"/>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4　店</v>
      </c>
      <c r="E43" s="180"/>
      <c r="F43" s="47">
        <f>SUM(F6:F42)</f>
        <v>13550</v>
      </c>
      <c r="G43" s="54">
        <f>SUM(G6:G42)</f>
        <v>0</v>
      </c>
      <c r="H43" s="46"/>
      <c r="I43" s="29" t="str">
        <f>CONCATENATE(FIXED(COUNTA(I6:I42),0,0),"　店")</f>
        <v>0　店</v>
      </c>
      <c r="J43" s="180"/>
      <c r="K43" s="51">
        <f>SUM(K6:K42)</f>
        <v>0</v>
      </c>
      <c r="L43" s="53">
        <f>SUM(L6:L42)</f>
        <v>0</v>
      </c>
      <c r="M43" s="46"/>
      <c r="N43" s="29" t="str">
        <f>CONCATENATE(FIXED(COUNTA(N6:N42),0,0),"　店")</f>
        <v>0　店</v>
      </c>
      <c r="O43" s="180"/>
      <c r="P43" s="51">
        <f>SUM(P6:P42)</f>
        <v>0</v>
      </c>
      <c r="Q43" s="53">
        <f>SUM(Q6:Q42)</f>
        <v>0</v>
      </c>
      <c r="R43" s="46"/>
      <c r="S43" s="29" t="str">
        <f>CONCATENATE(FIXED(COUNTA(S6:S42),0,0),"　店")</f>
        <v>1　店</v>
      </c>
      <c r="T43" s="180"/>
      <c r="U43" s="51">
        <f>SUM(U6:U42)</f>
        <v>400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22</v>
      </c>
    </row>
    <row r="46" spans="1:28" ht="22.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56" customWidth="1"/>
    <col min="2" max="3" width="8.625" style="256" customWidth="1"/>
    <col min="4" max="4" width="112.375" style="256" customWidth="1"/>
    <col min="5" max="5" width="3.625" style="0" customWidth="1"/>
  </cols>
  <sheetData>
    <row r="1" spans="1:5" ht="13.5">
      <c r="A1" s="251"/>
      <c r="B1" s="251"/>
      <c r="C1" s="251"/>
      <c r="D1" s="251"/>
      <c r="E1" s="247"/>
    </row>
    <row r="2" spans="1:5" ht="24">
      <c r="A2" s="314" t="s">
        <v>637</v>
      </c>
      <c r="B2" s="314"/>
      <c r="C2" s="314"/>
      <c r="D2" s="314"/>
      <c r="E2" s="314"/>
    </row>
    <row r="3" spans="1:5" ht="18.75" customHeight="1">
      <c r="A3" s="257"/>
      <c r="B3" s="257"/>
      <c r="C3" s="257"/>
      <c r="D3" s="257"/>
      <c r="E3" s="245"/>
    </row>
    <row r="4" spans="1:5" ht="18.75">
      <c r="A4" s="255"/>
      <c r="B4" s="255"/>
      <c r="C4" s="245"/>
      <c r="D4" s="245"/>
      <c r="E4" s="245"/>
    </row>
    <row r="5" spans="1:4" s="267" customFormat="1" ht="12">
      <c r="A5" s="252"/>
      <c r="B5" s="252" t="s">
        <v>646</v>
      </c>
      <c r="C5" s="252"/>
      <c r="D5" s="252"/>
    </row>
    <row r="6" spans="1:4" s="267" customFormat="1" ht="6" customHeight="1">
      <c r="A6" s="252"/>
      <c r="B6" s="252"/>
      <c r="C6" s="252"/>
      <c r="D6" s="252"/>
    </row>
    <row r="7" spans="1:4" s="267" customFormat="1" ht="12">
      <c r="A7" s="252"/>
      <c r="B7" s="252" t="s">
        <v>647</v>
      </c>
      <c r="C7" s="252"/>
      <c r="D7" s="252"/>
    </row>
    <row r="8" spans="1:4" s="267" customFormat="1" ht="6" customHeight="1">
      <c r="A8" s="252"/>
      <c r="B8" s="252"/>
      <c r="C8" s="252"/>
      <c r="D8" s="252"/>
    </row>
    <row r="9" spans="1:4" s="267" customFormat="1" ht="12">
      <c r="A9" s="252"/>
      <c r="B9" s="252" t="s">
        <v>649</v>
      </c>
      <c r="C9" s="252"/>
      <c r="D9" s="252"/>
    </row>
    <row r="10" spans="1:4" s="267" customFormat="1" ht="6" customHeight="1">
      <c r="A10" s="252"/>
      <c r="B10" s="252"/>
      <c r="C10" s="252"/>
      <c r="D10" s="252"/>
    </row>
    <row r="11" spans="1:4" s="267" customFormat="1" ht="12">
      <c r="A11" s="252"/>
      <c r="B11" s="252" t="s">
        <v>648</v>
      </c>
      <c r="C11" s="252"/>
      <c r="D11" s="252"/>
    </row>
    <row r="12" spans="1:4" s="267" customFormat="1" ht="6" customHeight="1">
      <c r="A12" s="252"/>
      <c r="B12" s="252"/>
      <c r="C12" s="252"/>
      <c r="D12" s="252"/>
    </row>
    <row r="13" spans="1:4" s="267" customFormat="1" ht="12">
      <c r="A13" s="252"/>
      <c r="B13" s="252" t="s">
        <v>650</v>
      </c>
      <c r="C13" s="252"/>
      <c r="D13" s="252"/>
    </row>
    <row r="14" spans="1:4" s="267" customFormat="1" ht="6" customHeight="1">
      <c r="A14" s="252"/>
      <c r="B14" s="252"/>
      <c r="C14" s="252"/>
      <c r="D14" s="252"/>
    </row>
    <row r="15" spans="1:4" s="267" customFormat="1" ht="12">
      <c r="A15" s="252"/>
      <c r="B15" s="252" t="s">
        <v>651</v>
      </c>
      <c r="C15" s="252"/>
      <c r="D15" s="252"/>
    </row>
    <row r="16" spans="1:4" s="267" customFormat="1" ht="6" customHeight="1">
      <c r="A16" s="252" t="s">
        <v>622</v>
      </c>
      <c r="B16" s="252"/>
      <c r="C16" s="252"/>
      <c r="D16" s="252"/>
    </row>
    <row r="17" spans="1:4" s="267" customFormat="1" ht="12">
      <c r="A17" s="252"/>
      <c r="B17" s="252"/>
      <c r="C17" s="252"/>
      <c r="D17" s="252"/>
    </row>
    <row r="18" spans="1:4" s="267" customFormat="1" ht="12">
      <c r="A18" s="252"/>
      <c r="B18" s="252"/>
      <c r="C18" s="252"/>
      <c r="D18" s="252"/>
    </row>
    <row r="19" spans="1:4" s="267" customFormat="1" ht="12">
      <c r="A19" s="252"/>
      <c r="B19" s="252"/>
      <c r="C19" s="252"/>
      <c r="D19" s="252"/>
    </row>
    <row r="20" spans="1:4" s="267" customFormat="1" ht="12">
      <c r="A20" s="252"/>
      <c r="B20" s="252"/>
      <c r="C20" s="252"/>
      <c r="D20" s="252"/>
    </row>
    <row r="21" spans="1:4" s="267" customFormat="1" ht="12">
      <c r="A21" s="252"/>
      <c r="B21" s="252"/>
      <c r="C21" s="252"/>
      <c r="D21" s="252"/>
    </row>
    <row r="22" spans="1:4" s="267" customFormat="1" ht="12">
      <c r="A22" s="252"/>
      <c r="B22" s="252"/>
      <c r="C22" s="252"/>
      <c r="D22" s="252"/>
    </row>
    <row r="23" spans="1:4" s="267" customFormat="1" ht="12">
      <c r="A23" s="252"/>
      <c r="B23" s="281"/>
      <c r="C23" s="282"/>
      <c r="D23" s="283"/>
    </row>
    <row r="24" spans="1:5" s="267" customFormat="1" ht="18.75">
      <c r="A24" s="271"/>
      <c r="B24" s="315" t="s">
        <v>638</v>
      </c>
      <c r="C24" s="316"/>
      <c r="D24" s="317"/>
      <c r="E24" s="268"/>
    </row>
    <row r="25" spans="1:5" s="267" customFormat="1" ht="6" customHeight="1">
      <c r="A25" s="271"/>
      <c r="B25" s="293"/>
      <c r="C25" s="294"/>
      <c r="D25" s="295"/>
      <c r="E25" s="268"/>
    </row>
    <row r="26" spans="1:5" s="267" customFormat="1" ht="18.75">
      <c r="A26" s="271"/>
      <c r="B26" s="315" t="s">
        <v>639</v>
      </c>
      <c r="C26" s="316"/>
      <c r="D26" s="317"/>
      <c r="E26" s="268"/>
    </row>
    <row r="27" spans="1:5" s="267" customFormat="1" ht="18.75" customHeight="1">
      <c r="A27" s="269"/>
      <c r="B27" s="272"/>
      <c r="C27" s="273"/>
      <c r="D27" s="274"/>
      <c r="E27" s="270"/>
    </row>
    <row r="28" spans="1:4" s="267" customFormat="1" ht="18.75" customHeight="1">
      <c r="A28" s="252"/>
      <c r="B28" s="275"/>
      <c r="C28" s="258"/>
      <c r="D28" s="276"/>
    </row>
    <row r="29" spans="1:4" s="267" customFormat="1" ht="12">
      <c r="A29" s="252"/>
      <c r="B29" s="275" t="s">
        <v>652</v>
      </c>
      <c r="C29" s="258"/>
      <c r="D29" s="276"/>
    </row>
    <row r="30" spans="1:4" s="267" customFormat="1" ht="6" customHeight="1">
      <c r="A30" s="252"/>
      <c r="B30" s="275"/>
      <c r="C30" s="258"/>
      <c r="D30" s="276"/>
    </row>
    <row r="31" spans="1:4" s="267" customFormat="1" ht="12">
      <c r="A31" s="252"/>
      <c r="B31" s="275" t="s">
        <v>653</v>
      </c>
      <c r="C31" s="258"/>
      <c r="D31" s="276"/>
    </row>
    <row r="32" spans="1:4" s="267" customFormat="1" ht="6" customHeight="1">
      <c r="A32" s="252"/>
      <c r="B32" s="275"/>
      <c r="C32" s="258"/>
      <c r="D32" s="276"/>
    </row>
    <row r="33" spans="1:4" s="267" customFormat="1" ht="12">
      <c r="A33" s="252"/>
      <c r="B33" s="275" t="s">
        <v>654</v>
      </c>
      <c r="C33" s="258"/>
      <c r="D33" s="276"/>
    </row>
    <row r="34" spans="1:4" s="267" customFormat="1" ht="6" customHeight="1">
      <c r="A34" s="252"/>
      <c r="B34" s="275"/>
      <c r="C34" s="258"/>
      <c r="D34" s="276"/>
    </row>
    <row r="35" spans="1:4" s="267" customFormat="1" ht="12">
      <c r="A35" s="252"/>
      <c r="B35" s="275" t="s">
        <v>656</v>
      </c>
      <c r="C35" s="258"/>
      <c r="D35" s="276"/>
    </row>
    <row r="36" spans="1:4" s="267" customFormat="1" ht="6" customHeight="1">
      <c r="A36" s="252"/>
      <c r="B36" s="275"/>
      <c r="C36" s="258"/>
      <c r="D36" s="276"/>
    </row>
    <row r="37" spans="1:4" s="267" customFormat="1" ht="12">
      <c r="A37" s="252"/>
      <c r="B37" s="275" t="s">
        <v>655</v>
      </c>
      <c r="C37" s="258"/>
      <c r="D37" s="276"/>
    </row>
    <row r="38" spans="1:4" s="267" customFormat="1" ht="6" customHeight="1">
      <c r="A38" s="252"/>
      <c r="B38" s="275"/>
      <c r="C38" s="258"/>
      <c r="D38" s="276"/>
    </row>
    <row r="39" spans="1:4" s="267" customFormat="1" ht="12">
      <c r="A39" s="252"/>
      <c r="B39" s="275" t="s">
        <v>657</v>
      </c>
      <c r="C39" s="258"/>
      <c r="D39" s="277"/>
    </row>
    <row r="40" spans="1:4" s="267" customFormat="1" ht="6" customHeight="1">
      <c r="A40" s="252"/>
      <c r="B40" s="275"/>
      <c r="C40" s="258"/>
      <c r="D40" s="277"/>
    </row>
    <row r="41" spans="1:4" s="267" customFormat="1" ht="12">
      <c r="A41" s="252"/>
      <c r="B41" s="275" t="s">
        <v>659</v>
      </c>
      <c r="C41" s="258"/>
      <c r="D41" s="276"/>
    </row>
    <row r="42" spans="1:4" s="267" customFormat="1" ht="6" customHeight="1">
      <c r="A42" s="252"/>
      <c r="B42" s="275"/>
      <c r="C42" s="258"/>
      <c r="D42" s="276"/>
    </row>
    <row r="43" spans="1:4" s="267" customFormat="1" ht="12">
      <c r="A43" s="252"/>
      <c r="B43" s="275" t="s">
        <v>658</v>
      </c>
      <c r="C43" s="258"/>
      <c r="D43" s="276"/>
    </row>
    <row r="44" spans="1:4" s="267" customFormat="1" ht="6" customHeight="1">
      <c r="A44" s="252"/>
      <c r="B44" s="275"/>
      <c r="C44" s="258"/>
      <c r="D44" s="276"/>
    </row>
    <row r="45" spans="1:4" s="267" customFormat="1" ht="12">
      <c r="A45" s="252"/>
      <c r="B45" s="275" t="s">
        <v>661</v>
      </c>
      <c r="C45" s="258"/>
      <c r="D45" s="276"/>
    </row>
    <row r="46" spans="1:4" s="267" customFormat="1" ht="6" customHeight="1">
      <c r="A46" s="252"/>
      <c r="B46" s="275"/>
      <c r="C46" s="258"/>
      <c r="D46" s="276"/>
    </row>
    <row r="47" spans="1:4" s="267" customFormat="1" ht="12">
      <c r="A47" s="252"/>
      <c r="B47" s="275" t="s">
        <v>660</v>
      </c>
      <c r="C47" s="258"/>
      <c r="D47" s="276"/>
    </row>
    <row r="48" spans="1:4" s="267" customFormat="1" ht="6" customHeight="1">
      <c r="A48" s="252"/>
      <c r="B48" s="275"/>
      <c r="C48" s="258"/>
      <c r="D48" s="276"/>
    </row>
    <row r="49" spans="1:4" s="267" customFormat="1" ht="12">
      <c r="A49" s="252"/>
      <c r="B49" s="275" t="s">
        <v>645</v>
      </c>
      <c r="C49" s="258"/>
      <c r="D49" s="276"/>
    </row>
    <row r="50" spans="1:4" ht="13.5" customHeight="1">
      <c r="A50" s="252"/>
      <c r="B50" s="278"/>
      <c r="C50" s="279"/>
      <c r="D50" s="280"/>
    </row>
    <row r="51" spans="1:4" ht="13.5">
      <c r="A51" s="252"/>
      <c r="B51" s="252"/>
      <c r="C51" s="252"/>
      <c r="D51" s="252"/>
    </row>
    <row r="52" spans="1:4" ht="13.5">
      <c r="A52" s="252"/>
      <c r="B52" s="252"/>
      <c r="C52" s="252"/>
      <c r="D52" s="252"/>
    </row>
    <row r="53" spans="1:4" ht="13.5">
      <c r="A53" s="252"/>
      <c r="B53" s="252"/>
      <c r="C53" s="252"/>
      <c r="D53" s="252"/>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56" customWidth="1"/>
    <col min="2" max="3" width="8.625" style="256" customWidth="1"/>
    <col min="4" max="4" width="80.625" style="256" customWidth="1"/>
    <col min="5" max="5" width="31.625" style="256" customWidth="1"/>
    <col min="6" max="6" width="3.625" style="0" customWidth="1"/>
  </cols>
  <sheetData>
    <row r="1" spans="1:6" ht="13.5">
      <c r="A1" s="243"/>
      <c r="B1" s="243"/>
      <c r="C1" s="243"/>
      <c r="D1" s="243"/>
      <c r="E1" s="243"/>
      <c r="F1" s="244"/>
    </row>
    <row r="2" spans="1:6" ht="24">
      <c r="A2" s="314" t="s">
        <v>623</v>
      </c>
      <c r="B2" s="314"/>
      <c r="C2" s="314"/>
      <c r="D2" s="314"/>
      <c r="E2" s="314"/>
      <c r="F2" s="314"/>
    </row>
    <row r="3" spans="1:6" ht="18.75">
      <c r="A3" s="255"/>
      <c r="B3" s="255"/>
      <c r="C3" s="255"/>
      <c r="D3" s="255"/>
      <c r="E3" s="255"/>
      <c r="F3" s="245"/>
    </row>
    <row r="4" spans="1:6" ht="13.5" customHeight="1">
      <c r="A4" s="235" t="s">
        <v>691</v>
      </c>
      <c r="B4" s="236"/>
      <c r="C4" s="255"/>
      <c r="D4" s="255"/>
      <c r="E4" s="255"/>
      <c r="F4" s="245"/>
    </row>
    <row r="5" spans="1:6" ht="13.5" customHeight="1">
      <c r="A5" s="235"/>
      <c r="B5" s="236"/>
      <c r="C5" s="255"/>
      <c r="D5" s="255"/>
      <c r="E5" s="255"/>
      <c r="F5" s="245"/>
    </row>
    <row r="6" spans="1:6" ht="18.75">
      <c r="A6" s="235" t="s">
        <v>679</v>
      </c>
      <c r="B6" s="236"/>
      <c r="C6" s="255"/>
      <c r="D6" s="255"/>
      <c r="E6" s="255"/>
      <c r="F6" s="245"/>
    </row>
    <row r="7" spans="1:6" ht="6" customHeight="1">
      <c r="A7" s="236"/>
      <c r="B7" s="236"/>
      <c r="C7" s="255"/>
      <c r="D7" s="255"/>
      <c r="E7" s="255"/>
      <c r="F7" s="245"/>
    </row>
    <row r="8" spans="1:6" ht="13.5">
      <c r="A8" s="251" t="s">
        <v>664</v>
      </c>
      <c r="B8" s="248"/>
      <c r="C8" s="246"/>
      <c r="D8" s="246"/>
      <c r="E8" s="246"/>
      <c r="F8" s="247"/>
    </row>
    <row r="9" spans="1:6" ht="6" customHeight="1">
      <c r="A9" s="251"/>
      <c r="B9" s="248"/>
      <c r="C9" s="246"/>
      <c r="D9" s="246"/>
      <c r="E9" s="246"/>
      <c r="F9" s="249"/>
    </row>
    <row r="10" spans="1:6" ht="13.5">
      <c r="A10" s="251" t="s">
        <v>663</v>
      </c>
      <c r="B10" s="248"/>
      <c r="C10" s="246"/>
      <c r="D10" s="246"/>
      <c r="E10" s="246"/>
      <c r="F10" s="247"/>
    </row>
    <row r="11" spans="1:6" ht="6" customHeight="1">
      <c r="A11" s="248"/>
      <c r="B11" s="248"/>
      <c r="C11" s="246"/>
      <c r="D11" s="246"/>
      <c r="E11" s="246"/>
      <c r="F11" s="247"/>
    </row>
    <row r="12" spans="1:6" ht="13.5" customHeight="1">
      <c r="A12" s="237" t="s">
        <v>665</v>
      </c>
      <c r="B12" s="236"/>
      <c r="C12" s="255"/>
      <c r="D12" s="255"/>
      <c r="E12" s="255"/>
      <c r="F12" s="245"/>
    </row>
    <row r="13" spans="1:6" ht="6" customHeight="1">
      <c r="A13" s="237"/>
      <c r="B13" s="236"/>
      <c r="C13" s="255"/>
      <c r="D13" s="255"/>
      <c r="E13" s="255"/>
      <c r="F13" s="245"/>
    </row>
    <row r="14" spans="1:6" ht="13.5" customHeight="1">
      <c r="A14" s="237" t="s">
        <v>669</v>
      </c>
      <c r="B14" s="236"/>
      <c r="C14" s="255"/>
      <c r="D14" s="255"/>
      <c r="E14" s="255"/>
      <c r="F14" s="245"/>
    </row>
    <row r="15" spans="1:6" ht="6" customHeight="1">
      <c r="A15" s="237"/>
      <c r="B15" s="236"/>
      <c r="C15" s="255"/>
      <c r="D15" s="255"/>
      <c r="E15" s="255"/>
      <c r="F15" s="245"/>
    </row>
    <row r="16" spans="1:6" ht="13.5" customHeight="1">
      <c r="A16" s="237" t="s">
        <v>670</v>
      </c>
      <c r="B16" s="236"/>
      <c r="C16" s="255"/>
      <c r="D16" s="255"/>
      <c r="E16" s="255"/>
      <c r="F16" s="245"/>
    </row>
    <row r="17" spans="1:5" ht="13.5">
      <c r="A17" s="239"/>
      <c r="B17" s="239"/>
      <c r="C17" s="247"/>
      <c r="D17" s="247"/>
      <c r="E17" s="247"/>
    </row>
    <row r="18" spans="1:6" ht="13.5">
      <c r="A18" s="261"/>
      <c r="B18" s="318" t="s">
        <v>677</v>
      </c>
      <c r="C18" s="319"/>
      <c r="D18" s="251"/>
      <c r="E18" s="251"/>
      <c r="F18" s="247"/>
    </row>
    <row r="19" spans="1:6" ht="6" customHeight="1">
      <c r="A19" s="262"/>
      <c r="B19" s="262"/>
      <c r="C19" s="263"/>
      <c r="D19" s="251"/>
      <c r="E19" s="251"/>
      <c r="F19" s="247"/>
    </row>
    <row r="20" spans="1:6" ht="6" customHeight="1">
      <c r="A20" s="262"/>
      <c r="B20" s="284"/>
      <c r="C20" s="285"/>
      <c r="D20" s="286"/>
      <c r="E20" s="250"/>
      <c r="F20" s="247"/>
    </row>
    <row r="21" spans="1:6" ht="13.5">
      <c r="A21" s="253"/>
      <c r="B21" s="287" t="s">
        <v>678</v>
      </c>
      <c r="C21" s="288"/>
      <c r="D21" s="289"/>
      <c r="E21" s="288"/>
      <c r="F21" s="247"/>
    </row>
    <row r="22" spans="1:6" ht="6" customHeight="1">
      <c r="A22" s="253"/>
      <c r="B22" s="290"/>
      <c r="C22" s="291"/>
      <c r="D22" s="292"/>
      <c r="E22" s="261"/>
      <c r="F22" s="247"/>
    </row>
    <row r="23" spans="1:6" ht="13.5">
      <c r="A23" s="253"/>
      <c r="B23" s="253"/>
      <c r="C23" s="253"/>
      <c r="D23" s="253"/>
      <c r="E23" s="253"/>
      <c r="F23" s="247"/>
    </row>
    <row r="24" spans="1:6" ht="13.5">
      <c r="A24" s="253"/>
      <c r="B24" s="253" t="s">
        <v>692</v>
      </c>
      <c r="C24" s="253"/>
      <c r="D24" s="253"/>
      <c r="E24" s="253"/>
      <c r="F24" s="247"/>
    </row>
    <row r="25" spans="1:6" ht="6" customHeight="1">
      <c r="A25" s="253"/>
      <c r="B25" s="253"/>
      <c r="C25" s="253"/>
      <c r="D25" s="253"/>
      <c r="E25" s="253"/>
      <c r="F25" s="247"/>
    </row>
    <row r="26" spans="1:6" ht="13.5">
      <c r="A26" s="253"/>
      <c r="B26" s="253" t="s">
        <v>693</v>
      </c>
      <c r="C26" s="253"/>
      <c r="D26" s="253"/>
      <c r="E26" s="253"/>
      <c r="F26" s="247"/>
    </row>
    <row r="27" spans="1:6" ht="6" customHeight="1">
      <c r="A27" s="253"/>
      <c r="B27" s="253"/>
      <c r="C27" s="253"/>
      <c r="D27" s="253"/>
      <c r="E27" s="253"/>
      <c r="F27" s="247"/>
    </row>
    <row r="28" spans="1:6" ht="13.5">
      <c r="A28" s="253"/>
      <c r="B28" s="253" t="s">
        <v>694</v>
      </c>
      <c r="C28" s="253"/>
      <c r="D28" s="253"/>
      <c r="E28" s="253"/>
      <c r="F28" s="247"/>
    </row>
    <row r="29" spans="1:6" ht="13.5">
      <c r="A29" s="253"/>
      <c r="B29" s="253"/>
      <c r="C29" s="253"/>
      <c r="D29" s="253"/>
      <c r="E29" s="253"/>
      <c r="F29" s="247"/>
    </row>
    <row r="30" spans="1:6" ht="13.5" customHeight="1">
      <c r="A30" s="255"/>
      <c r="B30" s="255"/>
      <c r="C30" s="255"/>
      <c r="D30" s="255"/>
      <c r="E30" s="255"/>
      <c r="F30" s="245"/>
    </row>
    <row r="31" spans="1:6" ht="13.5" customHeight="1">
      <c r="A31" s="235" t="s">
        <v>690</v>
      </c>
      <c r="B31" s="236"/>
      <c r="C31" s="236"/>
      <c r="D31" s="236"/>
      <c r="E31" s="236"/>
      <c r="F31" s="245"/>
    </row>
    <row r="32" spans="1:6" ht="13.5" customHeight="1">
      <c r="A32" s="236"/>
      <c r="B32" s="236"/>
      <c r="C32" s="236"/>
      <c r="D32" s="236"/>
      <c r="E32" s="236"/>
      <c r="F32" s="245"/>
    </row>
    <row r="33" spans="1:6" ht="13.5" customHeight="1">
      <c r="A33" s="237" t="s">
        <v>671</v>
      </c>
      <c r="B33" s="236"/>
      <c r="C33" s="236"/>
      <c r="D33" s="236"/>
      <c r="E33" s="236"/>
      <c r="F33" s="245"/>
    </row>
    <row r="34" spans="1:6" ht="6" customHeight="1">
      <c r="A34" s="237"/>
      <c r="B34" s="236"/>
      <c r="C34" s="236"/>
      <c r="D34" s="236"/>
      <c r="E34" s="236"/>
      <c r="F34" s="245"/>
    </row>
    <row r="35" spans="1:6" ht="13.5" customHeight="1">
      <c r="A35" s="237" t="s">
        <v>673</v>
      </c>
      <c r="B35" s="236"/>
      <c r="C35" s="236"/>
      <c r="D35" s="236"/>
      <c r="E35" s="236"/>
      <c r="F35" s="245"/>
    </row>
    <row r="36" spans="1:6" ht="6" customHeight="1">
      <c r="A36" s="237"/>
      <c r="B36" s="236"/>
      <c r="C36" s="236"/>
      <c r="D36" s="236"/>
      <c r="E36" s="236"/>
      <c r="F36" s="245"/>
    </row>
    <row r="37" spans="1:6" ht="13.5" customHeight="1">
      <c r="A37" s="237" t="s">
        <v>672</v>
      </c>
      <c r="B37" s="236"/>
      <c r="C37" s="236"/>
      <c r="D37" s="236"/>
      <c r="E37" s="236"/>
      <c r="F37" s="245"/>
    </row>
    <row r="38" spans="1:6" ht="6" customHeight="1">
      <c r="A38" s="237"/>
      <c r="B38" s="236"/>
      <c r="C38" s="236"/>
      <c r="D38" s="236"/>
      <c r="E38" s="236"/>
      <c r="F38" s="245"/>
    </row>
    <row r="39" spans="1:6" ht="14.25">
      <c r="A39" s="237" t="s">
        <v>666</v>
      </c>
      <c r="B39" s="236"/>
      <c r="C39" s="236"/>
      <c r="D39" s="236"/>
      <c r="E39" s="236"/>
      <c r="F39" s="245"/>
    </row>
    <row r="40" spans="1:6" ht="6" customHeight="1">
      <c r="A40" s="237"/>
      <c r="B40" s="236"/>
      <c r="C40" s="236"/>
      <c r="D40" s="236"/>
      <c r="E40" s="236"/>
      <c r="F40" s="245"/>
    </row>
    <row r="41" spans="1:6" ht="13.5" customHeight="1">
      <c r="A41" s="237" t="s">
        <v>667</v>
      </c>
      <c r="B41" s="236"/>
      <c r="C41" s="236"/>
      <c r="D41" s="236"/>
      <c r="E41" s="236"/>
      <c r="F41" s="245"/>
    </row>
    <row r="42" spans="1:6" ht="6" customHeight="1">
      <c r="A42" s="237"/>
      <c r="B42" s="236"/>
      <c r="C42" s="236"/>
      <c r="D42" s="236"/>
      <c r="E42" s="236"/>
      <c r="F42" s="245"/>
    </row>
    <row r="43" spans="1:6" ht="13.5" customHeight="1">
      <c r="A43" s="237" t="s">
        <v>668</v>
      </c>
      <c r="B43" s="236"/>
      <c r="C43" s="236"/>
      <c r="D43" s="236"/>
      <c r="E43" s="236"/>
      <c r="F43" s="245"/>
    </row>
    <row r="44" spans="1:6" ht="13.5" customHeight="1">
      <c r="A44" s="235"/>
      <c r="B44" s="235"/>
      <c r="C44" s="235"/>
      <c r="D44" s="235"/>
      <c r="E44" s="235"/>
      <c r="F44" s="245"/>
    </row>
    <row r="45" spans="1:6" ht="13.5" customHeight="1">
      <c r="A45" s="235"/>
      <c r="B45" s="235"/>
      <c r="C45" s="235"/>
      <c r="D45" s="235"/>
      <c r="E45" s="235"/>
      <c r="F45" s="245"/>
    </row>
    <row r="46" spans="1:6" ht="13.5" customHeight="1">
      <c r="A46" s="235" t="s">
        <v>689</v>
      </c>
      <c r="B46" s="236"/>
      <c r="C46" s="236"/>
      <c r="D46" s="236"/>
      <c r="E46" s="236"/>
      <c r="F46" s="245"/>
    </row>
    <row r="47" spans="1:6" ht="13.5" customHeight="1">
      <c r="A47" s="236"/>
      <c r="B47" s="236"/>
      <c r="C47" s="236"/>
      <c r="D47" s="236"/>
      <c r="E47" s="236"/>
      <c r="F47" s="245"/>
    </row>
    <row r="48" spans="1:6" ht="13.5" customHeight="1">
      <c r="A48" s="237" t="s">
        <v>681</v>
      </c>
      <c r="B48" s="236"/>
      <c r="C48" s="236"/>
      <c r="D48" s="236"/>
      <c r="E48" s="236"/>
      <c r="F48" s="245"/>
    </row>
    <row r="49" spans="1:6" ht="6" customHeight="1">
      <c r="A49" s="237"/>
      <c r="B49" s="235"/>
      <c r="C49" s="235"/>
      <c r="D49" s="235"/>
      <c r="E49" s="235"/>
      <c r="F49" s="245"/>
    </row>
    <row r="50" spans="1:6" ht="13.5" customHeight="1">
      <c r="A50" s="237" t="s">
        <v>682</v>
      </c>
      <c r="B50" s="235"/>
      <c r="C50" s="235"/>
      <c r="D50" s="235"/>
      <c r="E50" s="235"/>
      <c r="F50" s="245"/>
    </row>
    <row r="51" spans="1:6" ht="13.5" customHeight="1">
      <c r="A51" s="255"/>
      <c r="B51" s="255"/>
      <c r="C51" s="255"/>
      <c r="D51" s="255"/>
      <c r="E51" s="255"/>
      <c r="F51" s="245"/>
    </row>
    <row r="52" spans="1:6" ht="13.5">
      <c r="A52" s="248" t="s">
        <v>624</v>
      </c>
      <c r="B52" s="248"/>
      <c r="C52" s="246"/>
      <c r="D52" s="246"/>
      <c r="E52" s="246"/>
      <c r="F52" s="247"/>
    </row>
    <row r="53" spans="1:6" ht="13.5">
      <c r="A53" s="248"/>
      <c r="B53" s="248"/>
      <c r="C53" s="246"/>
      <c r="D53" s="246"/>
      <c r="E53" s="246"/>
      <c r="F53" s="247"/>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56" customWidth="1"/>
    <col min="2" max="3" width="8.625" style="256" customWidth="1"/>
    <col min="4" max="4" width="80.625" style="256" customWidth="1"/>
    <col min="5" max="5" width="31.625" style="256" customWidth="1"/>
    <col min="6" max="6" width="3.625" style="0" customWidth="1"/>
  </cols>
  <sheetData>
    <row r="1" spans="1:6" ht="13.5">
      <c r="A1" s="248"/>
      <c r="B1" s="248"/>
      <c r="C1" s="246"/>
      <c r="D1" s="246"/>
      <c r="E1" s="246"/>
      <c r="F1" s="247"/>
    </row>
    <row r="2" spans="1:6" ht="13.5">
      <c r="A2" s="248" t="s">
        <v>688</v>
      </c>
      <c r="B2" s="248"/>
      <c r="C2" s="246"/>
      <c r="D2" s="246"/>
      <c r="E2" s="246"/>
      <c r="F2" s="247"/>
    </row>
    <row r="3" spans="1:6" ht="6" customHeight="1">
      <c r="A3" s="248"/>
      <c r="B3" s="248"/>
      <c r="C3" s="246"/>
      <c r="D3" s="246"/>
      <c r="E3" s="246"/>
      <c r="F3" s="247"/>
    </row>
    <row r="4" spans="1:6" ht="13.5">
      <c r="A4" s="251" t="s">
        <v>680</v>
      </c>
      <c r="B4" s="248"/>
      <c r="C4" s="246"/>
      <c r="D4" s="246"/>
      <c r="E4" s="246"/>
      <c r="F4" s="247"/>
    </row>
    <row r="5" spans="1:6" ht="6" customHeight="1">
      <c r="A5" s="251"/>
      <c r="B5" s="248"/>
      <c r="C5" s="246"/>
      <c r="D5" s="246"/>
      <c r="E5" s="246"/>
      <c r="F5" s="247"/>
    </row>
    <row r="6" spans="1:6" ht="13.5">
      <c r="A6" s="251" t="s">
        <v>625</v>
      </c>
      <c r="B6" s="248"/>
      <c r="C6" s="246"/>
      <c r="D6" s="246"/>
      <c r="E6" s="246"/>
      <c r="F6" s="247"/>
    </row>
    <row r="7" spans="1:6" ht="13.5">
      <c r="A7" s="248"/>
      <c r="B7" s="248"/>
      <c r="C7" s="246"/>
      <c r="D7" s="246"/>
      <c r="E7" s="246"/>
      <c r="F7" s="247"/>
    </row>
    <row r="8" spans="1:6" ht="13.5">
      <c r="A8" s="251"/>
      <c r="B8" s="251" t="s">
        <v>626</v>
      </c>
      <c r="C8" s="250"/>
      <c r="D8" s="250"/>
      <c r="E8" s="250"/>
      <c r="F8" s="247"/>
    </row>
    <row r="9" spans="1:6" s="260" customFormat="1" ht="6" customHeight="1">
      <c r="A9" s="250"/>
      <c r="B9" s="250"/>
      <c r="C9" s="250"/>
      <c r="D9" s="250"/>
      <c r="E9" s="250"/>
      <c r="F9" s="259"/>
    </row>
    <row r="10" spans="1:6" ht="19.5" customHeight="1">
      <c r="A10" s="250"/>
      <c r="B10" s="320" t="s">
        <v>674</v>
      </c>
      <c r="C10" s="321"/>
      <c r="D10" s="322"/>
      <c r="E10" s="297"/>
      <c r="F10" s="247"/>
    </row>
    <row r="11" spans="1:6" ht="19.5" customHeight="1">
      <c r="A11" s="250"/>
      <c r="B11" s="323" t="s">
        <v>730</v>
      </c>
      <c r="C11" s="324"/>
      <c r="D11" s="325"/>
      <c r="E11" s="297"/>
      <c r="F11" s="247"/>
    </row>
    <row r="12" spans="1:6" ht="13.5">
      <c r="A12" s="250"/>
      <c r="B12" s="250"/>
      <c r="C12" s="250"/>
      <c r="D12" s="250"/>
      <c r="E12" s="250"/>
      <c r="F12" s="247"/>
    </row>
    <row r="13" spans="1:6" ht="13.5">
      <c r="A13" s="250"/>
      <c r="B13" s="250"/>
      <c r="C13" s="250"/>
      <c r="D13" s="250"/>
      <c r="E13" s="250"/>
      <c r="F13" s="247"/>
    </row>
    <row r="14" spans="1:6" ht="13.5">
      <c r="A14" s="251"/>
      <c r="B14" s="251" t="s">
        <v>627</v>
      </c>
      <c r="C14" s="251"/>
      <c r="D14" s="251"/>
      <c r="E14" s="251"/>
      <c r="F14" s="247"/>
    </row>
    <row r="15" spans="1:6" s="260" customFormat="1" ht="6" customHeight="1">
      <c r="A15" s="250"/>
      <c r="B15" s="250"/>
      <c r="C15" s="250"/>
      <c r="D15" s="250"/>
      <c r="E15" s="250"/>
      <c r="F15" s="259"/>
    </row>
    <row r="16" spans="1:6" ht="19.5" customHeight="1">
      <c r="A16" s="250"/>
      <c r="B16" s="320" t="s">
        <v>675</v>
      </c>
      <c r="C16" s="321"/>
      <c r="D16" s="322"/>
      <c r="E16" s="297"/>
      <c r="F16" s="247"/>
    </row>
    <row r="17" spans="1:6" ht="19.5" customHeight="1">
      <c r="A17" s="250"/>
      <c r="B17" s="323" t="s">
        <v>676</v>
      </c>
      <c r="C17" s="324"/>
      <c r="D17" s="325"/>
      <c r="E17" s="297"/>
      <c r="F17" s="247"/>
    </row>
    <row r="18" spans="1:6" ht="13.5">
      <c r="A18" s="247"/>
      <c r="B18" s="247"/>
      <c r="C18" s="247"/>
      <c r="D18" s="247"/>
      <c r="E18" s="247"/>
      <c r="F18" s="247"/>
    </row>
    <row r="19" spans="1:6" ht="13.5">
      <c r="A19" s="247"/>
      <c r="B19" s="247"/>
      <c r="C19" s="247"/>
      <c r="D19" s="247"/>
      <c r="E19" s="247"/>
      <c r="F19" s="247"/>
    </row>
    <row r="20" spans="1:5" ht="13.5">
      <c r="A20" s="248" t="s">
        <v>687</v>
      </c>
      <c r="B20" s="248"/>
      <c r="C20" s="247"/>
      <c r="D20" s="247"/>
      <c r="E20" s="247"/>
    </row>
    <row r="21" spans="1:5" ht="13.5">
      <c r="A21" s="248"/>
      <c r="B21" s="248"/>
      <c r="C21" s="247"/>
      <c r="D21" s="247"/>
      <c r="E21" s="247"/>
    </row>
    <row r="22" spans="1:5" ht="13.5">
      <c r="A22" s="247"/>
      <c r="B22" s="247"/>
      <c r="C22" s="247"/>
      <c r="D22" s="247"/>
      <c r="E22" s="247"/>
    </row>
    <row r="23" spans="1:5" ht="13.5">
      <c r="A23" s="248" t="s">
        <v>686</v>
      </c>
      <c r="B23" s="248"/>
      <c r="C23" s="247"/>
      <c r="D23" s="247"/>
      <c r="E23" s="247"/>
    </row>
    <row r="24" spans="1:5" ht="6" customHeight="1">
      <c r="A24" s="248"/>
      <c r="B24" s="248"/>
      <c r="C24" s="247"/>
      <c r="D24" s="247"/>
      <c r="E24" s="247"/>
    </row>
    <row r="25" spans="1:5" ht="13.5">
      <c r="A25" s="243" t="s">
        <v>628</v>
      </c>
      <c r="B25" s="243"/>
      <c r="C25" s="247"/>
      <c r="D25" s="247"/>
      <c r="E25" s="247"/>
    </row>
    <row r="26" spans="1:5" ht="6" customHeight="1">
      <c r="A26" s="243"/>
      <c r="B26" s="243"/>
      <c r="C26" s="247"/>
      <c r="D26" s="247"/>
      <c r="E26" s="247"/>
    </row>
    <row r="27" spans="1:5" ht="13.5" customHeight="1">
      <c r="A27" s="243"/>
      <c r="B27" s="243"/>
      <c r="C27" s="247"/>
      <c r="D27" s="247"/>
      <c r="E27" s="247"/>
    </row>
    <row r="28" spans="1:5" ht="13.5">
      <c r="A28" s="243" t="s">
        <v>629</v>
      </c>
      <c r="B28" s="243"/>
      <c r="C28" s="247"/>
      <c r="D28" s="247"/>
      <c r="E28" s="247"/>
    </row>
    <row r="29" spans="1:5" ht="6" customHeight="1">
      <c r="A29" s="243"/>
      <c r="B29" s="243"/>
      <c r="C29" s="247"/>
      <c r="D29" s="247"/>
      <c r="E29" s="247"/>
    </row>
    <row r="30" spans="1:5" ht="13.5">
      <c r="A30" s="252" t="s">
        <v>630</v>
      </c>
      <c r="B30" s="252"/>
      <c r="C30" s="252"/>
      <c r="D30" s="252"/>
      <c r="E30" s="252"/>
    </row>
    <row r="31" spans="1:5" ht="6" customHeight="1">
      <c r="A31" s="252"/>
      <c r="B31" s="252"/>
      <c r="C31" s="252"/>
      <c r="D31" s="252"/>
      <c r="E31" s="252"/>
    </row>
    <row r="32" spans="1:5" ht="13.5">
      <c r="A32" s="252" t="s">
        <v>631</v>
      </c>
      <c r="B32" s="252"/>
      <c r="C32" s="252"/>
      <c r="D32" s="252"/>
      <c r="E32" s="252"/>
    </row>
    <row r="33" spans="1:5" ht="6" customHeight="1">
      <c r="A33" s="252"/>
      <c r="B33" s="252"/>
      <c r="C33" s="252"/>
      <c r="D33" s="252"/>
      <c r="E33" s="252"/>
    </row>
    <row r="34" spans="1:5" ht="13.5">
      <c r="A34" s="252" t="s">
        <v>632</v>
      </c>
      <c r="B34" s="252"/>
      <c r="C34" s="252"/>
      <c r="D34" s="252"/>
      <c r="E34" s="252"/>
    </row>
    <row r="35" spans="1:5" ht="6" customHeight="1">
      <c r="A35" s="252"/>
      <c r="B35" s="252"/>
      <c r="C35" s="252"/>
      <c r="D35" s="252"/>
      <c r="E35" s="252"/>
    </row>
    <row r="36" spans="1:5" ht="13.5">
      <c r="A36" s="252" t="s">
        <v>633</v>
      </c>
      <c r="B36" s="252"/>
      <c r="C36" s="252"/>
      <c r="D36" s="252"/>
      <c r="E36" s="252"/>
    </row>
    <row r="37" spans="1:5" ht="6" customHeight="1">
      <c r="A37" s="252"/>
      <c r="B37" s="252"/>
      <c r="C37" s="252"/>
      <c r="D37" s="252"/>
      <c r="E37" s="252"/>
    </row>
    <row r="38" spans="1:5" ht="13.5">
      <c r="A38" s="252" t="s">
        <v>634</v>
      </c>
      <c r="B38" s="252"/>
      <c r="C38" s="252"/>
      <c r="D38" s="252"/>
      <c r="E38" s="252"/>
    </row>
    <row r="39" spans="1:5" ht="6" customHeight="1">
      <c r="A39" s="252"/>
      <c r="B39" s="252"/>
      <c r="C39" s="252"/>
      <c r="D39" s="252"/>
      <c r="E39" s="252"/>
    </row>
    <row r="40" spans="1:5" ht="13.5">
      <c r="A40" s="252" t="s">
        <v>635</v>
      </c>
      <c r="B40" s="252"/>
      <c r="C40" s="252"/>
      <c r="D40" s="252"/>
      <c r="E40" s="252"/>
    </row>
    <row r="41" spans="1:5" ht="6" customHeight="1">
      <c r="A41" s="252"/>
      <c r="B41" s="252"/>
      <c r="C41" s="252"/>
      <c r="D41" s="252"/>
      <c r="E41" s="252"/>
    </row>
    <row r="42" spans="1:5" ht="13.5">
      <c r="A42" s="252" t="s">
        <v>636</v>
      </c>
      <c r="B42" s="252"/>
      <c r="C42" s="252"/>
      <c r="D42" s="252"/>
      <c r="E42" s="252"/>
    </row>
    <row r="43" spans="1:5" ht="13.5" customHeight="1">
      <c r="A43" s="243"/>
      <c r="B43" s="243"/>
      <c r="C43" s="247"/>
      <c r="D43" s="247"/>
      <c r="E43" s="247"/>
    </row>
    <row r="44" spans="1:5" ht="13.5">
      <c r="A44" s="239" t="s">
        <v>622</v>
      </c>
      <c r="B44" s="239"/>
      <c r="C44" s="247"/>
      <c r="D44" s="247"/>
      <c r="E44" s="247"/>
    </row>
    <row r="45" spans="1:6" ht="13.5">
      <c r="A45" s="243" t="s">
        <v>685</v>
      </c>
      <c r="B45" s="243"/>
      <c r="C45" s="253"/>
      <c r="D45" s="253"/>
      <c r="E45" s="253"/>
      <c r="F45" s="247"/>
    </row>
    <row r="46" spans="1:6" ht="13.5">
      <c r="A46" s="252"/>
      <c r="B46" s="252"/>
      <c r="C46" s="253"/>
      <c r="D46" s="253"/>
      <c r="E46" s="253"/>
      <c r="F46" s="247"/>
    </row>
    <row r="47" spans="1:6" ht="13.5">
      <c r="A47" s="252" t="s">
        <v>644</v>
      </c>
      <c r="B47" s="252"/>
      <c r="C47" s="253"/>
      <c r="D47" s="253"/>
      <c r="E47" s="253"/>
      <c r="F47" s="247"/>
    </row>
    <row r="48" spans="1:6" ht="6" customHeight="1">
      <c r="A48" s="243"/>
      <c r="B48" s="252"/>
      <c r="C48" s="253"/>
      <c r="D48" s="253"/>
      <c r="E48" s="253"/>
      <c r="F48" s="247"/>
    </row>
    <row r="49" spans="1:6" ht="13.5">
      <c r="A49" s="252" t="s">
        <v>683</v>
      </c>
      <c r="B49" s="252"/>
      <c r="C49" s="253"/>
      <c r="D49" s="253"/>
      <c r="E49" s="253"/>
      <c r="F49" s="247"/>
    </row>
    <row r="50" spans="1:6" ht="13.5">
      <c r="A50" s="243"/>
      <c r="B50" s="252"/>
      <c r="C50" s="253"/>
      <c r="D50" s="253"/>
      <c r="E50" s="253"/>
      <c r="F50" s="247"/>
    </row>
    <row r="51" spans="1:6" ht="13.5">
      <c r="A51" s="251" t="s">
        <v>608</v>
      </c>
      <c r="B51" s="251"/>
      <c r="C51" s="251"/>
      <c r="D51" s="251"/>
      <c r="E51" s="251"/>
      <c r="F51" s="247"/>
    </row>
    <row r="52" spans="1:5" ht="13.5">
      <c r="A52" s="239" t="s">
        <v>684</v>
      </c>
      <c r="B52" s="239"/>
      <c r="C52" s="247"/>
      <c r="D52" s="247"/>
      <c r="E52" s="247"/>
    </row>
    <row r="53" spans="1:5" ht="13.5">
      <c r="A53" s="239"/>
      <c r="B53" s="239"/>
      <c r="C53" s="247"/>
      <c r="D53" s="247"/>
      <c r="E53" s="247"/>
    </row>
    <row r="54" spans="1:5" ht="13.5">
      <c r="A54" s="252"/>
      <c r="B54" s="252"/>
      <c r="C54" s="252"/>
      <c r="D54" s="252"/>
      <c r="E54" s="252"/>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T5" sqref="T5:U5"/>
    </sheetView>
  </sheetViews>
  <sheetFormatPr defaultColWidth="9.00390625" defaultRowHeight="13.5"/>
  <cols>
    <col min="1" max="1" width="10.625" style="154" customWidth="1"/>
    <col min="2" max="2" width="3.625" style="154" customWidth="1"/>
    <col min="3" max="4" width="8.625" style="154" customWidth="1"/>
    <col min="5" max="5" width="3.625" style="154" customWidth="1"/>
    <col min="6" max="7" width="8.625" style="154" customWidth="1"/>
    <col min="8" max="8" width="3.625" style="154" customWidth="1"/>
    <col min="9" max="10" width="8.625" style="154" customWidth="1"/>
    <col min="11" max="11" width="3.625" style="154" customWidth="1"/>
    <col min="12" max="13" width="8.625" style="154" customWidth="1"/>
    <col min="14" max="14" width="3.625" style="154" customWidth="1"/>
    <col min="15" max="16" width="8.625" style="154" customWidth="1"/>
    <col min="17" max="17" width="3.625" style="154" customWidth="1"/>
    <col min="18" max="20" width="8.625" style="154" customWidth="1"/>
    <col min="21" max="21" width="8.625" style="156" customWidth="1"/>
    <col min="22" max="16384" width="9.00390625" style="156" customWidth="1"/>
  </cols>
  <sheetData>
    <row r="1" spans="1:29" s="2" customFormat="1" ht="33" customHeight="1">
      <c r="A1" s="103" t="s">
        <v>0</v>
      </c>
      <c r="B1" s="326"/>
      <c r="C1" s="327"/>
      <c r="D1" s="327"/>
      <c r="E1" s="328"/>
      <c r="F1" s="104" t="s">
        <v>1</v>
      </c>
      <c r="G1" s="331"/>
      <c r="H1" s="332"/>
      <c r="I1" s="332"/>
      <c r="J1" s="332"/>
      <c r="K1" s="332"/>
      <c r="L1" s="332"/>
      <c r="M1" s="332"/>
      <c r="N1" s="332"/>
      <c r="O1" s="333"/>
      <c r="P1" s="105" t="s">
        <v>2</v>
      </c>
      <c r="Q1" s="334"/>
      <c r="R1" s="334"/>
      <c r="S1" s="335"/>
      <c r="T1" s="106"/>
      <c r="U1" s="107"/>
      <c r="V1" s="3"/>
      <c r="W1" s="3"/>
      <c r="X1" s="3"/>
      <c r="Y1" s="3"/>
      <c r="Z1" s="108"/>
      <c r="AA1" s="108"/>
      <c r="AB1" s="108"/>
      <c r="AC1" s="108"/>
    </row>
    <row r="2" spans="1:29" s="2" customFormat="1" ht="33" customHeight="1">
      <c r="A2" s="109"/>
      <c r="B2" s="329"/>
      <c r="C2" s="329"/>
      <c r="D2" s="329"/>
      <c r="E2" s="330"/>
      <c r="F2" s="110" t="s">
        <v>23</v>
      </c>
      <c r="G2" s="331"/>
      <c r="H2" s="332"/>
      <c r="I2" s="332"/>
      <c r="J2" s="332"/>
      <c r="K2" s="332"/>
      <c r="L2" s="332"/>
      <c r="M2" s="332"/>
      <c r="N2" s="332"/>
      <c r="O2" s="333"/>
      <c r="P2" s="105" t="s">
        <v>17</v>
      </c>
      <c r="Q2" s="336">
        <f>SUM(S28)</f>
        <v>0</v>
      </c>
      <c r="R2" s="337"/>
      <c r="S2" s="338"/>
      <c r="T2" s="111"/>
      <c r="U2" s="112"/>
      <c r="V2" s="3"/>
      <c r="W2" s="3"/>
      <c r="X2" s="3"/>
      <c r="Y2" s="3"/>
      <c r="Z2" s="108"/>
      <c r="AA2" s="108"/>
      <c r="AB2" s="108"/>
      <c r="AC2" s="108"/>
    </row>
    <row r="3" spans="1:29" s="2" customFormat="1" ht="12" customHeight="1">
      <c r="A3" s="161"/>
      <c r="B3" s="162"/>
      <c r="C3" s="162"/>
      <c r="D3" s="162"/>
      <c r="E3" s="162"/>
      <c r="F3" s="163"/>
      <c r="G3" s="164"/>
      <c r="H3" s="165"/>
      <c r="I3" s="165"/>
      <c r="J3" s="165"/>
      <c r="K3" s="165"/>
      <c r="L3" s="165"/>
      <c r="M3" s="165"/>
      <c r="N3" s="165"/>
      <c r="O3" s="165"/>
      <c r="P3" s="166"/>
      <c r="Q3" s="167"/>
      <c r="R3" s="168"/>
      <c r="S3" s="168"/>
      <c r="T3" s="169"/>
      <c r="U3" s="170"/>
      <c r="V3" s="3"/>
      <c r="W3" s="3"/>
      <c r="X3" s="3"/>
      <c r="Y3" s="3"/>
      <c r="Z3" s="108"/>
      <c r="AA3" s="108"/>
      <c r="AB3" s="108"/>
      <c r="AC3" s="108"/>
    </row>
    <row r="4" spans="1:27" s="115" customFormat="1" ht="27.75" customHeight="1">
      <c r="A4" s="339" t="s">
        <v>95</v>
      </c>
      <c r="B4" s="339"/>
      <c r="C4" s="339"/>
      <c r="D4" s="339"/>
      <c r="E4" s="339"/>
      <c r="F4" s="339"/>
      <c r="G4" s="339"/>
      <c r="H4" s="339"/>
      <c r="I4" s="339"/>
      <c r="J4" s="339"/>
      <c r="K4" s="339"/>
      <c r="L4" s="339"/>
      <c r="M4" s="339"/>
      <c r="N4" s="339"/>
      <c r="O4" s="339"/>
      <c r="P4" s="339"/>
      <c r="Q4" s="339"/>
      <c r="R4" s="339"/>
      <c r="S4" s="339"/>
      <c r="T4" s="344" t="s">
        <v>743</v>
      </c>
      <c r="U4" s="344"/>
      <c r="V4" s="171"/>
      <c r="W4" s="114"/>
      <c r="X4" s="114"/>
      <c r="Y4" s="114"/>
      <c r="Z4" s="114"/>
      <c r="AA4" s="114"/>
    </row>
    <row r="5" spans="1:27" s="115" customFormat="1" ht="21.75" customHeight="1">
      <c r="A5" s="116" t="s">
        <v>5</v>
      </c>
      <c r="B5" s="342" t="s">
        <v>6</v>
      </c>
      <c r="C5" s="342"/>
      <c r="D5" s="342"/>
      <c r="E5" s="342" t="s">
        <v>7</v>
      </c>
      <c r="F5" s="343"/>
      <c r="G5" s="343"/>
      <c r="H5" s="342" t="s">
        <v>8</v>
      </c>
      <c r="I5" s="343"/>
      <c r="J5" s="343"/>
      <c r="K5" s="342" t="s">
        <v>9</v>
      </c>
      <c r="L5" s="343"/>
      <c r="M5" s="343"/>
      <c r="N5" s="342"/>
      <c r="O5" s="343"/>
      <c r="P5" s="343"/>
      <c r="Q5" s="342" t="s">
        <v>10</v>
      </c>
      <c r="R5" s="342"/>
      <c r="S5" s="342"/>
      <c r="T5" s="340" t="s">
        <v>11</v>
      </c>
      <c r="U5" s="341"/>
      <c r="V5" s="114"/>
      <c r="W5" s="114"/>
      <c r="X5" s="114"/>
      <c r="Y5" s="114"/>
      <c r="Z5" s="114"/>
      <c r="AA5" s="114"/>
    </row>
    <row r="6" spans="1:27" s="115" customFormat="1" ht="21.75" customHeight="1">
      <c r="A6" s="157" t="s">
        <v>33</v>
      </c>
      <c r="B6" s="117">
        <f>VALUE(TRIM(LEFT('刈谷市・高浜市・碧南市'!D16,2)))</f>
        <v>8</v>
      </c>
      <c r="C6" s="118">
        <f>'刈谷市・高浜市・碧南市'!F16</f>
        <v>28600</v>
      </c>
      <c r="D6" s="119">
        <f>'刈谷市・高浜市・碧南市'!G16</f>
        <v>0</v>
      </c>
      <c r="E6" s="120">
        <f>VALUE(TRIM(LEFT('刈谷市・高浜市・碧南市'!I16,2)))</f>
        <v>3</v>
      </c>
      <c r="F6" s="118">
        <f>'刈谷市・高浜市・碧南市'!K16</f>
        <v>3300</v>
      </c>
      <c r="G6" s="119">
        <f>'刈谷市・高浜市・碧南市'!L16</f>
        <v>0</v>
      </c>
      <c r="H6" s="120">
        <f>VALUE(TRIM(LEFT('刈谷市・高浜市・碧南市'!N16,2)))</f>
        <v>3</v>
      </c>
      <c r="I6" s="118">
        <f>'刈谷市・高浜市・碧南市'!P16</f>
        <v>1050</v>
      </c>
      <c r="J6" s="119">
        <f>'刈谷市・高浜市・碧南市'!Q16</f>
        <v>0</v>
      </c>
      <c r="K6" s="120">
        <f>VALUE(TRIM(LEFT('刈谷市・高浜市・碧南市'!S16,2)))</f>
        <v>4</v>
      </c>
      <c r="L6" s="118">
        <f>'刈谷市・高浜市・碧南市'!U16</f>
        <v>1850</v>
      </c>
      <c r="M6" s="119">
        <f>'刈谷市・高浜市・碧南市'!V16</f>
        <v>0</v>
      </c>
      <c r="N6" s="120">
        <f>VALUE(TRIM(LEFT('刈谷市・高浜市・碧南市'!X16,2)))</f>
        <v>0</v>
      </c>
      <c r="O6" s="118">
        <f>'刈谷市・高浜市・碧南市'!Z16</f>
        <v>0</v>
      </c>
      <c r="P6" s="119">
        <f>'刈谷市・高浜市・碧南市'!AA16</f>
        <v>0</v>
      </c>
      <c r="Q6" s="120">
        <f>SUM(B6+E6+H6+K6)</f>
        <v>18</v>
      </c>
      <c r="R6" s="118">
        <f>SUM(C6+O6+F6+I6+L6)</f>
        <v>34800</v>
      </c>
      <c r="S6" s="119">
        <f>SUM(D6,P6,G6,J6,M6)</f>
        <v>0</v>
      </c>
      <c r="T6" s="121"/>
      <c r="U6" s="122"/>
      <c r="V6" s="114"/>
      <c r="W6" s="114"/>
      <c r="X6" s="114"/>
      <c r="Y6" s="114"/>
      <c r="Z6" s="114"/>
      <c r="AA6" s="114"/>
    </row>
    <row r="7" spans="1:27" s="115" customFormat="1" ht="21.75" customHeight="1">
      <c r="A7" s="158" t="s">
        <v>34</v>
      </c>
      <c r="B7" s="123">
        <f>VALUE(TRIM(LEFT('刈谷市・高浜市・碧南市'!D26,2)))</f>
        <v>4</v>
      </c>
      <c r="C7" s="124">
        <f>'刈谷市・高浜市・碧南市'!F26</f>
        <v>8650</v>
      </c>
      <c r="D7" s="125">
        <f>'刈谷市・高浜市・碧南市'!G26</f>
        <v>0</v>
      </c>
      <c r="E7" s="126">
        <f>VALUE(TRIM(LEFT('刈谷市・高浜市・碧南市'!I26,2)))</f>
        <v>1</v>
      </c>
      <c r="F7" s="124">
        <f>'刈谷市・高浜市・碧南市'!K26</f>
        <v>700</v>
      </c>
      <c r="G7" s="125">
        <f>'刈谷市・高浜市・碧南市'!L26</f>
        <v>0</v>
      </c>
      <c r="H7" s="126">
        <f>VALUE(TRIM(LEFT('刈谷市・高浜市・碧南市'!N26,2)))</f>
        <v>0</v>
      </c>
      <c r="I7" s="124">
        <f>'刈谷市・高浜市・碧南市'!P26</f>
        <v>0</v>
      </c>
      <c r="J7" s="125">
        <f>'刈谷市・高浜市・碧南市'!Q26</f>
        <v>0</v>
      </c>
      <c r="K7" s="126">
        <f>VALUE(TRIM(LEFT('刈谷市・高浜市・碧南市'!S26,2)))</f>
        <v>2</v>
      </c>
      <c r="L7" s="124">
        <f>'刈谷市・高浜市・碧南市'!U26</f>
        <v>350</v>
      </c>
      <c r="M7" s="125">
        <f>'刈谷市・高浜市・碧南市'!V26</f>
        <v>0</v>
      </c>
      <c r="N7" s="126">
        <f>VALUE(TRIM(LEFT('刈谷市・高浜市・碧南市'!X26,2)))</f>
        <v>0</v>
      </c>
      <c r="O7" s="124">
        <f>'刈谷市・高浜市・碧南市'!Z26</f>
        <v>0</v>
      </c>
      <c r="P7" s="125">
        <f>'刈谷市・高浜市・碧南市'!AA26</f>
        <v>0</v>
      </c>
      <c r="Q7" s="126">
        <f>SUM(B7+E7+H7+K7)</f>
        <v>7</v>
      </c>
      <c r="R7" s="124">
        <f>SUM(C7+O7+F7+I7+L7)</f>
        <v>9700</v>
      </c>
      <c r="S7" s="125">
        <f>SUM(D7,P7,G7,J7,M7)</f>
        <v>0</v>
      </c>
      <c r="T7" s="121"/>
      <c r="U7" s="122"/>
      <c r="V7" s="114"/>
      <c r="W7" s="114"/>
      <c r="X7" s="114"/>
      <c r="Y7" s="114"/>
      <c r="Z7" s="114"/>
      <c r="AA7" s="114"/>
    </row>
    <row r="8" spans="1:27" s="115" customFormat="1" ht="21.75" customHeight="1">
      <c r="A8" s="158" t="s">
        <v>35</v>
      </c>
      <c r="B8" s="123">
        <f>VALUE(TRIM(LEFT('刈谷市・高浜市・碧南市'!D42,2)))</f>
        <v>8</v>
      </c>
      <c r="C8" s="124">
        <f>'刈谷市・高浜市・碧南市'!F42</f>
        <v>15200</v>
      </c>
      <c r="D8" s="125">
        <f>'刈谷市・高浜市・碧南市'!G42</f>
        <v>0</v>
      </c>
      <c r="E8" s="126">
        <f>VALUE(TRIM(LEFT('刈谷市・高浜市・碧南市'!I42,2)))</f>
        <v>1</v>
      </c>
      <c r="F8" s="124">
        <f>'刈谷市・高浜市・碧南市'!K42</f>
        <v>1000</v>
      </c>
      <c r="G8" s="125">
        <f>'刈谷市・高浜市・碧南市'!L42</f>
        <v>0</v>
      </c>
      <c r="H8" s="126">
        <f>VALUE(TRIM(LEFT('刈谷市・高浜市・碧南市'!N42,2)))</f>
        <v>0</v>
      </c>
      <c r="I8" s="124">
        <f>'刈谷市・高浜市・碧南市'!P42</f>
        <v>0</v>
      </c>
      <c r="J8" s="125">
        <f>'刈谷市・高浜市・碧南市'!Q42</f>
        <v>0</v>
      </c>
      <c r="K8" s="126">
        <f>VALUE(TRIM(LEFT('刈谷市・高浜市・碧南市'!S42,2)))</f>
        <v>2</v>
      </c>
      <c r="L8" s="124">
        <f>'刈谷市・高浜市・碧南市'!U42</f>
        <v>1200</v>
      </c>
      <c r="M8" s="125">
        <f>'刈谷市・高浜市・碧南市'!V42</f>
        <v>0</v>
      </c>
      <c r="N8" s="126">
        <f>VALUE(TRIM(LEFT('刈谷市・高浜市・碧南市'!X42,2)))</f>
        <v>0</v>
      </c>
      <c r="O8" s="124">
        <f>'刈谷市・高浜市・碧南市'!Z42</f>
        <v>0</v>
      </c>
      <c r="P8" s="125">
        <f>'刈谷市・高浜市・碧南市'!AA42</f>
        <v>0</v>
      </c>
      <c r="Q8" s="126">
        <f>SUM(B8+E8+H8+K8)</f>
        <v>11</v>
      </c>
      <c r="R8" s="124">
        <f>SUM(C8+O8+F8+I8+L8)</f>
        <v>17400</v>
      </c>
      <c r="S8" s="125">
        <f>SUM(D8,P8,G8,J8,M8)</f>
        <v>0</v>
      </c>
      <c r="T8" s="121"/>
      <c r="U8" s="122"/>
      <c r="V8" s="114"/>
      <c r="W8" s="114"/>
      <c r="X8" s="114"/>
      <c r="Y8" s="114"/>
      <c r="Z8" s="114"/>
      <c r="AA8" s="114"/>
    </row>
    <row r="9" spans="1:27" s="115" customFormat="1" ht="21.75" customHeight="1">
      <c r="A9" s="158" t="s">
        <v>96</v>
      </c>
      <c r="B9" s="123">
        <f>VALUE(TRIM(LEFT('安城市・知立市'!D28,2)))</f>
        <v>16</v>
      </c>
      <c r="C9" s="124">
        <f>'安城市・知立市'!F28</f>
        <v>38900</v>
      </c>
      <c r="D9" s="125">
        <f>'安城市・知立市'!G28</f>
        <v>0</v>
      </c>
      <c r="E9" s="126">
        <f>VALUE(TRIM(LEFT('安城市・知立市'!I28,2)))</f>
        <v>5</v>
      </c>
      <c r="F9" s="124">
        <f>'安城市・知立市'!K28</f>
        <v>4400</v>
      </c>
      <c r="G9" s="125">
        <f>'安城市・知立市'!L28</f>
        <v>0</v>
      </c>
      <c r="H9" s="126">
        <f>VALUE(TRIM(LEFT('安城市・知立市'!N28,2)))</f>
        <v>0</v>
      </c>
      <c r="I9" s="124">
        <f>'安城市・知立市'!P28</f>
        <v>0</v>
      </c>
      <c r="J9" s="125">
        <f>'安城市・知立市'!Q28</f>
        <v>0</v>
      </c>
      <c r="K9" s="126">
        <f>VALUE(TRIM(LEFT('安城市・知立市'!S28,2)))</f>
        <v>2</v>
      </c>
      <c r="L9" s="124">
        <f>'安城市・知立市'!U28</f>
        <v>1150</v>
      </c>
      <c r="M9" s="125">
        <f>'安城市・知立市'!V28</f>
        <v>0</v>
      </c>
      <c r="N9" s="126">
        <f>VALUE(TRIM(LEFT('安城市・知立市'!X28,2)))</f>
        <v>0</v>
      </c>
      <c r="O9" s="124">
        <f>'安城市・知立市'!Z28</f>
        <v>0</v>
      </c>
      <c r="P9" s="125">
        <f>'安城市・知立市'!AA28</f>
        <v>0</v>
      </c>
      <c r="Q9" s="126">
        <f aca="true" t="shared" si="0" ref="Q9:Q20">SUM(B9+E9+H9+K9)</f>
        <v>23</v>
      </c>
      <c r="R9" s="124">
        <f aca="true" t="shared" si="1" ref="R9:R20">SUM(C9+O9+F9+I9+L9)</f>
        <v>44450</v>
      </c>
      <c r="S9" s="125">
        <f aca="true" t="shared" si="2" ref="S9:S20">SUM(D9,P9,G9,J9,M9)</f>
        <v>0</v>
      </c>
      <c r="T9" s="121"/>
      <c r="U9" s="122"/>
      <c r="V9" s="114"/>
      <c r="W9" s="114"/>
      <c r="X9" s="114"/>
      <c r="Y9" s="114"/>
      <c r="Z9" s="114"/>
      <c r="AA9" s="114"/>
    </row>
    <row r="10" spans="1:27" s="115" customFormat="1" ht="21.75" customHeight="1">
      <c r="A10" s="159" t="s">
        <v>97</v>
      </c>
      <c r="B10" s="123">
        <f>VALUE(TRIM(LEFT('安城市・知立市'!D43,2)))</f>
        <v>6</v>
      </c>
      <c r="C10" s="124">
        <f>'安城市・知立市'!F43</f>
        <v>14550</v>
      </c>
      <c r="D10" s="125">
        <f>'安城市・知立市'!G43</f>
        <v>0</v>
      </c>
      <c r="E10" s="126">
        <f>VALUE(TRIM(LEFT('安城市・知立市'!I43,2)))</f>
        <v>1</v>
      </c>
      <c r="F10" s="124">
        <f>'安城市・知立市'!K43</f>
        <v>2750</v>
      </c>
      <c r="G10" s="125">
        <f>'安城市・知立市'!L43</f>
        <v>0</v>
      </c>
      <c r="H10" s="126">
        <f>VALUE(TRIM(LEFT('安城市・知立市'!N43,2)))</f>
        <v>0</v>
      </c>
      <c r="I10" s="124">
        <f>'安城市・知立市'!P43</f>
        <v>0</v>
      </c>
      <c r="J10" s="125">
        <f>'安城市・知立市'!Q43</f>
        <v>0</v>
      </c>
      <c r="K10" s="126">
        <f>VALUE(TRIM(LEFT('安城市・知立市'!S43,2)))</f>
        <v>2</v>
      </c>
      <c r="L10" s="124">
        <f>'安城市・知立市'!U43</f>
        <v>750</v>
      </c>
      <c r="M10" s="125">
        <f>'安城市・知立市'!V43</f>
        <v>0</v>
      </c>
      <c r="N10" s="126">
        <f>VALUE(TRIM(LEFT('安城市・知立市'!X43,2)))</f>
        <v>0</v>
      </c>
      <c r="O10" s="124">
        <f>'安城市・知立市'!Z43</f>
        <v>0</v>
      </c>
      <c r="P10" s="125">
        <f>'安城市・知立市'!AA43</f>
        <v>0</v>
      </c>
      <c r="Q10" s="126">
        <f t="shared" si="0"/>
        <v>9</v>
      </c>
      <c r="R10" s="124">
        <f t="shared" si="1"/>
        <v>18050</v>
      </c>
      <c r="S10" s="125">
        <f t="shared" si="2"/>
        <v>0</v>
      </c>
      <c r="T10" s="121"/>
      <c r="U10" s="122"/>
      <c r="V10" s="114"/>
      <c r="W10" s="114"/>
      <c r="X10" s="114"/>
      <c r="Y10" s="114"/>
      <c r="Z10" s="114"/>
      <c r="AA10" s="114"/>
    </row>
    <row r="11" spans="1:27" s="115" customFormat="1" ht="21.75" customHeight="1">
      <c r="A11" s="158" t="s">
        <v>155</v>
      </c>
      <c r="B11" s="123">
        <f>VALUE(TRIM(LEFT('豊田市・みよし市'!D26,2)))</f>
        <v>40</v>
      </c>
      <c r="C11" s="124">
        <f>'豊田市・みよし市'!F26</f>
        <v>87750</v>
      </c>
      <c r="D11" s="125">
        <f>'豊田市・みよし市'!G26</f>
        <v>0</v>
      </c>
      <c r="E11" s="126">
        <f>VALUE(TRIM(LEFT('豊田市・みよし市'!I26,2)))</f>
        <v>4</v>
      </c>
      <c r="F11" s="124">
        <f>'豊田市・みよし市'!K26</f>
        <v>6150</v>
      </c>
      <c r="G11" s="125">
        <f>'豊田市・みよし市'!L26</f>
        <v>0</v>
      </c>
      <c r="H11" s="126">
        <f>VALUE(TRIM(LEFT('豊田市・みよし市'!N26,2)))</f>
        <v>0</v>
      </c>
      <c r="I11" s="124">
        <f>'豊田市・みよし市'!P26</f>
        <v>0</v>
      </c>
      <c r="J11" s="125">
        <f>'豊田市・みよし市'!Q26</f>
        <v>0</v>
      </c>
      <c r="K11" s="126">
        <f>VALUE(TRIM(LEFT('豊田市・みよし市'!S26,2)))</f>
        <v>14</v>
      </c>
      <c r="L11" s="124">
        <f>'豊田市・みよし市'!U26</f>
        <v>7100</v>
      </c>
      <c r="M11" s="125">
        <f>'豊田市・みよし市'!V26</f>
        <v>0</v>
      </c>
      <c r="N11" s="126">
        <f>VALUE(TRIM(LEFT('豊田市・みよし市'!X26,2)))</f>
        <v>0</v>
      </c>
      <c r="O11" s="124">
        <f>'豊田市・みよし市'!Z26</f>
        <v>0</v>
      </c>
      <c r="P11" s="125">
        <f>'豊田市・みよし市'!AA26</f>
        <v>0</v>
      </c>
      <c r="Q11" s="126">
        <f>SUM(B11+E11+H11+K11)</f>
        <v>58</v>
      </c>
      <c r="R11" s="124">
        <f>SUM(C11+O11+F11+I11+L11)</f>
        <v>101000</v>
      </c>
      <c r="S11" s="125">
        <f>SUM(D11,P11,G11,J11,M11)</f>
        <v>0</v>
      </c>
      <c r="T11" s="121"/>
      <c r="U11" s="122"/>
      <c r="V11" s="114"/>
      <c r="W11" s="114"/>
      <c r="X11" s="114"/>
      <c r="Y11" s="114"/>
      <c r="Z11" s="114"/>
      <c r="AA11" s="114"/>
    </row>
    <row r="12" spans="1:27" s="115" customFormat="1" ht="21.75" customHeight="1">
      <c r="A12" s="158" t="s">
        <v>270</v>
      </c>
      <c r="B12" s="123">
        <f>VALUE(TRIM(LEFT('豊田市・みよし市'!D43,2)))</f>
        <v>3</v>
      </c>
      <c r="C12" s="124">
        <f>'豊田市・みよし市'!F43</f>
        <v>12700</v>
      </c>
      <c r="D12" s="125">
        <f>'豊田市・みよし市'!G43</f>
        <v>0</v>
      </c>
      <c r="E12" s="126">
        <f>VALUE(TRIM(LEFT('豊田市・みよし市'!I43,2)))</f>
        <v>1</v>
      </c>
      <c r="F12" s="124">
        <f>'豊田市・みよし市'!K43</f>
        <v>1450</v>
      </c>
      <c r="G12" s="125">
        <f>'豊田市・みよし市'!L43</f>
        <v>0</v>
      </c>
      <c r="H12" s="126">
        <f>VALUE(TRIM(LEFT('豊田市・みよし市'!N43,2)))</f>
        <v>0</v>
      </c>
      <c r="I12" s="124">
        <f>'豊田市・みよし市'!P43</f>
        <v>0</v>
      </c>
      <c r="J12" s="125">
        <f>'豊田市・みよし市'!Q43</f>
        <v>0</v>
      </c>
      <c r="K12" s="126">
        <f>VALUE(TRIM(LEFT('豊田市・みよし市'!S43,2)))</f>
        <v>1</v>
      </c>
      <c r="L12" s="124">
        <f>'豊田市・みよし市'!U43</f>
        <v>650</v>
      </c>
      <c r="M12" s="125">
        <f>'豊田市・みよし市'!V43</f>
        <v>0</v>
      </c>
      <c r="N12" s="126">
        <f>VALUE(TRIM(LEFT('豊田市・みよし市'!X43,2)))</f>
        <v>0</v>
      </c>
      <c r="O12" s="124">
        <f>'豊田市・みよし市'!Z43</f>
        <v>0</v>
      </c>
      <c r="P12" s="125">
        <f>'豊田市・みよし市'!AA43</f>
        <v>0</v>
      </c>
      <c r="Q12" s="126">
        <f t="shared" si="0"/>
        <v>5</v>
      </c>
      <c r="R12" s="124">
        <f t="shared" si="1"/>
        <v>14800</v>
      </c>
      <c r="S12" s="125">
        <f t="shared" si="2"/>
        <v>0</v>
      </c>
      <c r="T12" s="121"/>
      <c r="U12" s="122"/>
      <c r="V12" s="114"/>
      <c r="W12" s="114"/>
      <c r="X12" s="114"/>
      <c r="Y12" s="114"/>
      <c r="Z12" s="114"/>
      <c r="AA12" s="114"/>
    </row>
    <row r="13" spans="1:27" s="115" customFormat="1" ht="21.75" customHeight="1">
      <c r="A13" s="158" t="s">
        <v>277</v>
      </c>
      <c r="B13" s="123">
        <f>VALUE(TRIM(LEFT('岡崎市'!D43,2)))</f>
        <v>28</v>
      </c>
      <c r="C13" s="124">
        <f>'岡崎市'!F43</f>
        <v>80100</v>
      </c>
      <c r="D13" s="125">
        <f>'岡崎市'!G43</f>
        <v>0</v>
      </c>
      <c r="E13" s="126">
        <f>VALUE(TRIM(LEFT('岡崎市'!I43,2)))</f>
        <v>6</v>
      </c>
      <c r="F13" s="124">
        <f>'岡崎市'!K43</f>
        <v>6750</v>
      </c>
      <c r="G13" s="125">
        <f>'岡崎市'!L43</f>
        <v>0</v>
      </c>
      <c r="H13" s="126">
        <f>VALUE(TRIM(LEFT('岡崎市'!N43,2)))</f>
        <v>1</v>
      </c>
      <c r="I13" s="124">
        <f>'岡崎市'!P43</f>
        <v>1600</v>
      </c>
      <c r="J13" s="125">
        <f>'岡崎市'!Q43</f>
        <v>0</v>
      </c>
      <c r="K13" s="126">
        <f>VALUE(TRIM(LEFT('岡崎市'!S43,2)))</f>
        <v>7</v>
      </c>
      <c r="L13" s="124">
        <f>'岡崎市'!U43</f>
        <v>3250</v>
      </c>
      <c r="M13" s="125">
        <f>'岡崎市'!V43</f>
        <v>0</v>
      </c>
      <c r="N13" s="126">
        <f>VALUE(TRIM(LEFT('岡崎市'!X43,2)))</f>
        <v>0</v>
      </c>
      <c r="O13" s="124">
        <f>'岡崎市'!Z43</f>
        <v>0</v>
      </c>
      <c r="P13" s="125">
        <f>'岡崎市'!AA43</f>
        <v>0</v>
      </c>
      <c r="Q13" s="126">
        <f t="shared" si="0"/>
        <v>42</v>
      </c>
      <c r="R13" s="124">
        <f t="shared" si="1"/>
        <v>91700</v>
      </c>
      <c r="S13" s="125">
        <f t="shared" si="2"/>
        <v>0</v>
      </c>
      <c r="T13" s="121"/>
      <c r="U13" s="122"/>
      <c r="V13" s="114"/>
      <c r="W13" s="114"/>
      <c r="X13" s="114"/>
      <c r="Y13" s="114"/>
      <c r="Z13" s="114"/>
      <c r="AA13" s="114"/>
    </row>
    <row r="14" spans="1:27" s="115" customFormat="1" ht="21.75" customHeight="1">
      <c r="A14" s="158" t="s">
        <v>359</v>
      </c>
      <c r="B14" s="123">
        <f>VALUE(TRIM(LEFT('額田郡・西尾市・蒲郡市'!D10,2)))</f>
        <v>1</v>
      </c>
      <c r="C14" s="124">
        <f>'額田郡・西尾市・蒲郡市'!F10</f>
        <v>7350</v>
      </c>
      <c r="D14" s="125">
        <f>'額田郡・西尾市・蒲郡市'!G10</f>
        <v>0</v>
      </c>
      <c r="E14" s="126">
        <f>VALUE(TRIM(LEFT('額田郡・西尾市・蒲郡市'!I10,2)))</f>
        <v>0</v>
      </c>
      <c r="F14" s="124">
        <f>'額田郡・西尾市・蒲郡市'!K10</f>
        <v>0</v>
      </c>
      <c r="G14" s="125">
        <f>'額田郡・西尾市・蒲郡市'!L10</f>
        <v>0</v>
      </c>
      <c r="H14" s="126">
        <f>VALUE(TRIM(LEFT('額田郡・西尾市・蒲郡市'!N10,2)))</f>
        <v>0</v>
      </c>
      <c r="I14" s="124">
        <f>'額田郡・西尾市・蒲郡市'!P10</f>
        <v>0</v>
      </c>
      <c r="J14" s="125">
        <f>'額田郡・西尾市・蒲郡市'!Q10</f>
        <v>0</v>
      </c>
      <c r="K14" s="126">
        <f>VALUE(TRIM(LEFT('額田郡・西尾市・蒲郡市'!S10,2)))</f>
        <v>1</v>
      </c>
      <c r="L14" s="124">
        <f>'額田郡・西尾市・蒲郡市'!U10</f>
        <v>350</v>
      </c>
      <c r="M14" s="125">
        <f>'額田郡・西尾市・蒲郡市'!V10</f>
        <v>0</v>
      </c>
      <c r="N14" s="126">
        <f>VALUE(TRIM(LEFT('額田郡・西尾市・蒲郡市'!X10,2)))</f>
        <v>0</v>
      </c>
      <c r="O14" s="124">
        <f>'額田郡・西尾市・蒲郡市'!Z10</f>
        <v>0</v>
      </c>
      <c r="P14" s="125">
        <f>'額田郡・西尾市・蒲郡市'!AA10</f>
        <v>0</v>
      </c>
      <c r="Q14" s="126">
        <f t="shared" si="0"/>
        <v>2</v>
      </c>
      <c r="R14" s="124">
        <f t="shared" si="1"/>
        <v>7700</v>
      </c>
      <c r="S14" s="125">
        <f t="shared" si="2"/>
        <v>0</v>
      </c>
      <c r="T14" s="121"/>
      <c r="U14" s="122"/>
      <c r="V14" s="114"/>
      <c r="W14" s="114"/>
      <c r="X14" s="114"/>
      <c r="Y14" s="114"/>
      <c r="Z14" s="114"/>
      <c r="AA14" s="114"/>
    </row>
    <row r="15" spans="1:27" s="115" customFormat="1" ht="21.75" customHeight="1">
      <c r="A15" s="158" t="s">
        <v>360</v>
      </c>
      <c r="B15" s="123">
        <f>VALUE(TRIM(LEFT('額田郡・西尾市・蒲郡市'!D28,2)))</f>
        <v>9</v>
      </c>
      <c r="C15" s="124">
        <f>'額田郡・西尾市・蒲郡市'!F28</f>
        <v>35700</v>
      </c>
      <c r="D15" s="125">
        <f>'額田郡・西尾市・蒲郡市'!G28</f>
        <v>0</v>
      </c>
      <c r="E15" s="126">
        <f>VALUE(TRIM(LEFT('額田郡・西尾市・蒲郡市'!I28,2)))</f>
        <v>4</v>
      </c>
      <c r="F15" s="124">
        <f>'額田郡・西尾市・蒲郡市'!K28</f>
        <v>3200</v>
      </c>
      <c r="G15" s="125">
        <f>'額田郡・西尾市・蒲郡市'!L28</f>
        <v>0</v>
      </c>
      <c r="H15" s="126">
        <f>VALUE(TRIM(LEFT('額田郡・西尾市・蒲郡市'!N28,2)))</f>
        <v>1</v>
      </c>
      <c r="I15" s="124">
        <f>'額田郡・西尾市・蒲郡市'!P28</f>
        <v>150</v>
      </c>
      <c r="J15" s="125">
        <f>'額田郡・西尾市・蒲郡市'!Q28</f>
        <v>0</v>
      </c>
      <c r="K15" s="126">
        <f>VALUE(TRIM(LEFT('額田郡・西尾市・蒲郡市'!S28,2)))</f>
        <v>5</v>
      </c>
      <c r="L15" s="124">
        <f>'額田郡・西尾市・蒲郡市'!U28</f>
        <v>2450</v>
      </c>
      <c r="M15" s="125">
        <f>'額田郡・西尾市・蒲郡市'!V28</f>
        <v>0</v>
      </c>
      <c r="N15" s="126">
        <f>VALUE(TRIM(LEFT('額田郡・西尾市・蒲郡市'!X28,2)))</f>
        <v>0</v>
      </c>
      <c r="O15" s="124">
        <f>'額田郡・西尾市・蒲郡市'!Z28</f>
        <v>0</v>
      </c>
      <c r="P15" s="125">
        <f>'額田郡・西尾市・蒲郡市'!AA28</f>
        <v>0</v>
      </c>
      <c r="Q15" s="126">
        <f t="shared" si="0"/>
        <v>19</v>
      </c>
      <c r="R15" s="124">
        <f t="shared" si="1"/>
        <v>41500</v>
      </c>
      <c r="S15" s="125">
        <f t="shared" si="2"/>
        <v>0</v>
      </c>
      <c r="T15" s="121"/>
      <c r="U15" s="122"/>
      <c r="V15" s="114"/>
      <c r="W15" s="114"/>
      <c r="X15" s="114"/>
      <c r="Y15" s="114"/>
      <c r="Z15" s="114"/>
      <c r="AA15" s="114"/>
    </row>
    <row r="16" spans="1:27" s="115" customFormat="1" ht="21.75" customHeight="1">
      <c r="A16" s="158" t="s">
        <v>361</v>
      </c>
      <c r="B16" s="123">
        <f>VALUE(TRIM(LEFT('額田郡・西尾市・蒲郡市'!D42,2)))</f>
        <v>2</v>
      </c>
      <c r="C16" s="124">
        <f>'額田郡・西尾市・蒲郡市'!F42</f>
        <v>18450</v>
      </c>
      <c r="D16" s="125">
        <f>'額田郡・西尾市・蒲郡市'!G42</f>
        <v>0</v>
      </c>
      <c r="E16" s="126">
        <f>VALUE(TRIM(LEFT('額田郡・西尾市・蒲郡市'!I42,2)))</f>
        <v>1</v>
      </c>
      <c r="F16" s="124">
        <f>'額田郡・西尾市・蒲郡市'!K42</f>
        <v>2000</v>
      </c>
      <c r="G16" s="125">
        <f>'額田郡・西尾市・蒲郡市'!L42</f>
        <v>0</v>
      </c>
      <c r="H16" s="126">
        <f>VALUE(TRIM(LEFT('額田郡・西尾市・蒲郡市'!N42,2)))</f>
        <v>0</v>
      </c>
      <c r="I16" s="124">
        <f>'額田郡・西尾市・蒲郡市'!P42</f>
        <v>0</v>
      </c>
      <c r="J16" s="125">
        <f>'額田郡・西尾市・蒲郡市'!Q42</f>
        <v>0</v>
      </c>
      <c r="K16" s="126">
        <f>VALUE(TRIM(LEFT('額田郡・西尾市・蒲郡市'!S42,2)))</f>
        <v>3</v>
      </c>
      <c r="L16" s="124">
        <f>'額田郡・西尾市・蒲郡市'!U42</f>
        <v>550</v>
      </c>
      <c r="M16" s="125">
        <f>'額田郡・西尾市・蒲郡市'!V42</f>
        <v>0</v>
      </c>
      <c r="N16" s="126">
        <f>VALUE(TRIM(LEFT('額田郡・西尾市・蒲郡市'!X42,2)))</f>
        <v>0</v>
      </c>
      <c r="O16" s="124">
        <f>'額田郡・西尾市・蒲郡市'!Z42</f>
        <v>0</v>
      </c>
      <c r="P16" s="125">
        <f>'額田郡・西尾市・蒲郡市'!AA42</f>
        <v>0</v>
      </c>
      <c r="Q16" s="126">
        <f t="shared" si="0"/>
        <v>6</v>
      </c>
      <c r="R16" s="124">
        <f t="shared" si="1"/>
        <v>21000</v>
      </c>
      <c r="S16" s="125">
        <f t="shared" si="2"/>
        <v>0</v>
      </c>
      <c r="T16" s="121"/>
      <c r="U16" s="122"/>
      <c r="V16" s="114"/>
      <c r="W16" s="114"/>
      <c r="X16" s="114"/>
      <c r="Y16" s="114"/>
      <c r="Z16" s="114"/>
      <c r="AA16" s="114"/>
    </row>
    <row r="17" spans="1:27" s="115" customFormat="1" ht="21.75" customHeight="1">
      <c r="A17" s="158" t="s">
        <v>414</v>
      </c>
      <c r="B17" s="123">
        <f>VALUE(TRIM(LEFT('豊川市'!D43,2)))</f>
        <v>18</v>
      </c>
      <c r="C17" s="124">
        <f>'豊川市'!F43</f>
        <v>44900</v>
      </c>
      <c r="D17" s="125">
        <f>'豊川市'!G43</f>
        <v>0</v>
      </c>
      <c r="E17" s="126">
        <f>VALUE(TRIM(LEFT('豊川市'!I43,2)))</f>
        <v>6</v>
      </c>
      <c r="F17" s="124">
        <f>'豊川市'!K43</f>
        <v>4300</v>
      </c>
      <c r="G17" s="125">
        <f>'豊川市'!L43</f>
        <v>0</v>
      </c>
      <c r="H17" s="126">
        <f>VALUE(TRIM(LEFT('豊川市'!N43,2)))</f>
        <v>0</v>
      </c>
      <c r="I17" s="124">
        <f>'豊川市'!P43</f>
        <v>0</v>
      </c>
      <c r="J17" s="125">
        <f>'豊川市'!Q43</f>
        <v>0</v>
      </c>
      <c r="K17" s="126">
        <f>VALUE(TRIM(LEFT('豊川市'!S43,2)))</f>
        <v>4</v>
      </c>
      <c r="L17" s="124">
        <f>'豊川市'!U43</f>
        <v>1200</v>
      </c>
      <c r="M17" s="125">
        <f>'豊川市'!V43</f>
        <v>0</v>
      </c>
      <c r="N17" s="126">
        <f>VALUE(TRIM(LEFT('豊川市'!X43,2)))</f>
        <v>0</v>
      </c>
      <c r="O17" s="124">
        <f>'豊川市'!Z43</f>
        <v>0</v>
      </c>
      <c r="P17" s="125">
        <f>'豊川市'!AA43</f>
        <v>0</v>
      </c>
      <c r="Q17" s="126">
        <f t="shared" si="0"/>
        <v>28</v>
      </c>
      <c r="R17" s="124">
        <f t="shared" si="1"/>
        <v>50400</v>
      </c>
      <c r="S17" s="125">
        <f t="shared" si="2"/>
        <v>0</v>
      </c>
      <c r="T17" s="127"/>
      <c r="U17" s="122"/>
      <c r="V17" s="114"/>
      <c r="W17" s="114"/>
      <c r="X17" s="114"/>
      <c r="Y17" s="114"/>
      <c r="Z17" s="114"/>
      <c r="AA17" s="114"/>
    </row>
    <row r="18" spans="1:27" s="115" customFormat="1" ht="21.75" customHeight="1">
      <c r="A18" s="158" t="s">
        <v>472</v>
      </c>
      <c r="B18" s="123">
        <f>VALUE(TRIM(LEFT('新城市・北設楽郡'!D23,2)))</f>
        <v>8</v>
      </c>
      <c r="C18" s="124">
        <f>'新城市・北設楽郡'!F23</f>
        <v>12200</v>
      </c>
      <c r="D18" s="125">
        <f>'新城市・北設楽郡'!G23</f>
        <v>0</v>
      </c>
      <c r="E18" s="126">
        <f>VALUE(TRIM(LEFT('新城市・北設楽郡'!I23,2)))</f>
        <v>1</v>
      </c>
      <c r="F18" s="124">
        <f>'新城市・北設楽郡'!K23</f>
        <v>700</v>
      </c>
      <c r="G18" s="125">
        <f>'新城市・北設楽郡'!L23</f>
        <v>0</v>
      </c>
      <c r="H18" s="126">
        <f>VALUE(TRIM(LEFT('新城市・北設楽郡'!N23,2)))</f>
        <v>0</v>
      </c>
      <c r="I18" s="124">
        <f>'新城市・北設楽郡'!P23</f>
        <v>0</v>
      </c>
      <c r="J18" s="125">
        <f>'新城市・北設楽郡'!Q23</f>
        <v>0</v>
      </c>
      <c r="K18" s="126">
        <f>VALUE(TRIM(LEFT('新城市・北設楽郡'!S23,2)))</f>
        <v>0</v>
      </c>
      <c r="L18" s="124">
        <f>'新城市・北設楽郡'!U23</f>
        <v>0</v>
      </c>
      <c r="M18" s="125">
        <f>'新城市・北設楽郡'!V23</f>
        <v>0</v>
      </c>
      <c r="N18" s="126">
        <f>VALUE(TRIM(LEFT('新城市・北設楽郡'!X23,2)))</f>
        <v>0</v>
      </c>
      <c r="O18" s="124">
        <f>'新城市・北設楽郡'!Z23</f>
        <v>0</v>
      </c>
      <c r="P18" s="125">
        <f>'新城市・北設楽郡'!AA23</f>
        <v>0</v>
      </c>
      <c r="Q18" s="126">
        <f>SUM(B18+E18+H18+K18)</f>
        <v>9</v>
      </c>
      <c r="R18" s="124">
        <f>SUM(C18+O18+F18+I18+L18)</f>
        <v>12900</v>
      </c>
      <c r="S18" s="125">
        <f>SUM(D18,P18,G18,J18,M18)</f>
        <v>0</v>
      </c>
      <c r="T18" s="127"/>
      <c r="U18" s="122"/>
      <c r="V18" s="114"/>
      <c r="W18" s="114"/>
      <c r="X18" s="114"/>
      <c r="Y18" s="114"/>
      <c r="Z18" s="114"/>
      <c r="AA18" s="114"/>
    </row>
    <row r="19" spans="1:27" s="115" customFormat="1" ht="21.75" customHeight="1">
      <c r="A19" s="158" t="s">
        <v>473</v>
      </c>
      <c r="B19" s="123">
        <f>VALUE(TRIM(LEFT('新城市・北設楽郡'!D43,2)))</f>
        <v>6</v>
      </c>
      <c r="C19" s="124">
        <f>'新城市・北設楽郡'!F43</f>
        <v>2750</v>
      </c>
      <c r="D19" s="125">
        <f>'新城市・北設楽郡'!G43</f>
        <v>0</v>
      </c>
      <c r="E19" s="126">
        <f>VALUE(TRIM(LEFT('新城市・北設楽郡'!I43,2)))</f>
        <v>0</v>
      </c>
      <c r="F19" s="124">
        <f>'新城市・北設楽郡'!K43</f>
        <v>0</v>
      </c>
      <c r="G19" s="125">
        <f>'新城市・北設楽郡'!L43</f>
        <v>0</v>
      </c>
      <c r="H19" s="126">
        <f>VALUE(TRIM(LEFT('新城市・北設楽郡'!N43,2)))</f>
        <v>0</v>
      </c>
      <c r="I19" s="124">
        <f>'新城市・北設楽郡'!P43</f>
        <v>0</v>
      </c>
      <c r="J19" s="125">
        <f>'新城市・北設楽郡'!Q43</f>
        <v>0</v>
      </c>
      <c r="K19" s="126">
        <f>VALUE(TRIM(LEFT('新城市・北設楽郡'!S43,2)))</f>
        <v>1</v>
      </c>
      <c r="L19" s="124">
        <f>'新城市・北設楽郡'!U43</f>
        <v>200</v>
      </c>
      <c r="M19" s="125">
        <f>'新城市・北設楽郡'!V43</f>
        <v>0</v>
      </c>
      <c r="N19" s="126">
        <f>VALUE(TRIM(LEFT('新城市・北設楽郡'!X43,2)))</f>
        <v>0</v>
      </c>
      <c r="O19" s="124">
        <f>'新城市・北設楽郡'!Z43</f>
        <v>0</v>
      </c>
      <c r="P19" s="125">
        <f>'新城市・北設楽郡'!AA43</f>
        <v>0</v>
      </c>
      <c r="Q19" s="126">
        <f t="shared" si="0"/>
        <v>7</v>
      </c>
      <c r="R19" s="124">
        <f t="shared" si="1"/>
        <v>2950</v>
      </c>
      <c r="S19" s="125">
        <f t="shared" si="2"/>
        <v>0</v>
      </c>
      <c r="T19" s="128"/>
      <c r="U19" s="122"/>
      <c r="V19" s="114"/>
      <c r="W19" s="114"/>
      <c r="X19" s="114"/>
      <c r="Y19" s="114"/>
      <c r="Z19" s="114"/>
      <c r="AA19" s="114"/>
    </row>
    <row r="20" spans="1:27" s="115" customFormat="1" ht="21.75" customHeight="1">
      <c r="A20" s="158" t="s">
        <v>511</v>
      </c>
      <c r="B20" s="123">
        <f>VALUE(TRIM(LEFT('豊橋市'!D43,2)))</f>
        <v>32</v>
      </c>
      <c r="C20" s="124">
        <f>'豊橋市'!F43</f>
        <v>81850</v>
      </c>
      <c r="D20" s="125">
        <f>'豊橋市'!G43</f>
        <v>0</v>
      </c>
      <c r="E20" s="126">
        <f>VALUE(TRIM(LEFT('豊橋市'!I43,2)))</f>
        <v>7</v>
      </c>
      <c r="F20" s="124">
        <f>'豊橋市'!K43</f>
        <v>9650</v>
      </c>
      <c r="G20" s="125">
        <f>'豊橋市'!L43</f>
        <v>0</v>
      </c>
      <c r="H20" s="126">
        <f>VALUE(TRIM(LEFT('豊橋市'!N43,2)))</f>
        <v>0</v>
      </c>
      <c r="I20" s="124">
        <f>'豊橋市'!P43</f>
        <v>0</v>
      </c>
      <c r="J20" s="125">
        <f>'豊橋市'!Q43</f>
        <v>0</v>
      </c>
      <c r="K20" s="126">
        <f>VALUE(TRIM(LEFT('豊橋市'!S43,2)))</f>
        <v>2</v>
      </c>
      <c r="L20" s="124">
        <f>'豊橋市'!U43</f>
        <v>4050</v>
      </c>
      <c r="M20" s="125">
        <f>'豊橋市'!V43</f>
        <v>0</v>
      </c>
      <c r="N20" s="126">
        <f>VALUE(TRIM(LEFT('豊橋市'!X43,2)))</f>
        <v>0</v>
      </c>
      <c r="O20" s="124">
        <f>'豊橋市'!Z43</f>
        <v>0</v>
      </c>
      <c r="P20" s="125">
        <f>'豊橋市'!AA43</f>
        <v>0</v>
      </c>
      <c r="Q20" s="126">
        <f t="shared" si="0"/>
        <v>41</v>
      </c>
      <c r="R20" s="124">
        <f t="shared" si="1"/>
        <v>95550</v>
      </c>
      <c r="S20" s="125">
        <f t="shared" si="2"/>
        <v>0</v>
      </c>
      <c r="T20" s="128"/>
      <c r="U20" s="122"/>
      <c r="V20" s="114"/>
      <c r="W20" s="114"/>
      <c r="X20" s="114"/>
      <c r="Y20" s="114"/>
      <c r="Z20" s="114"/>
      <c r="AA20" s="114"/>
    </row>
    <row r="21" spans="1:27" s="115" customFormat="1" ht="21.75" customHeight="1">
      <c r="A21" s="160" t="s">
        <v>512</v>
      </c>
      <c r="B21" s="123">
        <f>VALUE(TRIM(LEFT('田原市'!D43,2)))</f>
        <v>4</v>
      </c>
      <c r="C21" s="124">
        <f>'田原市'!F43</f>
        <v>13550</v>
      </c>
      <c r="D21" s="125">
        <f>'田原市'!G43</f>
        <v>0</v>
      </c>
      <c r="E21" s="126">
        <f>VALUE(TRIM(LEFT('田原市'!I43,2)))</f>
        <v>0</v>
      </c>
      <c r="F21" s="124">
        <f>'田原市'!K43</f>
        <v>0</v>
      </c>
      <c r="G21" s="125">
        <f>'田原市'!L43</f>
        <v>0</v>
      </c>
      <c r="H21" s="126">
        <f>VALUE(TRIM(LEFT('田原市'!N43,2)))</f>
        <v>0</v>
      </c>
      <c r="I21" s="124">
        <f>'田原市'!P43</f>
        <v>0</v>
      </c>
      <c r="J21" s="125">
        <f>'田原市'!Q43</f>
        <v>0</v>
      </c>
      <c r="K21" s="126">
        <f>VALUE(TRIM(LEFT('田原市'!S43,2)))</f>
        <v>1</v>
      </c>
      <c r="L21" s="124">
        <f>'田原市'!U43</f>
        <v>400</v>
      </c>
      <c r="M21" s="125">
        <f>'田原市'!V43</f>
        <v>0</v>
      </c>
      <c r="N21" s="126">
        <f>VALUE(TRIM(LEFT('田原市'!X43,2)))</f>
        <v>0</v>
      </c>
      <c r="O21" s="124">
        <f>'田原市'!Z43</f>
        <v>0</v>
      </c>
      <c r="P21" s="125">
        <f>'田原市'!AA43</f>
        <v>0</v>
      </c>
      <c r="Q21" s="126">
        <f>SUM(B21+E21+H21+K21)</f>
        <v>5</v>
      </c>
      <c r="R21" s="124">
        <f>SUM(C21+O21+F21+I21+L21)</f>
        <v>13950</v>
      </c>
      <c r="S21" s="125">
        <f>SUM(D21,P21,G21,J21,M21)</f>
        <v>0</v>
      </c>
      <c r="T21" s="121"/>
      <c r="U21" s="122"/>
      <c r="V21" s="114"/>
      <c r="W21" s="114"/>
      <c r="X21" s="114"/>
      <c r="Y21" s="114"/>
      <c r="Z21" s="114"/>
      <c r="AA21" s="114"/>
    </row>
    <row r="22" spans="1:27" s="115" customFormat="1" ht="21.75" customHeight="1">
      <c r="A22" s="116" t="s">
        <v>25</v>
      </c>
      <c r="B22" s="129">
        <f aca="true" t="shared" si="3" ref="B22:S22">SUM(B6:B21)</f>
        <v>193</v>
      </c>
      <c r="C22" s="130">
        <f t="shared" si="3"/>
        <v>503200</v>
      </c>
      <c r="D22" s="131">
        <f t="shared" si="3"/>
        <v>0</v>
      </c>
      <c r="E22" s="132">
        <f t="shared" si="3"/>
        <v>41</v>
      </c>
      <c r="F22" s="130">
        <f t="shared" si="3"/>
        <v>46350</v>
      </c>
      <c r="G22" s="131">
        <f t="shared" si="3"/>
        <v>0</v>
      </c>
      <c r="H22" s="132">
        <f t="shared" si="3"/>
        <v>5</v>
      </c>
      <c r="I22" s="130">
        <f t="shared" si="3"/>
        <v>2800</v>
      </c>
      <c r="J22" s="131">
        <f t="shared" si="3"/>
        <v>0</v>
      </c>
      <c r="K22" s="132">
        <f t="shared" si="3"/>
        <v>51</v>
      </c>
      <c r="L22" s="130">
        <f t="shared" si="3"/>
        <v>25500</v>
      </c>
      <c r="M22" s="131">
        <f t="shared" si="3"/>
        <v>0</v>
      </c>
      <c r="N22" s="129">
        <f t="shared" si="3"/>
        <v>0</v>
      </c>
      <c r="O22" s="130">
        <f t="shared" si="3"/>
        <v>0</v>
      </c>
      <c r="P22" s="131">
        <f t="shared" si="3"/>
        <v>0</v>
      </c>
      <c r="Q22" s="129">
        <f t="shared" si="3"/>
        <v>290</v>
      </c>
      <c r="R22" s="130">
        <f t="shared" si="3"/>
        <v>577850</v>
      </c>
      <c r="S22" s="131">
        <f t="shared" si="3"/>
        <v>0</v>
      </c>
      <c r="T22" s="340"/>
      <c r="U22" s="341"/>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98" t="s">
        <v>29</v>
      </c>
      <c r="B24" s="346" t="s">
        <v>6</v>
      </c>
      <c r="C24" s="347"/>
      <c r="D24" s="348"/>
      <c r="E24" s="347" t="s">
        <v>7</v>
      </c>
      <c r="F24" s="347"/>
      <c r="G24" s="348"/>
      <c r="H24" s="346" t="s">
        <v>8</v>
      </c>
      <c r="I24" s="347"/>
      <c r="J24" s="348"/>
      <c r="K24" s="346" t="s">
        <v>9</v>
      </c>
      <c r="L24" s="347"/>
      <c r="M24" s="348"/>
      <c r="N24" s="346"/>
      <c r="O24" s="347"/>
      <c r="P24" s="348"/>
      <c r="Q24" s="346" t="s">
        <v>10</v>
      </c>
      <c r="R24" s="347"/>
      <c r="S24" s="348"/>
      <c r="T24" s="340" t="s">
        <v>11</v>
      </c>
      <c r="U24" s="341"/>
    </row>
    <row r="25" spans="1:21" s="115" customFormat="1" ht="21.75" customHeight="1">
      <c r="A25" s="309" t="s">
        <v>24</v>
      </c>
      <c r="B25" s="133">
        <v>260</v>
      </c>
      <c r="C25" s="134">
        <v>531400</v>
      </c>
      <c r="D25" s="135">
        <v>0</v>
      </c>
      <c r="E25" s="136">
        <v>64</v>
      </c>
      <c r="F25" s="137">
        <v>70950</v>
      </c>
      <c r="G25" s="138">
        <v>0</v>
      </c>
      <c r="H25" s="139">
        <v>24</v>
      </c>
      <c r="I25" s="137">
        <v>9400</v>
      </c>
      <c r="J25" s="138">
        <v>0</v>
      </c>
      <c r="K25" s="139">
        <v>65</v>
      </c>
      <c r="L25" s="137">
        <v>36500</v>
      </c>
      <c r="M25" s="138">
        <v>0</v>
      </c>
      <c r="N25" s="139">
        <v>0</v>
      </c>
      <c r="O25" s="137">
        <v>0</v>
      </c>
      <c r="P25" s="138">
        <v>0</v>
      </c>
      <c r="Q25" s="139">
        <v>413</v>
      </c>
      <c r="R25" s="137">
        <v>648250</v>
      </c>
      <c r="S25" s="138">
        <v>0</v>
      </c>
      <c r="T25" s="128"/>
      <c r="U25" s="140"/>
    </row>
    <row r="26" spans="1:21" s="115" customFormat="1" ht="21.75" customHeight="1">
      <c r="A26" s="310" t="s">
        <v>26</v>
      </c>
      <c r="B26" s="141">
        <v>264</v>
      </c>
      <c r="C26" s="142">
        <v>648350</v>
      </c>
      <c r="D26" s="143">
        <v>0</v>
      </c>
      <c r="E26" s="144">
        <v>74</v>
      </c>
      <c r="F26" s="142">
        <v>77150</v>
      </c>
      <c r="G26" s="143">
        <v>0</v>
      </c>
      <c r="H26" s="145">
        <v>21</v>
      </c>
      <c r="I26" s="142">
        <v>14900</v>
      </c>
      <c r="J26" s="143">
        <v>0</v>
      </c>
      <c r="K26" s="145">
        <v>54</v>
      </c>
      <c r="L26" s="142">
        <v>27650</v>
      </c>
      <c r="M26" s="143">
        <v>0</v>
      </c>
      <c r="N26" s="145">
        <v>0</v>
      </c>
      <c r="O26" s="142">
        <v>0</v>
      </c>
      <c r="P26" s="143">
        <v>0</v>
      </c>
      <c r="Q26" s="145">
        <v>413</v>
      </c>
      <c r="R26" s="142">
        <v>768050</v>
      </c>
      <c r="S26" s="143">
        <v>0</v>
      </c>
      <c r="T26" s="128"/>
      <c r="U26" s="140"/>
    </row>
    <row r="27" spans="1:21" s="115" customFormat="1" ht="21.75" customHeight="1">
      <c r="A27" s="205" t="s">
        <v>27</v>
      </c>
      <c r="B27" s="141">
        <f>B22</f>
        <v>193</v>
      </c>
      <c r="C27" s="142">
        <f aca="true" t="shared" si="4" ref="C27:S27">C22</f>
        <v>503200</v>
      </c>
      <c r="D27" s="143">
        <f t="shared" si="4"/>
        <v>0</v>
      </c>
      <c r="E27" s="144">
        <f t="shared" si="4"/>
        <v>41</v>
      </c>
      <c r="F27" s="142">
        <f t="shared" si="4"/>
        <v>46350</v>
      </c>
      <c r="G27" s="143">
        <f t="shared" si="4"/>
        <v>0</v>
      </c>
      <c r="H27" s="145">
        <f t="shared" si="4"/>
        <v>5</v>
      </c>
      <c r="I27" s="142">
        <f t="shared" si="4"/>
        <v>2800</v>
      </c>
      <c r="J27" s="143">
        <f t="shared" si="4"/>
        <v>0</v>
      </c>
      <c r="K27" s="145">
        <f t="shared" si="4"/>
        <v>51</v>
      </c>
      <c r="L27" s="142">
        <f t="shared" si="4"/>
        <v>25500</v>
      </c>
      <c r="M27" s="143">
        <f t="shared" si="4"/>
        <v>0</v>
      </c>
      <c r="N27" s="145">
        <f t="shared" si="4"/>
        <v>0</v>
      </c>
      <c r="O27" s="142">
        <f t="shared" si="4"/>
        <v>0</v>
      </c>
      <c r="P27" s="143">
        <f t="shared" si="4"/>
        <v>0</v>
      </c>
      <c r="Q27" s="145">
        <f t="shared" si="4"/>
        <v>290</v>
      </c>
      <c r="R27" s="146">
        <f t="shared" si="4"/>
        <v>577850</v>
      </c>
      <c r="S27" s="147">
        <f t="shared" si="4"/>
        <v>0</v>
      </c>
      <c r="T27" s="121"/>
      <c r="U27" s="140"/>
    </row>
    <row r="28" spans="1:21" s="115" customFormat="1" ht="21.75" customHeight="1">
      <c r="A28" s="148" t="s">
        <v>25</v>
      </c>
      <c r="B28" s="149">
        <f>SUM(B25:B27)</f>
        <v>717</v>
      </c>
      <c r="C28" s="150">
        <f>SUM(C25:C27)</f>
        <v>1682950</v>
      </c>
      <c r="D28" s="151">
        <f aca="true" t="shared" si="5" ref="D28:O28">SUM(D25:D27)</f>
        <v>0</v>
      </c>
      <c r="E28" s="152">
        <f t="shared" si="5"/>
        <v>179</v>
      </c>
      <c r="F28" s="150">
        <f t="shared" si="5"/>
        <v>194450</v>
      </c>
      <c r="G28" s="151">
        <f t="shared" si="5"/>
        <v>0</v>
      </c>
      <c r="H28" s="153">
        <f t="shared" si="5"/>
        <v>50</v>
      </c>
      <c r="I28" s="150">
        <f t="shared" si="5"/>
        <v>27100</v>
      </c>
      <c r="J28" s="151">
        <f t="shared" si="5"/>
        <v>0</v>
      </c>
      <c r="K28" s="153">
        <f>SUM(K25:K27)</f>
        <v>170</v>
      </c>
      <c r="L28" s="150">
        <f>SUM(L25:L27)</f>
        <v>89650</v>
      </c>
      <c r="M28" s="151">
        <f>SUM(M25:M27)</f>
        <v>0</v>
      </c>
      <c r="N28" s="153">
        <f t="shared" si="5"/>
        <v>0</v>
      </c>
      <c r="O28" s="150">
        <f t="shared" si="5"/>
        <v>0</v>
      </c>
      <c r="P28" s="151">
        <f>SUM(P25:P27)</f>
        <v>0</v>
      </c>
      <c r="Q28" s="153">
        <f>SUM(Q25:Q27)</f>
        <v>1116</v>
      </c>
      <c r="R28" s="150">
        <f>SUM(R25:R27)</f>
        <v>1994150</v>
      </c>
      <c r="S28" s="151">
        <f>SUM(S25:S27)</f>
        <v>0</v>
      </c>
      <c r="T28" s="340"/>
      <c r="U28" s="345"/>
    </row>
    <row r="29" ht="19.5" customHeight="1">
      <c r="U29" s="155" t="s">
        <v>28</v>
      </c>
    </row>
    <row r="30" ht="15" customHeight="1"/>
    <row r="31" ht="15" customHeight="1"/>
    <row r="32" ht="15" customHeight="1"/>
    <row r="33" ht="15" customHeight="1"/>
    <row r="34" ht="15" customHeight="1"/>
  </sheetData>
  <sheetProtection password="CC47" sheet="1" objects="1" scenarios="1" formatCells="0"/>
  <mergeCells count="23">
    <mergeCell ref="T4:U4"/>
    <mergeCell ref="T28:U28"/>
    <mergeCell ref="T5:U5"/>
    <mergeCell ref="T22:U22"/>
    <mergeCell ref="B24:D24"/>
    <mergeCell ref="E24:G24"/>
    <mergeCell ref="H24:J24"/>
    <mergeCell ref="K24:M24"/>
    <mergeCell ref="N24:P24"/>
    <mergeCell ref="Q24:S24"/>
    <mergeCell ref="T24:U24"/>
    <mergeCell ref="B5:D5"/>
    <mergeCell ref="E5:G5"/>
    <mergeCell ref="H5:J5"/>
    <mergeCell ref="K5:M5"/>
    <mergeCell ref="N5:P5"/>
    <mergeCell ref="Q5:S5"/>
    <mergeCell ref="B1:E2"/>
    <mergeCell ref="G1:O1"/>
    <mergeCell ref="Q1:S1"/>
    <mergeCell ref="G2:O2"/>
    <mergeCell ref="Q2:S2"/>
    <mergeCell ref="A4:S4"/>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A8" location="刈谷市・高浜市・碧南市!A1" display="刈谷市"/>
    <hyperlink ref="A9:A10" location="安城市・知立市!A1" display="安城市"/>
    <hyperlink ref="A13" location="岡崎市!A1" display="岡崎市"/>
    <hyperlink ref="A12" location="豊田市・みよし市!A1" display="豊田市"/>
    <hyperlink ref="A11" location="豊田市!A1" display="豊田市"/>
    <hyperlink ref="A14:A16" location="額田郡・西尾市・蒲郡市!A1" display="額田郡"/>
    <hyperlink ref="A17" location="豊川市!A1" display="豊川市"/>
    <hyperlink ref="A18:A19" location="新城市・北設楽郡!A1" display="新城市"/>
    <hyperlink ref="A20" location="豊橋市!A1" display="豊橋市"/>
    <hyperlink ref="A21" location="田原市!A1" display="田原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W38" sqref="W38"/>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U32" sqref="U32"/>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SUM(I4,I18,I28)</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33</v>
      </c>
      <c r="C4" s="360"/>
      <c r="D4" s="360"/>
      <c r="E4" s="360"/>
      <c r="F4" s="19"/>
      <c r="G4" s="20" t="s">
        <v>4</v>
      </c>
      <c r="H4" s="21"/>
      <c r="I4" s="361">
        <f>SUM(G16,L16,Q16,V16,AA16)</f>
        <v>0</v>
      </c>
      <c r="J4" s="361"/>
      <c r="K4" s="22" t="s">
        <v>18</v>
      </c>
      <c r="L4" s="362">
        <f>SUM(F16,K16,P16,U16,Z16)</f>
        <v>34800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3" s="4" customFormat="1" ht="15" customHeight="1">
      <c r="A6" s="198"/>
      <c r="B6" s="188"/>
      <c r="C6" s="173" t="s">
        <v>36</v>
      </c>
      <c r="D6" s="35" t="s">
        <v>56</v>
      </c>
      <c r="E6" s="36" t="s">
        <v>13</v>
      </c>
      <c r="F6" s="37">
        <v>5050</v>
      </c>
      <c r="G6" s="5"/>
      <c r="H6" s="176" t="s">
        <v>78</v>
      </c>
      <c r="I6" s="35" t="s">
        <v>79</v>
      </c>
      <c r="J6" s="36"/>
      <c r="K6" s="48">
        <v>850</v>
      </c>
      <c r="L6" s="6"/>
      <c r="M6" s="176" t="s">
        <v>82</v>
      </c>
      <c r="N6" s="35" t="s">
        <v>79</v>
      </c>
      <c r="O6" s="36"/>
      <c r="P6" s="48">
        <v>550</v>
      </c>
      <c r="Q6" s="6"/>
      <c r="R6" s="176" t="s">
        <v>85</v>
      </c>
      <c r="S6" s="35" t="s">
        <v>56</v>
      </c>
      <c r="T6" s="36"/>
      <c r="U6" s="48">
        <v>550</v>
      </c>
      <c r="V6" s="6"/>
      <c r="W6" s="176"/>
      <c r="X6" s="35"/>
      <c r="Y6" s="36"/>
      <c r="Z6" s="48"/>
      <c r="AA6" s="6"/>
      <c r="AB6" s="183" t="s">
        <v>75</v>
      </c>
      <c r="AE6" s="32"/>
      <c r="AF6" s="32"/>
      <c r="AG6" s="32"/>
    </row>
    <row r="7" spans="1:33" s="4" customFormat="1" ht="15" customHeight="1">
      <c r="A7" s="199"/>
      <c r="B7" s="188"/>
      <c r="C7" s="174" t="s">
        <v>37</v>
      </c>
      <c r="D7" s="39" t="s">
        <v>57</v>
      </c>
      <c r="E7" s="40" t="s">
        <v>13</v>
      </c>
      <c r="F7" s="41">
        <v>4900</v>
      </c>
      <c r="G7" s="7"/>
      <c r="H7" s="174" t="s">
        <v>80</v>
      </c>
      <c r="I7" s="39" t="s">
        <v>60</v>
      </c>
      <c r="J7" s="40"/>
      <c r="K7" s="49">
        <v>1500</v>
      </c>
      <c r="L7" s="8"/>
      <c r="M7" s="174" t="s">
        <v>83</v>
      </c>
      <c r="N7" s="39" t="s">
        <v>57</v>
      </c>
      <c r="O7" s="40"/>
      <c r="P7" s="52">
        <v>200</v>
      </c>
      <c r="Q7" s="8"/>
      <c r="R7" s="174" t="s">
        <v>86</v>
      </c>
      <c r="S7" s="39" t="s">
        <v>87</v>
      </c>
      <c r="T7" s="40"/>
      <c r="U7" s="50">
        <v>250</v>
      </c>
      <c r="V7" s="8"/>
      <c r="W7" s="174"/>
      <c r="X7" s="39"/>
      <c r="Y7" s="40"/>
      <c r="Z7" s="50"/>
      <c r="AA7" s="8"/>
      <c r="AB7" s="75" t="s">
        <v>76</v>
      </c>
      <c r="AG7" s="32"/>
    </row>
    <row r="8" spans="1:33" s="4" customFormat="1" ht="15" customHeight="1">
      <c r="A8" s="199"/>
      <c r="B8" s="188"/>
      <c r="C8" s="174" t="s">
        <v>38</v>
      </c>
      <c r="D8" s="39" t="s">
        <v>58</v>
      </c>
      <c r="E8" s="40" t="s">
        <v>30</v>
      </c>
      <c r="F8" s="41">
        <v>1900</v>
      </c>
      <c r="G8" s="7"/>
      <c r="H8" s="174" t="s">
        <v>81</v>
      </c>
      <c r="I8" s="39" t="s">
        <v>57</v>
      </c>
      <c r="J8" s="40"/>
      <c r="K8" s="50">
        <v>950</v>
      </c>
      <c r="L8" s="8"/>
      <c r="M8" s="174" t="s">
        <v>84</v>
      </c>
      <c r="N8" s="39" t="s">
        <v>60</v>
      </c>
      <c r="O8" s="40"/>
      <c r="P8" s="50">
        <v>300</v>
      </c>
      <c r="Q8" s="8"/>
      <c r="R8" s="174" t="s">
        <v>88</v>
      </c>
      <c r="S8" s="39" t="s">
        <v>89</v>
      </c>
      <c r="T8" s="40"/>
      <c r="U8" s="49">
        <v>400</v>
      </c>
      <c r="V8" s="8"/>
      <c r="W8" s="174"/>
      <c r="X8" s="39"/>
      <c r="Y8" s="40"/>
      <c r="Z8" s="49"/>
      <c r="AA8" s="8"/>
      <c r="AB8" s="75" t="s">
        <v>736</v>
      </c>
      <c r="AG8" s="32"/>
    </row>
    <row r="9" spans="1:33" s="4" customFormat="1" ht="15" customHeight="1">
      <c r="A9" s="199"/>
      <c r="B9" s="188"/>
      <c r="C9" s="174" t="s">
        <v>39</v>
      </c>
      <c r="D9" s="39" t="s">
        <v>59</v>
      </c>
      <c r="E9" s="40" t="s">
        <v>30</v>
      </c>
      <c r="F9" s="41">
        <v>1950</v>
      </c>
      <c r="G9" s="7"/>
      <c r="H9" s="174"/>
      <c r="I9" s="39"/>
      <c r="J9" s="40"/>
      <c r="K9" s="50"/>
      <c r="L9" s="8"/>
      <c r="M9" s="174"/>
      <c r="N9" s="39"/>
      <c r="O9" s="40"/>
      <c r="P9" s="50"/>
      <c r="Q9" s="8"/>
      <c r="R9" s="174" t="s">
        <v>90</v>
      </c>
      <c r="S9" s="39" t="s">
        <v>60</v>
      </c>
      <c r="T9" s="40"/>
      <c r="U9" s="49">
        <v>650</v>
      </c>
      <c r="V9" s="8"/>
      <c r="W9" s="174"/>
      <c r="X9" s="39"/>
      <c r="Y9" s="40"/>
      <c r="Z9" s="49"/>
      <c r="AA9" s="8"/>
      <c r="AB9" s="75" t="s">
        <v>77</v>
      </c>
      <c r="AG9" s="32"/>
    </row>
    <row r="10" spans="1:28" s="4" customFormat="1" ht="15" customHeight="1">
      <c r="A10" s="38"/>
      <c r="B10" s="34"/>
      <c r="C10" s="174" t="s">
        <v>40</v>
      </c>
      <c r="D10" s="39" t="s">
        <v>60</v>
      </c>
      <c r="E10" s="40" t="s">
        <v>13</v>
      </c>
      <c r="F10" s="42">
        <v>5050</v>
      </c>
      <c r="G10" s="7"/>
      <c r="H10" s="174"/>
      <c r="I10" s="39"/>
      <c r="J10" s="40"/>
      <c r="K10" s="50"/>
      <c r="L10" s="8"/>
      <c r="M10" s="174"/>
      <c r="N10" s="39"/>
      <c r="O10" s="40"/>
      <c r="P10" s="50"/>
      <c r="Q10" s="8"/>
      <c r="R10" s="174"/>
      <c r="S10" s="39"/>
      <c r="T10" s="40"/>
      <c r="U10" s="50"/>
      <c r="V10" s="8"/>
      <c r="W10" s="174"/>
      <c r="X10" s="39"/>
      <c r="Y10" s="40"/>
      <c r="Z10" s="50"/>
      <c r="AA10" s="8"/>
      <c r="AB10" s="76"/>
    </row>
    <row r="11" spans="1:28" s="4" customFormat="1" ht="15" customHeight="1">
      <c r="A11" s="38"/>
      <c r="B11" s="34"/>
      <c r="C11" s="174" t="s">
        <v>41</v>
      </c>
      <c r="D11" s="39" t="s">
        <v>61</v>
      </c>
      <c r="E11" s="40" t="s">
        <v>30</v>
      </c>
      <c r="F11" s="42">
        <v>5500</v>
      </c>
      <c r="G11" s="7"/>
      <c r="H11" s="174"/>
      <c r="I11" s="39"/>
      <c r="J11" s="40"/>
      <c r="K11" s="50"/>
      <c r="L11" s="8"/>
      <c r="M11" s="174"/>
      <c r="N11" s="39"/>
      <c r="O11" s="40"/>
      <c r="P11" s="50"/>
      <c r="Q11" s="8"/>
      <c r="R11" s="174"/>
      <c r="S11" s="39"/>
      <c r="T11" s="40"/>
      <c r="U11" s="50"/>
      <c r="V11" s="8"/>
      <c r="W11" s="174"/>
      <c r="X11" s="39"/>
      <c r="Y11" s="40"/>
      <c r="Z11" s="50"/>
      <c r="AA11" s="8"/>
      <c r="AB11" s="76"/>
    </row>
    <row r="12" spans="1:33" s="4" customFormat="1" ht="15" customHeight="1">
      <c r="A12" s="199"/>
      <c r="B12" s="188"/>
      <c r="C12" s="174" t="s">
        <v>42</v>
      </c>
      <c r="D12" s="172" t="s">
        <v>62</v>
      </c>
      <c r="E12" s="40" t="s">
        <v>30</v>
      </c>
      <c r="F12" s="41">
        <v>2150</v>
      </c>
      <c r="G12" s="7"/>
      <c r="H12" s="174"/>
      <c r="I12" s="39"/>
      <c r="J12" s="40"/>
      <c r="K12" s="50"/>
      <c r="L12" s="8"/>
      <c r="M12" s="174"/>
      <c r="N12" s="39"/>
      <c r="O12" s="40"/>
      <c r="P12" s="50"/>
      <c r="Q12" s="8"/>
      <c r="R12" s="174"/>
      <c r="S12" s="39"/>
      <c r="T12" s="40"/>
      <c r="U12" s="49"/>
      <c r="V12" s="8"/>
      <c r="W12" s="174"/>
      <c r="X12" s="39"/>
      <c r="Y12" s="40"/>
      <c r="Z12" s="49"/>
      <c r="AA12" s="8"/>
      <c r="AB12" s="75"/>
      <c r="AG12" s="32"/>
    </row>
    <row r="13" spans="1:28" s="4" customFormat="1" ht="15" customHeight="1">
      <c r="A13" s="38"/>
      <c r="B13" s="34"/>
      <c r="C13" s="174" t="s">
        <v>43</v>
      </c>
      <c r="D13" s="172" t="s">
        <v>63</v>
      </c>
      <c r="E13" s="40" t="s">
        <v>30</v>
      </c>
      <c r="F13" s="42">
        <v>2100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39"/>
      <c r="E14" s="40"/>
      <c r="F14" s="42"/>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43"/>
      <c r="B15" s="34"/>
      <c r="C15" s="174"/>
      <c r="D15" s="39"/>
      <c r="E15" s="40"/>
      <c r="F15" s="42"/>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44"/>
      <c r="B16" s="45"/>
      <c r="C16" s="186"/>
      <c r="D16" s="29" t="str">
        <f>CONCATENATE(FIXED(COUNTA(D6:D15),0,0),"　店")</f>
        <v>8　店</v>
      </c>
      <c r="E16" s="180"/>
      <c r="F16" s="47">
        <f>SUM(F6:F15)</f>
        <v>28600</v>
      </c>
      <c r="G16" s="54">
        <f>SUM(G6:G15)</f>
        <v>0</v>
      </c>
      <c r="H16" s="186"/>
      <c r="I16" s="29" t="str">
        <f>CONCATENATE(FIXED(COUNTA(I6:I15),0,0),"　店")</f>
        <v>3　店</v>
      </c>
      <c r="J16" s="180"/>
      <c r="K16" s="51">
        <f>SUM(K6:K15)</f>
        <v>3300</v>
      </c>
      <c r="L16" s="53">
        <f>SUM(L6:L15)</f>
        <v>0</v>
      </c>
      <c r="M16" s="186"/>
      <c r="N16" s="29" t="str">
        <f>CONCATENATE(FIXED(COUNTA(N6:N15),0,0),"　店")</f>
        <v>3　店</v>
      </c>
      <c r="O16" s="180"/>
      <c r="P16" s="51">
        <f>SUM(P6:P15)</f>
        <v>1050</v>
      </c>
      <c r="Q16" s="53">
        <f>SUM(Q6:Q15)</f>
        <v>0</v>
      </c>
      <c r="R16" s="186"/>
      <c r="S16" s="29" t="str">
        <f>CONCATENATE(FIXED(COUNTA(S6:S15),0,0),"　店")</f>
        <v>4　店</v>
      </c>
      <c r="T16" s="180"/>
      <c r="U16" s="51">
        <f>SUM(U6:U15)</f>
        <v>1850</v>
      </c>
      <c r="V16" s="53">
        <f>SUM(V6:V15)</f>
        <v>0</v>
      </c>
      <c r="W16" s="186"/>
      <c r="X16" s="29" t="str">
        <f>CONCATENATE(FIXED(COUNTA(X6:X15),0,0),"　店")</f>
        <v>0　店</v>
      </c>
      <c r="Y16" s="180"/>
      <c r="Z16" s="51">
        <f>SUM(Z6:Z15)</f>
        <v>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60" t="s">
        <v>34</v>
      </c>
      <c r="C18" s="360"/>
      <c r="D18" s="360"/>
      <c r="E18" s="360"/>
      <c r="F18" s="19"/>
      <c r="G18" s="20" t="s">
        <v>4</v>
      </c>
      <c r="H18" s="21"/>
      <c r="I18" s="361">
        <f>SUM(G26,L26,Q26,V26,AA26)</f>
        <v>0</v>
      </c>
      <c r="J18" s="361"/>
      <c r="K18" s="22" t="s">
        <v>18</v>
      </c>
      <c r="L18" s="362">
        <f>SUM(F26,K26,P26,U26,Z26)</f>
        <v>9700</v>
      </c>
      <c r="M18" s="362"/>
      <c r="N18" s="362"/>
      <c r="O18" s="65"/>
    </row>
    <row r="19" spans="1:28" s="32" customFormat="1" ht="16.5" customHeight="1">
      <c r="A19" s="27" t="s">
        <v>20</v>
      </c>
      <c r="B19" s="363" t="s">
        <v>14</v>
      </c>
      <c r="C19" s="364"/>
      <c r="D19" s="364"/>
      <c r="E19" s="364"/>
      <c r="F19" s="364"/>
      <c r="G19" s="28" t="s">
        <v>19</v>
      </c>
      <c r="H19" s="29"/>
      <c r="I19" s="349" t="s">
        <v>7</v>
      </c>
      <c r="J19" s="349"/>
      <c r="K19" s="349"/>
      <c r="L19" s="30" t="s">
        <v>19</v>
      </c>
      <c r="M19" s="29"/>
      <c r="N19" s="349" t="s">
        <v>8</v>
      </c>
      <c r="O19" s="349"/>
      <c r="P19" s="349"/>
      <c r="Q19" s="30" t="s">
        <v>19</v>
      </c>
      <c r="R19" s="29"/>
      <c r="S19" s="349" t="s">
        <v>9</v>
      </c>
      <c r="T19" s="349"/>
      <c r="U19" s="349"/>
      <c r="V19" s="30" t="s">
        <v>19</v>
      </c>
      <c r="W19" s="29"/>
      <c r="X19" s="349"/>
      <c r="Y19" s="349"/>
      <c r="Z19" s="349"/>
      <c r="AA19" s="30"/>
      <c r="AB19" s="31" t="s">
        <v>11</v>
      </c>
    </row>
    <row r="20" spans="1:28" s="4" customFormat="1" ht="15" customHeight="1">
      <c r="A20" s="33"/>
      <c r="B20" s="66"/>
      <c r="C20" s="176" t="s">
        <v>52</v>
      </c>
      <c r="D20" s="35" t="s">
        <v>64</v>
      </c>
      <c r="E20" s="36" t="s">
        <v>30</v>
      </c>
      <c r="F20" s="67">
        <v>2600</v>
      </c>
      <c r="G20" s="5"/>
      <c r="H20" s="176" t="s">
        <v>91</v>
      </c>
      <c r="I20" s="35" t="s">
        <v>67</v>
      </c>
      <c r="J20" s="36"/>
      <c r="K20" s="48">
        <v>700</v>
      </c>
      <c r="L20" s="6"/>
      <c r="M20" s="187"/>
      <c r="N20" s="71"/>
      <c r="O20" s="185"/>
      <c r="P20" s="72"/>
      <c r="Q20" s="6"/>
      <c r="R20" s="176">
        <v>230620405001</v>
      </c>
      <c r="S20" s="35" t="s">
        <v>67</v>
      </c>
      <c r="T20" s="36"/>
      <c r="U20" s="73">
        <v>200</v>
      </c>
      <c r="V20" s="6"/>
      <c r="W20" s="176"/>
      <c r="X20" s="35"/>
      <c r="Y20" s="36"/>
      <c r="Z20" s="73"/>
      <c r="AA20" s="6"/>
      <c r="AB20" s="182"/>
    </row>
    <row r="21" spans="1:28" s="4" customFormat="1" ht="15" customHeight="1">
      <c r="A21" s="38"/>
      <c r="B21" s="34"/>
      <c r="C21" s="174" t="s">
        <v>53</v>
      </c>
      <c r="D21" s="39" t="s">
        <v>65</v>
      </c>
      <c r="E21" s="40" t="s">
        <v>30</v>
      </c>
      <c r="F21" s="68">
        <v>1800</v>
      </c>
      <c r="G21" s="7"/>
      <c r="H21" s="174"/>
      <c r="I21" s="39"/>
      <c r="J21" s="40"/>
      <c r="K21" s="52"/>
      <c r="L21" s="8"/>
      <c r="M21" s="174"/>
      <c r="N21" s="39"/>
      <c r="O21" s="40"/>
      <c r="P21" s="52"/>
      <c r="Q21" s="8"/>
      <c r="R21" s="174">
        <v>230620405002</v>
      </c>
      <c r="S21" s="39" t="s">
        <v>92</v>
      </c>
      <c r="T21" s="40"/>
      <c r="U21" s="50">
        <v>150</v>
      </c>
      <c r="V21" s="8"/>
      <c r="W21" s="174"/>
      <c r="X21" s="39"/>
      <c r="Y21" s="40"/>
      <c r="Z21" s="50"/>
      <c r="AA21" s="8"/>
      <c r="AB21" s="76"/>
    </row>
    <row r="22" spans="1:28" s="4" customFormat="1" ht="15" customHeight="1">
      <c r="A22" s="38"/>
      <c r="B22" s="34"/>
      <c r="C22" s="174" t="s">
        <v>54</v>
      </c>
      <c r="D22" s="39" t="s">
        <v>66</v>
      </c>
      <c r="E22" s="40" t="s">
        <v>30</v>
      </c>
      <c r="F22" s="68">
        <v>1600</v>
      </c>
      <c r="G22" s="7"/>
      <c r="H22" s="174"/>
      <c r="I22" s="39"/>
      <c r="J22" s="40"/>
      <c r="K22" s="50"/>
      <c r="L22" s="8"/>
      <c r="M22" s="174"/>
      <c r="N22" s="39"/>
      <c r="O22" s="40"/>
      <c r="P22" s="52"/>
      <c r="Q22" s="8"/>
      <c r="R22" s="174"/>
      <c r="S22" s="39"/>
      <c r="T22" s="40"/>
      <c r="U22" s="50"/>
      <c r="V22" s="8"/>
      <c r="W22" s="174"/>
      <c r="X22" s="39"/>
      <c r="Y22" s="40"/>
      <c r="Z22" s="50"/>
      <c r="AA22" s="8"/>
      <c r="AB22" s="76"/>
    </row>
    <row r="23" spans="1:28" s="4" customFormat="1" ht="15" customHeight="1">
      <c r="A23" s="38"/>
      <c r="B23" s="34"/>
      <c r="C23" s="174" t="s">
        <v>55</v>
      </c>
      <c r="D23" s="39" t="s">
        <v>67</v>
      </c>
      <c r="E23" s="40" t="s">
        <v>30</v>
      </c>
      <c r="F23" s="68">
        <v>2650</v>
      </c>
      <c r="G23" s="7"/>
      <c r="H23" s="174"/>
      <c r="I23" s="39"/>
      <c r="J23" s="40"/>
      <c r="K23" s="50"/>
      <c r="L23" s="8"/>
      <c r="M23" s="174"/>
      <c r="N23" s="39"/>
      <c r="O23" s="40"/>
      <c r="P23" s="50"/>
      <c r="Q23" s="8"/>
      <c r="R23" s="174"/>
      <c r="S23" s="39"/>
      <c r="T23" s="40"/>
      <c r="U23" s="50"/>
      <c r="V23" s="8"/>
      <c r="W23" s="174"/>
      <c r="X23" s="39"/>
      <c r="Y23" s="40"/>
      <c r="Z23" s="50"/>
      <c r="AA23" s="8"/>
      <c r="AB23" s="76"/>
    </row>
    <row r="24" spans="1:28" s="4" customFormat="1" ht="15" customHeight="1">
      <c r="A24" s="38"/>
      <c r="B24" s="34"/>
      <c r="C24" s="174"/>
      <c r="D24" s="39"/>
      <c r="E24" s="40"/>
      <c r="F24" s="68"/>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43"/>
      <c r="B25" s="69"/>
      <c r="C25" s="173"/>
      <c r="D25" s="70"/>
      <c r="E25" s="179"/>
      <c r="F25" s="42"/>
      <c r="G25" s="7"/>
      <c r="H25" s="174"/>
      <c r="I25" s="39"/>
      <c r="J25" s="40"/>
      <c r="K25" s="50"/>
      <c r="L25" s="8"/>
      <c r="M25" s="174"/>
      <c r="N25" s="39"/>
      <c r="O25" s="40"/>
      <c r="P25" s="50"/>
      <c r="Q25" s="8"/>
      <c r="R25" s="174"/>
      <c r="S25" s="39"/>
      <c r="T25" s="40"/>
      <c r="U25" s="50"/>
      <c r="V25" s="8"/>
      <c r="W25" s="174"/>
      <c r="X25" s="39"/>
      <c r="Y25" s="40"/>
      <c r="Z25" s="50"/>
      <c r="AA25" s="8"/>
      <c r="AB25" s="76"/>
    </row>
    <row r="26" spans="1:28" s="32" customFormat="1" ht="15" customHeight="1">
      <c r="A26" s="55"/>
      <c r="B26" s="45"/>
      <c r="C26" s="186"/>
      <c r="D26" s="29" t="str">
        <f>CONCATENATE(FIXED(COUNTA(D20:D25),0,0),"　店")</f>
        <v>4　店</v>
      </c>
      <c r="E26" s="180"/>
      <c r="F26" s="47">
        <f>SUM(F20:F25)</f>
        <v>8650</v>
      </c>
      <c r="G26" s="54">
        <f>SUM(G20:G25)</f>
        <v>0</v>
      </c>
      <c r="H26" s="186"/>
      <c r="I26" s="29" t="str">
        <f>CONCATENATE(FIXED(COUNTA(I20:I25),0,0),"　店")</f>
        <v>1　店</v>
      </c>
      <c r="J26" s="180"/>
      <c r="K26" s="51">
        <f>SUM(K20:K25)</f>
        <v>700</v>
      </c>
      <c r="L26" s="53">
        <f>SUM(L20:L25)</f>
        <v>0</v>
      </c>
      <c r="M26" s="186"/>
      <c r="N26" s="29" t="str">
        <f>CONCATENATE(FIXED(COUNTA(N20:N25),0,0),"　店")</f>
        <v>0　店</v>
      </c>
      <c r="O26" s="180"/>
      <c r="P26" s="51">
        <f>SUM(P20:P25)</f>
        <v>0</v>
      </c>
      <c r="Q26" s="53">
        <f>SUM(Q20:Q25)</f>
        <v>0</v>
      </c>
      <c r="R26" s="186"/>
      <c r="S26" s="29" t="str">
        <f>CONCATENATE(FIXED(COUNTA(S20:S25),0,0),"　店")</f>
        <v>2　店</v>
      </c>
      <c r="T26" s="180"/>
      <c r="U26" s="51">
        <f>SUM(U20:U25)</f>
        <v>350</v>
      </c>
      <c r="V26" s="53">
        <f>SUM(V20:V25)</f>
        <v>0</v>
      </c>
      <c r="W26" s="186"/>
      <c r="X26" s="29" t="str">
        <f>CONCATENATE(FIXED(COUNTA(X20:X25),0,0),"　店")</f>
        <v>0　店</v>
      </c>
      <c r="Y26" s="180"/>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16"/>
      <c r="V27" s="15"/>
      <c r="W27" s="16"/>
      <c r="X27" s="16"/>
      <c r="Y27" s="16"/>
      <c r="Z27" s="16"/>
      <c r="AA27" s="17"/>
    </row>
    <row r="28" spans="2:20" s="18" customFormat="1" ht="24.75" customHeight="1">
      <c r="B28" s="360" t="s">
        <v>35</v>
      </c>
      <c r="C28" s="360"/>
      <c r="D28" s="360"/>
      <c r="E28" s="360"/>
      <c r="F28" s="19"/>
      <c r="G28" s="20" t="s">
        <v>4</v>
      </c>
      <c r="H28" s="21"/>
      <c r="I28" s="361">
        <f>SUM(G42,L42,Q42,V42,AA42)</f>
        <v>0</v>
      </c>
      <c r="J28" s="361"/>
      <c r="K28" s="22" t="s">
        <v>18</v>
      </c>
      <c r="L28" s="362">
        <f>SUM(F42,K42,P42,U42,Z42)</f>
        <v>17400</v>
      </c>
      <c r="M28" s="362"/>
      <c r="N28" s="362"/>
      <c r="O28" s="23"/>
      <c r="P28" s="24"/>
      <c r="Q28" s="24"/>
      <c r="R28" s="24"/>
      <c r="S28" s="24"/>
      <c r="T28" s="25"/>
    </row>
    <row r="29" spans="1:28" s="32" customFormat="1" ht="16.5" customHeight="1">
      <c r="A29" s="27" t="s">
        <v>20</v>
      </c>
      <c r="B29" s="363" t="s">
        <v>14</v>
      </c>
      <c r="C29" s="364"/>
      <c r="D29" s="364"/>
      <c r="E29" s="364"/>
      <c r="F29" s="364"/>
      <c r="G29" s="28" t="s">
        <v>19</v>
      </c>
      <c r="H29" s="29"/>
      <c r="I29" s="349" t="s">
        <v>7</v>
      </c>
      <c r="J29" s="349"/>
      <c r="K29" s="349"/>
      <c r="L29" s="30" t="s">
        <v>19</v>
      </c>
      <c r="M29" s="29"/>
      <c r="N29" s="349" t="s">
        <v>8</v>
      </c>
      <c r="O29" s="349"/>
      <c r="P29" s="349"/>
      <c r="Q29" s="30" t="s">
        <v>19</v>
      </c>
      <c r="R29" s="29"/>
      <c r="S29" s="349" t="s">
        <v>9</v>
      </c>
      <c r="T29" s="349"/>
      <c r="U29" s="349"/>
      <c r="V29" s="30" t="s">
        <v>19</v>
      </c>
      <c r="W29" s="29"/>
      <c r="X29" s="349"/>
      <c r="Y29" s="349"/>
      <c r="Z29" s="349"/>
      <c r="AA29" s="30"/>
      <c r="AB29" s="31" t="s">
        <v>11</v>
      </c>
    </row>
    <row r="30" spans="1:32" s="4" customFormat="1" ht="15" customHeight="1">
      <c r="A30" s="201"/>
      <c r="B30" s="188"/>
      <c r="C30" s="173" t="s">
        <v>44</v>
      </c>
      <c r="D30" s="35" t="s">
        <v>68</v>
      </c>
      <c r="E30" s="36" t="s">
        <v>30</v>
      </c>
      <c r="F30" s="37">
        <v>1550</v>
      </c>
      <c r="G30" s="5"/>
      <c r="H30" s="176">
        <v>230625202020</v>
      </c>
      <c r="I30" s="35" t="s">
        <v>93</v>
      </c>
      <c r="J30" s="36"/>
      <c r="K30" s="48">
        <v>1000</v>
      </c>
      <c r="L30" s="6"/>
      <c r="M30" s="176"/>
      <c r="N30" s="35"/>
      <c r="O30" s="36"/>
      <c r="P30" s="48"/>
      <c r="Q30" s="6"/>
      <c r="R30" s="176">
        <v>230625405001</v>
      </c>
      <c r="S30" s="35" t="s">
        <v>72</v>
      </c>
      <c r="T30" s="36"/>
      <c r="U30" s="48">
        <v>700</v>
      </c>
      <c r="V30" s="6"/>
      <c r="W30" s="176"/>
      <c r="X30" s="35"/>
      <c r="Y30" s="36"/>
      <c r="Z30" s="48"/>
      <c r="AA30" s="6"/>
      <c r="AB30" s="183"/>
      <c r="AF30" s="32"/>
    </row>
    <row r="31" spans="1:32" s="4" customFormat="1" ht="15" customHeight="1">
      <c r="A31" s="202"/>
      <c r="B31" s="188"/>
      <c r="C31" s="174" t="s">
        <v>45</v>
      </c>
      <c r="D31" s="172" t="s">
        <v>69</v>
      </c>
      <c r="E31" s="40" t="s">
        <v>30</v>
      </c>
      <c r="F31" s="41">
        <v>1950</v>
      </c>
      <c r="G31" s="7"/>
      <c r="H31" s="174"/>
      <c r="I31" s="39"/>
      <c r="J31" s="40"/>
      <c r="K31" s="49"/>
      <c r="L31" s="8"/>
      <c r="M31" s="174"/>
      <c r="N31" s="39"/>
      <c r="O31" s="40"/>
      <c r="P31" s="52"/>
      <c r="Q31" s="8"/>
      <c r="R31" s="174">
        <v>230625405002</v>
      </c>
      <c r="S31" s="39" t="s">
        <v>94</v>
      </c>
      <c r="T31" s="40"/>
      <c r="U31" s="50">
        <v>500</v>
      </c>
      <c r="V31" s="8"/>
      <c r="W31" s="174"/>
      <c r="X31" s="39"/>
      <c r="Y31" s="40"/>
      <c r="Z31" s="50"/>
      <c r="AA31" s="8"/>
      <c r="AB31" s="184"/>
      <c r="AF31" s="32"/>
    </row>
    <row r="32" spans="1:32" s="4" customFormat="1" ht="15" customHeight="1">
      <c r="A32" s="197"/>
      <c r="B32" s="188"/>
      <c r="C32" s="174" t="s">
        <v>46</v>
      </c>
      <c r="D32" s="172" t="s">
        <v>70</v>
      </c>
      <c r="E32" s="40" t="s">
        <v>30</v>
      </c>
      <c r="F32" s="41">
        <v>1600</v>
      </c>
      <c r="G32" s="7"/>
      <c r="H32" s="174"/>
      <c r="I32" s="39"/>
      <c r="J32" s="40"/>
      <c r="K32" s="50"/>
      <c r="L32" s="8"/>
      <c r="M32" s="174"/>
      <c r="N32" s="39"/>
      <c r="O32" s="40"/>
      <c r="P32" s="50"/>
      <c r="Q32" s="8"/>
      <c r="R32" s="174"/>
      <c r="S32" s="39"/>
      <c r="T32" s="40"/>
      <c r="U32" s="49"/>
      <c r="V32" s="8"/>
      <c r="W32" s="174"/>
      <c r="X32" s="39"/>
      <c r="Y32" s="40"/>
      <c r="Z32" s="49"/>
      <c r="AA32" s="8"/>
      <c r="AB32" s="200"/>
      <c r="AF32" s="32"/>
    </row>
    <row r="33" spans="1:32" s="4" customFormat="1" ht="15" customHeight="1">
      <c r="A33" s="197"/>
      <c r="B33" s="188"/>
      <c r="C33" s="174" t="s">
        <v>47</v>
      </c>
      <c r="D33" s="39" t="s">
        <v>71</v>
      </c>
      <c r="E33" s="40" t="s">
        <v>30</v>
      </c>
      <c r="F33" s="41">
        <v>2050</v>
      </c>
      <c r="G33" s="7"/>
      <c r="H33" s="174"/>
      <c r="I33" s="39"/>
      <c r="J33" s="40"/>
      <c r="K33" s="50"/>
      <c r="L33" s="8"/>
      <c r="M33" s="174"/>
      <c r="N33" s="39"/>
      <c r="O33" s="40"/>
      <c r="P33" s="50"/>
      <c r="Q33" s="8"/>
      <c r="R33" s="174"/>
      <c r="S33" s="39"/>
      <c r="T33" s="40"/>
      <c r="U33" s="49"/>
      <c r="V33" s="8"/>
      <c r="W33" s="174"/>
      <c r="X33" s="39"/>
      <c r="Y33" s="40"/>
      <c r="Z33" s="49"/>
      <c r="AA33" s="8"/>
      <c r="AB33" s="76"/>
      <c r="AF33" s="32"/>
    </row>
    <row r="34" spans="1:32" s="4" customFormat="1" ht="15" customHeight="1">
      <c r="A34" s="197"/>
      <c r="B34" s="188"/>
      <c r="C34" s="174" t="s">
        <v>48</v>
      </c>
      <c r="D34" s="39" t="s">
        <v>72</v>
      </c>
      <c r="E34" s="40" t="s">
        <v>30</v>
      </c>
      <c r="F34" s="41">
        <v>2100</v>
      </c>
      <c r="G34" s="7"/>
      <c r="H34" s="174"/>
      <c r="I34" s="39"/>
      <c r="J34" s="40"/>
      <c r="K34" s="50"/>
      <c r="L34" s="8"/>
      <c r="M34" s="174"/>
      <c r="N34" s="39"/>
      <c r="O34" s="40"/>
      <c r="P34" s="50"/>
      <c r="Q34" s="8"/>
      <c r="R34" s="174"/>
      <c r="S34" s="39"/>
      <c r="T34" s="40"/>
      <c r="U34" s="49"/>
      <c r="V34" s="8"/>
      <c r="W34" s="174"/>
      <c r="X34" s="39"/>
      <c r="Y34" s="40"/>
      <c r="Z34" s="49"/>
      <c r="AA34" s="8"/>
      <c r="AB34" s="75"/>
      <c r="AF34" s="32"/>
    </row>
    <row r="35" spans="1:32" s="4" customFormat="1" ht="15" customHeight="1">
      <c r="A35" s="197"/>
      <c r="B35" s="188"/>
      <c r="C35" s="174" t="s">
        <v>49</v>
      </c>
      <c r="D35" s="100" t="s">
        <v>73</v>
      </c>
      <c r="E35" s="40" t="s">
        <v>30</v>
      </c>
      <c r="F35" s="41">
        <v>1850</v>
      </c>
      <c r="G35" s="7"/>
      <c r="H35" s="174"/>
      <c r="I35" s="39"/>
      <c r="J35" s="40"/>
      <c r="K35" s="50"/>
      <c r="L35" s="8"/>
      <c r="M35" s="174"/>
      <c r="N35" s="39"/>
      <c r="O35" s="40"/>
      <c r="P35" s="50"/>
      <c r="Q35" s="8"/>
      <c r="R35" s="174"/>
      <c r="S35" s="39"/>
      <c r="T35" s="40"/>
      <c r="U35" s="49"/>
      <c r="V35" s="8"/>
      <c r="W35" s="174"/>
      <c r="X35" s="39"/>
      <c r="Y35" s="40"/>
      <c r="Z35" s="49"/>
      <c r="AA35" s="8"/>
      <c r="AB35" s="75"/>
      <c r="AF35" s="32"/>
    </row>
    <row r="36" spans="1:32" s="4" customFormat="1" ht="15" customHeight="1">
      <c r="A36" s="197"/>
      <c r="B36" s="188"/>
      <c r="C36" s="174" t="s">
        <v>50</v>
      </c>
      <c r="D36" s="39" t="s">
        <v>701</v>
      </c>
      <c r="E36" s="40" t="s">
        <v>30</v>
      </c>
      <c r="F36" s="41">
        <v>1950</v>
      </c>
      <c r="G36" s="7"/>
      <c r="H36" s="174"/>
      <c r="I36" s="39"/>
      <c r="J36" s="40"/>
      <c r="K36" s="50"/>
      <c r="L36" s="8"/>
      <c r="M36" s="174"/>
      <c r="N36" s="39"/>
      <c r="O36" s="40"/>
      <c r="P36" s="50"/>
      <c r="Q36" s="8"/>
      <c r="R36" s="174"/>
      <c r="S36" s="39"/>
      <c r="T36" s="40"/>
      <c r="U36" s="49"/>
      <c r="V36" s="8"/>
      <c r="W36" s="174"/>
      <c r="X36" s="39"/>
      <c r="Y36" s="40"/>
      <c r="Z36" s="49"/>
      <c r="AA36" s="8"/>
      <c r="AB36" s="76"/>
      <c r="AF36" s="32"/>
    </row>
    <row r="37" spans="1:32" s="4" customFormat="1" ht="15" customHeight="1">
      <c r="A37" s="197"/>
      <c r="B37" s="188"/>
      <c r="C37" s="174" t="s">
        <v>51</v>
      </c>
      <c r="D37" s="39" t="s">
        <v>74</v>
      </c>
      <c r="E37" s="40" t="s">
        <v>30</v>
      </c>
      <c r="F37" s="41">
        <v>2150</v>
      </c>
      <c r="G37" s="7"/>
      <c r="H37" s="174"/>
      <c r="I37" s="39"/>
      <c r="J37" s="40"/>
      <c r="K37" s="50"/>
      <c r="L37" s="8"/>
      <c r="M37" s="174"/>
      <c r="N37" s="39"/>
      <c r="O37" s="40"/>
      <c r="P37" s="50"/>
      <c r="Q37" s="8"/>
      <c r="R37" s="174"/>
      <c r="S37" s="39"/>
      <c r="T37" s="40"/>
      <c r="U37" s="49"/>
      <c r="V37" s="8"/>
      <c r="W37" s="174"/>
      <c r="X37" s="39"/>
      <c r="Y37" s="40"/>
      <c r="Z37" s="49"/>
      <c r="AA37" s="8"/>
      <c r="AB37" s="76"/>
      <c r="AF37" s="32"/>
    </row>
    <row r="38" spans="1:32" s="4" customFormat="1" ht="15" customHeight="1">
      <c r="A38" s="197"/>
      <c r="B38" s="188"/>
      <c r="C38" s="174"/>
      <c r="D38" s="39"/>
      <c r="E38" s="40"/>
      <c r="F38" s="41"/>
      <c r="G38" s="7"/>
      <c r="H38" s="174"/>
      <c r="I38" s="39"/>
      <c r="J38" s="40"/>
      <c r="K38" s="50"/>
      <c r="L38" s="8"/>
      <c r="M38" s="174"/>
      <c r="N38" s="39"/>
      <c r="O38" s="40"/>
      <c r="P38" s="50"/>
      <c r="Q38" s="8"/>
      <c r="R38" s="174"/>
      <c r="S38" s="39"/>
      <c r="T38" s="40"/>
      <c r="U38" s="49"/>
      <c r="V38" s="8"/>
      <c r="W38" s="174"/>
      <c r="X38" s="39"/>
      <c r="Y38" s="40"/>
      <c r="Z38" s="49"/>
      <c r="AA38" s="8"/>
      <c r="AB38" s="75"/>
      <c r="AF38" s="32"/>
    </row>
    <row r="39" spans="1:32" s="4" customFormat="1" ht="15" customHeight="1">
      <c r="A39" s="197"/>
      <c r="B39" s="188"/>
      <c r="C39" s="174"/>
      <c r="D39" s="39"/>
      <c r="E39" s="40"/>
      <c r="F39" s="41"/>
      <c r="G39" s="7"/>
      <c r="H39" s="174"/>
      <c r="I39" s="39"/>
      <c r="J39" s="40"/>
      <c r="K39" s="50"/>
      <c r="L39" s="8"/>
      <c r="M39" s="174"/>
      <c r="N39" s="39"/>
      <c r="O39" s="40"/>
      <c r="P39" s="50"/>
      <c r="Q39" s="8"/>
      <c r="R39" s="174"/>
      <c r="S39" s="39"/>
      <c r="T39" s="40"/>
      <c r="U39" s="49"/>
      <c r="V39" s="8"/>
      <c r="W39" s="174"/>
      <c r="X39" s="39"/>
      <c r="Y39" s="40"/>
      <c r="Z39" s="49"/>
      <c r="AA39" s="8"/>
      <c r="AB39" s="75"/>
      <c r="AF39" s="32"/>
    </row>
    <row r="40" spans="1:32" s="4" customFormat="1" ht="15" customHeight="1">
      <c r="A40" s="197"/>
      <c r="B40" s="188"/>
      <c r="C40" s="174"/>
      <c r="D40" s="39"/>
      <c r="E40" s="40"/>
      <c r="F40" s="41"/>
      <c r="G40" s="7"/>
      <c r="H40" s="174"/>
      <c r="I40" s="39"/>
      <c r="J40" s="40"/>
      <c r="K40" s="50"/>
      <c r="L40" s="8"/>
      <c r="M40" s="174"/>
      <c r="N40" s="39"/>
      <c r="O40" s="40"/>
      <c r="P40" s="50"/>
      <c r="Q40" s="8"/>
      <c r="R40" s="174"/>
      <c r="S40" s="39"/>
      <c r="T40" s="40"/>
      <c r="U40" s="50"/>
      <c r="V40" s="8"/>
      <c r="W40" s="174"/>
      <c r="X40" s="39"/>
      <c r="Y40" s="40"/>
      <c r="Z40" s="50"/>
      <c r="AA40" s="8"/>
      <c r="AB40" s="76"/>
      <c r="AF40" s="32"/>
    </row>
    <row r="41" spans="1:28" s="4" customFormat="1" ht="15" customHeight="1">
      <c r="A41" s="43"/>
      <c r="B41" s="189"/>
      <c r="C41" s="190"/>
      <c r="D41" s="191"/>
      <c r="E41" s="192"/>
      <c r="F41" s="193"/>
      <c r="G41" s="194"/>
      <c r="H41" s="190"/>
      <c r="I41" s="191"/>
      <c r="J41" s="192"/>
      <c r="K41" s="196"/>
      <c r="L41" s="195"/>
      <c r="M41" s="190"/>
      <c r="N41" s="191"/>
      <c r="O41" s="192"/>
      <c r="P41" s="196"/>
      <c r="Q41" s="195"/>
      <c r="R41" s="190"/>
      <c r="S41" s="191"/>
      <c r="T41" s="192"/>
      <c r="U41" s="196"/>
      <c r="V41" s="195"/>
      <c r="W41" s="190"/>
      <c r="X41" s="191"/>
      <c r="Y41" s="192"/>
      <c r="Z41" s="196"/>
      <c r="AA41" s="195"/>
      <c r="AB41" s="76"/>
    </row>
    <row r="42" spans="1:28" s="4" customFormat="1" ht="15" customHeight="1">
      <c r="A42" s="44"/>
      <c r="B42" s="45"/>
      <c r="C42" s="186"/>
      <c r="D42" s="29" t="str">
        <f>CONCATENATE(FIXED(COUNTA(D30:D40),0,0),"　店")</f>
        <v>8　店</v>
      </c>
      <c r="E42" s="180"/>
      <c r="F42" s="47">
        <f>SUM(F30:F40)</f>
        <v>15200</v>
      </c>
      <c r="G42" s="54">
        <f>SUM(G30:G40)</f>
        <v>0</v>
      </c>
      <c r="H42" s="186"/>
      <c r="I42" s="29" t="str">
        <f>CONCATENATE(FIXED(COUNTA(I30:I40),0,0),"　店")</f>
        <v>1　店</v>
      </c>
      <c r="J42" s="180"/>
      <c r="K42" s="51">
        <f>SUM(K30:K40)</f>
        <v>1000</v>
      </c>
      <c r="L42" s="53">
        <f>SUM(L30:L40)</f>
        <v>0</v>
      </c>
      <c r="M42" s="186"/>
      <c r="N42" s="29" t="str">
        <f>CONCATENATE(FIXED(COUNTA(N30:N40),0,0),"　店")</f>
        <v>0　店</v>
      </c>
      <c r="O42" s="180"/>
      <c r="P42" s="51">
        <f>SUM(P30:P40)</f>
        <v>0</v>
      </c>
      <c r="Q42" s="53">
        <f>SUM(Q30:Q40)</f>
        <v>0</v>
      </c>
      <c r="R42" s="186"/>
      <c r="S42" s="29" t="str">
        <f>CONCATENATE(FIXED(COUNTA(S30:S40),0,0),"　店")</f>
        <v>2　店</v>
      </c>
      <c r="T42" s="180"/>
      <c r="U42" s="51">
        <f>SUM(U30:U40)</f>
        <v>1200</v>
      </c>
      <c r="V42" s="53">
        <f>SUM(V30:V40)</f>
        <v>0</v>
      </c>
      <c r="W42" s="186"/>
      <c r="X42" s="29" t="str">
        <f>CONCATENATE(FIXED(COUNTA(X30:X40),0,0),"　店")</f>
        <v>0　店</v>
      </c>
      <c r="Y42" s="180"/>
      <c r="Z42" s="51">
        <f>SUM(Z30:Z40)</f>
        <v>0</v>
      </c>
      <c r="AA42" s="53">
        <f>SUM(AA30:AA40)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740</v>
      </c>
      <c r="B45" s="77"/>
      <c r="D45" s="77"/>
      <c r="E45" s="77"/>
      <c r="F45" s="61"/>
      <c r="AB45" s="79" t="s">
        <v>15</v>
      </c>
    </row>
    <row r="46" spans="1:28" ht="22.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32">
    <mergeCell ref="B29:F29"/>
    <mergeCell ref="I29:K29"/>
    <mergeCell ref="N29:P29"/>
    <mergeCell ref="S29:U29"/>
    <mergeCell ref="X29:Z29"/>
    <mergeCell ref="A46:AB46"/>
    <mergeCell ref="B19:F19"/>
    <mergeCell ref="I19:K19"/>
    <mergeCell ref="N19:P19"/>
    <mergeCell ref="S19:U19"/>
    <mergeCell ref="X19:Z19"/>
    <mergeCell ref="B28:E28"/>
    <mergeCell ref="I28:J28"/>
    <mergeCell ref="L28:N28"/>
    <mergeCell ref="B18:E18"/>
    <mergeCell ref="I18:J18"/>
    <mergeCell ref="L18:N18"/>
    <mergeCell ref="B4:E4"/>
    <mergeCell ref="I4:J4"/>
    <mergeCell ref="L4:N4"/>
    <mergeCell ref="B5:F5"/>
    <mergeCell ref="I5:K5"/>
    <mergeCell ref="N5:P5"/>
    <mergeCell ref="S5:U5"/>
    <mergeCell ref="X5:Z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0:L25 Q30:Q41 L30:L41 G30:G41 AA30:AA41 V30:V41 G20:G25 AA20:AA25 V20:V25 Q20:Q25 AA6:AA15 G6:G15 L6:L15 Q6:Q15 V6:V15">
      <formula1>K20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F15" sqref="F1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SUM(I4,I30)</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0" t="s">
        <v>96</v>
      </c>
      <c r="C4" s="360"/>
      <c r="D4" s="360"/>
      <c r="E4" s="360"/>
      <c r="F4" s="19"/>
      <c r="G4" s="20" t="s">
        <v>4</v>
      </c>
      <c r="H4" s="21"/>
      <c r="I4" s="361">
        <f>SUM(G28,L28,Q28,V28,AA28)</f>
        <v>0</v>
      </c>
      <c r="J4" s="361"/>
      <c r="K4" s="22" t="s">
        <v>18</v>
      </c>
      <c r="L4" s="362">
        <f>SUM(F28,K28,P28,U28,Z28)</f>
        <v>44450</v>
      </c>
      <c r="M4" s="362"/>
      <c r="N4" s="362"/>
      <c r="O4" s="23"/>
      <c r="P4" s="24"/>
      <c r="Q4" s="24"/>
      <c r="R4" s="24"/>
      <c r="S4" s="24"/>
      <c r="T4" s="25"/>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2" s="4" customFormat="1" ht="15" customHeight="1">
      <c r="A6" s="33"/>
      <c r="B6" s="34"/>
      <c r="C6" s="173" t="s">
        <v>98</v>
      </c>
      <c r="D6" s="35" t="s">
        <v>127</v>
      </c>
      <c r="E6" s="36" t="s">
        <v>30</v>
      </c>
      <c r="F6" s="37">
        <v>2750</v>
      </c>
      <c r="G6" s="5"/>
      <c r="H6" s="176" t="s">
        <v>114</v>
      </c>
      <c r="I6" s="35" t="s">
        <v>115</v>
      </c>
      <c r="J6" s="36"/>
      <c r="K6" s="48">
        <v>1950</v>
      </c>
      <c r="L6" s="6"/>
      <c r="M6" s="176"/>
      <c r="N6" s="35"/>
      <c r="O6" s="36"/>
      <c r="P6" s="48"/>
      <c r="Q6" s="6"/>
      <c r="R6" s="176" t="s">
        <v>124</v>
      </c>
      <c r="S6" s="35" t="s">
        <v>115</v>
      </c>
      <c r="T6" s="36"/>
      <c r="U6" s="48">
        <v>550</v>
      </c>
      <c r="V6" s="6"/>
      <c r="W6" s="176"/>
      <c r="X6" s="35"/>
      <c r="Y6" s="36"/>
      <c r="Z6" s="48"/>
      <c r="AA6" s="6"/>
      <c r="AB6" s="74"/>
      <c r="AF6" s="32"/>
    </row>
    <row r="7" spans="1:32" s="4" customFormat="1" ht="15" customHeight="1">
      <c r="A7" s="38"/>
      <c r="B7" s="34"/>
      <c r="C7" s="174" t="s">
        <v>99</v>
      </c>
      <c r="D7" s="39" t="s">
        <v>128</v>
      </c>
      <c r="E7" s="40" t="s">
        <v>30</v>
      </c>
      <c r="F7" s="41">
        <v>1800</v>
      </c>
      <c r="G7" s="7"/>
      <c r="H7" s="174" t="s">
        <v>116</v>
      </c>
      <c r="I7" s="39" t="s">
        <v>117</v>
      </c>
      <c r="J7" s="40"/>
      <c r="K7" s="49">
        <v>250</v>
      </c>
      <c r="L7" s="8"/>
      <c r="M7" s="174"/>
      <c r="N7" s="39"/>
      <c r="O7" s="40"/>
      <c r="P7" s="52"/>
      <c r="Q7" s="8"/>
      <c r="R7" s="174" t="s">
        <v>125</v>
      </c>
      <c r="S7" s="39" t="s">
        <v>126</v>
      </c>
      <c r="T7" s="40"/>
      <c r="U7" s="50">
        <v>600</v>
      </c>
      <c r="V7" s="8"/>
      <c r="W7" s="174"/>
      <c r="X7" s="39"/>
      <c r="Y7" s="40"/>
      <c r="Z7" s="50"/>
      <c r="AA7" s="8"/>
      <c r="AB7" s="75"/>
      <c r="AF7" s="32"/>
    </row>
    <row r="8" spans="1:32" s="4" customFormat="1" ht="15" customHeight="1">
      <c r="A8" s="38"/>
      <c r="B8" s="34"/>
      <c r="C8" s="174" t="s">
        <v>100</v>
      </c>
      <c r="D8" s="39" t="s">
        <v>129</v>
      </c>
      <c r="E8" s="40" t="s">
        <v>30</v>
      </c>
      <c r="F8" s="41">
        <v>1350</v>
      </c>
      <c r="G8" s="7"/>
      <c r="H8" s="174" t="s">
        <v>118</v>
      </c>
      <c r="I8" s="39" t="s">
        <v>119</v>
      </c>
      <c r="J8" s="40"/>
      <c r="K8" s="50">
        <v>1300</v>
      </c>
      <c r="L8" s="8"/>
      <c r="M8" s="174"/>
      <c r="N8" s="39"/>
      <c r="O8" s="40"/>
      <c r="P8" s="50"/>
      <c r="Q8" s="8"/>
      <c r="R8" s="174"/>
      <c r="S8" s="39"/>
      <c r="T8" s="40"/>
      <c r="U8" s="49"/>
      <c r="V8" s="8"/>
      <c r="W8" s="174"/>
      <c r="X8" s="39"/>
      <c r="Y8" s="40"/>
      <c r="Z8" s="49"/>
      <c r="AA8" s="8"/>
      <c r="AB8" s="75"/>
      <c r="AF8" s="32"/>
    </row>
    <row r="9" spans="1:32" s="4" customFormat="1" ht="15" customHeight="1">
      <c r="A9" s="38"/>
      <c r="B9" s="34"/>
      <c r="C9" s="174" t="s">
        <v>101</v>
      </c>
      <c r="D9" s="172" t="s">
        <v>130</v>
      </c>
      <c r="E9" s="40" t="s">
        <v>30</v>
      </c>
      <c r="F9" s="41">
        <v>1700</v>
      </c>
      <c r="G9" s="7"/>
      <c r="H9" s="174" t="s">
        <v>120</v>
      </c>
      <c r="I9" s="39" t="s">
        <v>121</v>
      </c>
      <c r="J9" s="40"/>
      <c r="K9" s="50">
        <v>350</v>
      </c>
      <c r="L9" s="8"/>
      <c r="M9" s="174"/>
      <c r="N9" s="39"/>
      <c r="O9" s="40"/>
      <c r="P9" s="50"/>
      <c r="Q9" s="8"/>
      <c r="R9" s="174"/>
      <c r="S9" s="39"/>
      <c r="T9" s="40"/>
      <c r="U9" s="49"/>
      <c r="V9" s="8"/>
      <c r="W9" s="174"/>
      <c r="X9" s="39"/>
      <c r="Y9" s="40"/>
      <c r="Z9" s="49"/>
      <c r="AA9" s="8"/>
      <c r="AB9" s="76"/>
      <c r="AF9" s="32"/>
    </row>
    <row r="10" spans="1:32" s="4" customFormat="1" ht="15" customHeight="1">
      <c r="A10" s="38"/>
      <c r="B10" s="34"/>
      <c r="C10" s="174" t="s">
        <v>102</v>
      </c>
      <c r="D10" s="39" t="s">
        <v>131</v>
      </c>
      <c r="E10" s="40" t="s">
        <v>30</v>
      </c>
      <c r="F10" s="41">
        <v>1600</v>
      </c>
      <c r="G10" s="7"/>
      <c r="H10" s="174" t="s">
        <v>122</v>
      </c>
      <c r="I10" s="39" t="s">
        <v>123</v>
      </c>
      <c r="J10" s="40"/>
      <c r="K10" s="50">
        <v>550</v>
      </c>
      <c r="L10" s="8"/>
      <c r="M10" s="174"/>
      <c r="N10" s="39"/>
      <c r="O10" s="40"/>
      <c r="P10" s="50"/>
      <c r="Q10" s="8"/>
      <c r="R10" s="174"/>
      <c r="S10" s="39"/>
      <c r="T10" s="40"/>
      <c r="U10" s="50"/>
      <c r="V10" s="8"/>
      <c r="W10" s="174"/>
      <c r="X10" s="39"/>
      <c r="Y10" s="40"/>
      <c r="Z10" s="50"/>
      <c r="AA10" s="8"/>
      <c r="AB10" s="76"/>
      <c r="AF10" s="32"/>
    </row>
    <row r="11" spans="1:32" s="4" customFormat="1" ht="15" customHeight="1">
      <c r="A11" s="38"/>
      <c r="B11" s="34"/>
      <c r="C11" s="174" t="s">
        <v>103</v>
      </c>
      <c r="D11" s="39" t="s">
        <v>132</v>
      </c>
      <c r="E11" s="40" t="s">
        <v>30</v>
      </c>
      <c r="F11" s="41">
        <v>1600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
      <c r="B12" s="34"/>
      <c r="C12" s="174" t="s">
        <v>104</v>
      </c>
      <c r="D12" s="39" t="s">
        <v>117</v>
      </c>
      <c r="E12" s="40" t="s">
        <v>30</v>
      </c>
      <c r="F12" s="41">
        <v>1600</v>
      </c>
      <c r="G12" s="7"/>
      <c r="H12" s="174"/>
      <c r="I12" s="39"/>
      <c r="J12" s="40"/>
      <c r="K12" s="50"/>
      <c r="L12" s="8"/>
      <c r="M12" s="174"/>
      <c r="N12" s="39"/>
      <c r="O12" s="40"/>
      <c r="P12" s="50"/>
      <c r="Q12" s="8"/>
      <c r="R12" s="174"/>
      <c r="S12" s="39"/>
      <c r="T12" s="40"/>
      <c r="U12" s="50"/>
      <c r="V12" s="8"/>
      <c r="W12" s="174"/>
      <c r="X12" s="39"/>
      <c r="Y12" s="40"/>
      <c r="Z12" s="50"/>
      <c r="AA12" s="8"/>
      <c r="AB12" s="76"/>
      <c r="AF12" s="32"/>
    </row>
    <row r="13" spans="1:28" s="4" customFormat="1" ht="15" customHeight="1">
      <c r="A13" s="38"/>
      <c r="B13" s="34"/>
      <c r="C13" s="174" t="s">
        <v>105</v>
      </c>
      <c r="D13" s="39" t="s">
        <v>133</v>
      </c>
      <c r="E13" s="40" t="s">
        <v>30</v>
      </c>
      <c r="F13" s="41">
        <v>1750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106</v>
      </c>
      <c r="D14" s="39" t="s">
        <v>134</v>
      </c>
      <c r="E14" s="40" t="s">
        <v>30</v>
      </c>
      <c r="F14" s="41">
        <v>5600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107</v>
      </c>
      <c r="D15" s="172" t="s">
        <v>135</v>
      </c>
      <c r="E15" s="40" t="s">
        <v>30</v>
      </c>
      <c r="F15" s="42">
        <v>2200</v>
      </c>
      <c r="G15" s="7"/>
      <c r="H15" s="174"/>
      <c r="I15" s="39"/>
      <c r="J15" s="40"/>
      <c r="K15" s="50"/>
      <c r="L15" s="8"/>
      <c r="M15" s="174"/>
      <c r="N15" s="39"/>
      <c r="O15" s="40"/>
      <c r="P15" s="50"/>
      <c r="Q15" s="8"/>
      <c r="R15" s="174"/>
      <c r="S15" s="39"/>
      <c r="T15" s="40"/>
      <c r="U15" s="50"/>
      <c r="V15" s="8"/>
      <c r="W15" s="174"/>
      <c r="X15" s="39"/>
      <c r="Y15" s="40"/>
      <c r="Z15" s="50"/>
      <c r="AA15" s="8"/>
      <c r="AB15" s="75"/>
    </row>
    <row r="16" spans="1:28" s="4" customFormat="1" ht="15" customHeight="1">
      <c r="A16" s="38"/>
      <c r="B16" s="34"/>
      <c r="C16" s="174" t="s">
        <v>108</v>
      </c>
      <c r="D16" s="39" t="s">
        <v>136</v>
      </c>
      <c r="E16" s="40" t="s">
        <v>30</v>
      </c>
      <c r="F16" s="42">
        <v>1600</v>
      </c>
      <c r="G16" s="7"/>
      <c r="H16" s="174"/>
      <c r="I16" s="39"/>
      <c r="J16" s="40"/>
      <c r="K16" s="50"/>
      <c r="L16" s="8"/>
      <c r="M16" s="174"/>
      <c r="N16" s="39"/>
      <c r="O16" s="40"/>
      <c r="P16" s="50"/>
      <c r="Q16" s="8"/>
      <c r="R16" s="174"/>
      <c r="S16" s="39"/>
      <c r="T16" s="40"/>
      <c r="U16" s="50"/>
      <c r="V16" s="8"/>
      <c r="W16" s="174"/>
      <c r="X16" s="39"/>
      <c r="Y16" s="40"/>
      <c r="Z16" s="50"/>
      <c r="AA16" s="8"/>
      <c r="AB16" s="76"/>
    </row>
    <row r="17" spans="1:32" s="4" customFormat="1" ht="15" customHeight="1">
      <c r="A17" s="38"/>
      <c r="B17" s="34"/>
      <c r="C17" s="174" t="s">
        <v>109</v>
      </c>
      <c r="D17" s="39" t="s">
        <v>123</v>
      </c>
      <c r="E17" s="40" t="s">
        <v>30</v>
      </c>
      <c r="F17" s="41">
        <v>5900</v>
      </c>
      <c r="G17" s="7"/>
      <c r="H17" s="174"/>
      <c r="I17" s="39"/>
      <c r="J17" s="40"/>
      <c r="K17" s="49"/>
      <c r="L17" s="8"/>
      <c r="M17" s="174"/>
      <c r="N17" s="39"/>
      <c r="O17" s="40"/>
      <c r="P17" s="52"/>
      <c r="Q17" s="8"/>
      <c r="R17" s="174"/>
      <c r="S17" s="39"/>
      <c r="T17" s="40"/>
      <c r="U17" s="50"/>
      <c r="V17" s="8"/>
      <c r="W17" s="174"/>
      <c r="X17" s="39"/>
      <c r="Y17" s="40"/>
      <c r="Z17" s="50"/>
      <c r="AA17" s="8"/>
      <c r="AB17" s="75"/>
      <c r="AF17" s="32"/>
    </row>
    <row r="18" spans="1:32" s="4" customFormat="1" ht="15" customHeight="1">
      <c r="A18" s="38"/>
      <c r="B18" s="34"/>
      <c r="C18" s="174" t="s">
        <v>110</v>
      </c>
      <c r="D18" s="39" t="s">
        <v>137</v>
      </c>
      <c r="E18" s="40" t="s">
        <v>30</v>
      </c>
      <c r="F18" s="41">
        <v>2300</v>
      </c>
      <c r="G18" s="7"/>
      <c r="H18" s="174"/>
      <c r="I18" s="39"/>
      <c r="J18" s="40"/>
      <c r="K18" s="50"/>
      <c r="L18" s="8"/>
      <c r="M18" s="174"/>
      <c r="N18" s="39"/>
      <c r="O18" s="40"/>
      <c r="P18" s="50"/>
      <c r="Q18" s="8"/>
      <c r="R18" s="174"/>
      <c r="S18" s="39"/>
      <c r="T18" s="40"/>
      <c r="U18" s="49"/>
      <c r="V18" s="8"/>
      <c r="W18" s="174"/>
      <c r="X18" s="39"/>
      <c r="Y18" s="40"/>
      <c r="Z18" s="49"/>
      <c r="AA18" s="8"/>
      <c r="AB18" s="75"/>
      <c r="AF18" s="32"/>
    </row>
    <row r="19" spans="1:32" s="4" customFormat="1" ht="15" customHeight="1">
      <c r="A19" s="38"/>
      <c r="B19" s="34"/>
      <c r="C19" s="174" t="s">
        <v>111</v>
      </c>
      <c r="D19" s="39" t="s">
        <v>138</v>
      </c>
      <c r="E19" s="40" t="s">
        <v>30</v>
      </c>
      <c r="F19" s="41">
        <v>4000</v>
      </c>
      <c r="G19" s="7"/>
      <c r="H19" s="174"/>
      <c r="I19" s="39"/>
      <c r="J19" s="40"/>
      <c r="K19" s="50"/>
      <c r="L19" s="8"/>
      <c r="M19" s="174"/>
      <c r="N19" s="39"/>
      <c r="O19" s="40"/>
      <c r="P19" s="50"/>
      <c r="Q19" s="8"/>
      <c r="R19" s="174"/>
      <c r="S19" s="39"/>
      <c r="T19" s="40"/>
      <c r="U19" s="49"/>
      <c r="V19" s="8"/>
      <c r="W19" s="174"/>
      <c r="X19" s="39"/>
      <c r="Y19" s="40"/>
      <c r="Z19" s="49"/>
      <c r="AA19" s="8"/>
      <c r="AB19" s="76"/>
      <c r="AF19" s="32"/>
    </row>
    <row r="20" spans="1:32" s="4" customFormat="1" ht="15" customHeight="1">
      <c r="A20" s="38"/>
      <c r="B20" s="34"/>
      <c r="C20" s="174" t="s">
        <v>112</v>
      </c>
      <c r="D20" s="39" t="s">
        <v>139</v>
      </c>
      <c r="E20" s="40" t="s">
        <v>30</v>
      </c>
      <c r="F20" s="41">
        <v>1550</v>
      </c>
      <c r="G20" s="7"/>
      <c r="H20" s="174"/>
      <c r="I20" s="39"/>
      <c r="J20" s="40"/>
      <c r="K20" s="50"/>
      <c r="L20" s="8"/>
      <c r="M20" s="174"/>
      <c r="N20" s="39"/>
      <c r="O20" s="40"/>
      <c r="P20" s="50"/>
      <c r="Q20" s="8"/>
      <c r="R20" s="174"/>
      <c r="S20" s="39"/>
      <c r="T20" s="40"/>
      <c r="U20" s="50"/>
      <c r="V20" s="8"/>
      <c r="W20" s="174"/>
      <c r="X20" s="39"/>
      <c r="Y20" s="40"/>
      <c r="Z20" s="50"/>
      <c r="AA20" s="8"/>
      <c r="AB20" s="76"/>
      <c r="AF20" s="32"/>
    </row>
    <row r="21" spans="1:32" s="4" customFormat="1" ht="15" customHeight="1">
      <c r="A21" s="38"/>
      <c r="B21" s="34" t="s">
        <v>12</v>
      </c>
      <c r="C21" s="174" t="s">
        <v>113</v>
      </c>
      <c r="D21" s="39" t="s">
        <v>140</v>
      </c>
      <c r="E21" s="40" t="s">
        <v>30</v>
      </c>
      <c r="F21" s="41">
        <v>1600</v>
      </c>
      <c r="G21" s="7"/>
      <c r="H21" s="174"/>
      <c r="I21" s="39"/>
      <c r="J21" s="40"/>
      <c r="K21" s="50"/>
      <c r="L21" s="8"/>
      <c r="M21" s="174"/>
      <c r="N21" s="39"/>
      <c r="O21" s="40"/>
      <c r="P21" s="50"/>
      <c r="Q21" s="8"/>
      <c r="R21" s="174"/>
      <c r="S21" s="39"/>
      <c r="T21" s="40"/>
      <c r="U21" s="50"/>
      <c r="V21" s="8"/>
      <c r="W21" s="174"/>
      <c r="X21" s="39"/>
      <c r="Y21" s="40"/>
      <c r="Z21" s="50"/>
      <c r="AA21" s="8"/>
      <c r="AB21" s="76" t="s">
        <v>154</v>
      </c>
      <c r="AF21" s="32"/>
    </row>
    <row r="22" spans="1:32" s="4" customFormat="1" ht="15" customHeight="1">
      <c r="A22" s="38"/>
      <c r="B22" s="34"/>
      <c r="C22" s="174"/>
      <c r="D22" s="39"/>
      <c r="E22" s="40"/>
      <c r="F22" s="41"/>
      <c r="G22" s="7"/>
      <c r="H22" s="174"/>
      <c r="I22" s="39"/>
      <c r="J22" s="40"/>
      <c r="K22" s="50"/>
      <c r="L22" s="8"/>
      <c r="M22" s="174"/>
      <c r="N22" s="39"/>
      <c r="O22" s="40"/>
      <c r="P22" s="50"/>
      <c r="Q22" s="8"/>
      <c r="R22" s="174"/>
      <c r="S22" s="39"/>
      <c r="T22" s="40"/>
      <c r="U22" s="50"/>
      <c r="V22" s="8"/>
      <c r="W22" s="174"/>
      <c r="X22" s="39"/>
      <c r="Y22" s="40"/>
      <c r="Z22" s="50"/>
      <c r="AA22" s="8"/>
      <c r="AB22" s="76"/>
      <c r="AF22" s="32"/>
    </row>
    <row r="23" spans="1:28" s="4" customFormat="1" ht="15" customHeight="1">
      <c r="A23" s="38"/>
      <c r="B23" s="34"/>
      <c r="C23" s="174"/>
      <c r="D23" s="39"/>
      <c r="E23" s="40"/>
      <c r="F23" s="41"/>
      <c r="G23" s="7"/>
      <c r="H23" s="174"/>
      <c r="I23" s="39"/>
      <c r="J23" s="40"/>
      <c r="K23" s="50"/>
      <c r="L23" s="8"/>
      <c r="M23" s="174"/>
      <c r="N23" s="39"/>
      <c r="O23" s="40"/>
      <c r="P23" s="50"/>
      <c r="Q23" s="8"/>
      <c r="R23" s="174"/>
      <c r="S23" s="39"/>
      <c r="T23" s="40"/>
      <c r="U23" s="50"/>
      <c r="V23" s="8"/>
      <c r="W23" s="174"/>
      <c r="X23" s="39"/>
      <c r="Y23" s="40"/>
      <c r="Z23" s="50"/>
      <c r="AA23" s="8"/>
      <c r="AB23" s="76"/>
    </row>
    <row r="24" spans="1:28" s="4" customFormat="1" ht="15" customHeight="1">
      <c r="A24" s="38"/>
      <c r="B24" s="34"/>
      <c r="C24" s="174"/>
      <c r="D24" s="39"/>
      <c r="E24" s="40"/>
      <c r="F24" s="41"/>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38"/>
      <c r="B25" s="34"/>
      <c r="C25" s="174"/>
      <c r="D25" s="39"/>
      <c r="E25" s="40"/>
      <c r="F25" s="42"/>
      <c r="G25" s="7"/>
      <c r="H25" s="174"/>
      <c r="I25" s="39"/>
      <c r="J25" s="40"/>
      <c r="K25" s="50"/>
      <c r="L25" s="8"/>
      <c r="M25" s="174"/>
      <c r="N25" s="39"/>
      <c r="O25" s="40"/>
      <c r="P25" s="50"/>
      <c r="Q25" s="8"/>
      <c r="R25" s="174"/>
      <c r="S25" s="39"/>
      <c r="T25" s="40"/>
      <c r="U25" s="50"/>
      <c r="V25" s="8"/>
      <c r="W25" s="174"/>
      <c r="X25" s="39"/>
      <c r="Y25" s="40"/>
      <c r="Z25" s="50"/>
      <c r="AA25" s="8"/>
      <c r="AB25" s="75"/>
    </row>
    <row r="26" spans="1:28" s="4" customFormat="1" ht="15" customHeight="1">
      <c r="A26" s="38"/>
      <c r="B26" s="34"/>
      <c r="C26" s="174"/>
      <c r="D26" s="39"/>
      <c r="E26" s="40"/>
      <c r="F26" s="42"/>
      <c r="G26" s="7"/>
      <c r="H26" s="174"/>
      <c r="I26" s="39"/>
      <c r="J26" s="40"/>
      <c r="K26" s="50"/>
      <c r="L26" s="8"/>
      <c r="M26" s="174"/>
      <c r="N26" s="39"/>
      <c r="O26" s="40"/>
      <c r="P26" s="50"/>
      <c r="Q26" s="8"/>
      <c r="R26" s="174"/>
      <c r="S26" s="39"/>
      <c r="T26" s="40"/>
      <c r="U26" s="50"/>
      <c r="V26" s="8"/>
      <c r="W26" s="174"/>
      <c r="X26" s="39"/>
      <c r="Y26" s="40"/>
      <c r="Z26" s="50"/>
      <c r="AA26" s="8"/>
      <c r="AB26" s="76"/>
    </row>
    <row r="27" spans="1:28" s="4" customFormat="1" ht="15" customHeight="1">
      <c r="A27" s="43"/>
      <c r="B27" s="34"/>
      <c r="C27" s="174"/>
      <c r="D27" s="39"/>
      <c r="E27" s="40"/>
      <c r="F27" s="42"/>
      <c r="G27" s="7"/>
      <c r="H27" s="174"/>
      <c r="I27" s="39"/>
      <c r="J27" s="40"/>
      <c r="K27" s="50"/>
      <c r="L27" s="8"/>
      <c r="M27" s="174"/>
      <c r="N27" s="39"/>
      <c r="O27" s="40"/>
      <c r="P27" s="50"/>
      <c r="Q27" s="8"/>
      <c r="R27" s="174"/>
      <c r="S27" s="39"/>
      <c r="T27" s="40"/>
      <c r="U27" s="50"/>
      <c r="V27" s="8"/>
      <c r="W27" s="174"/>
      <c r="X27" s="39"/>
      <c r="Y27" s="40"/>
      <c r="Z27" s="50"/>
      <c r="AA27" s="8"/>
      <c r="AB27" s="76"/>
    </row>
    <row r="28" spans="1:28" s="4" customFormat="1" ht="15" customHeight="1">
      <c r="A28" s="44"/>
      <c r="B28" s="45"/>
      <c r="C28" s="186"/>
      <c r="D28" s="29" t="str">
        <f>CONCATENATE(FIXED(COUNTA(D6:D27),0,0),"　店")</f>
        <v>16　店</v>
      </c>
      <c r="E28" s="180"/>
      <c r="F28" s="47">
        <f>SUM(F6:F27)</f>
        <v>38900</v>
      </c>
      <c r="G28" s="54">
        <f>SUM(G6:G27)</f>
        <v>0</v>
      </c>
      <c r="H28" s="186"/>
      <c r="I28" s="29" t="str">
        <f>CONCATENATE(FIXED(COUNTA(I6:I27),0,0),"　店")</f>
        <v>5　店</v>
      </c>
      <c r="J28" s="180"/>
      <c r="K28" s="51">
        <f>SUM(K6:K27)</f>
        <v>4400</v>
      </c>
      <c r="L28" s="53">
        <f>SUM(L6:L27)</f>
        <v>0</v>
      </c>
      <c r="M28" s="186"/>
      <c r="N28" s="29" t="str">
        <f>CONCATENATE(FIXED(COUNTA(N6:N27),0,0),"　店")</f>
        <v>0　店</v>
      </c>
      <c r="O28" s="180"/>
      <c r="P28" s="51">
        <f>SUM(P6:P27)</f>
        <v>0</v>
      </c>
      <c r="Q28" s="53">
        <f>SUM(Q6:Q27)</f>
        <v>0</v>
      </c>
      <c r="R28" s="186"/>
      <c r="S28" s="29" t="str">
        <f>CONCATENATE(FIXED(COUNTA(S6:S27),0,0),"　店")</f>
        <v>2　店</v>
      </c>
      <c r="T28" s="180"/>
      <c r="U28" s="51">
        <f>SUM(U6:U27)</f>
        <v>1150</v>
      </c>
      <c r="V28" s="53">
        <f>SUM(V6:V27)</f>
        <v>0</v>
      </c>
      <c r="W28" s="186"/>
      <c r="X28" s="29" t="str">
        <f>CONCATENATE(FIXED(COUNTA(X6:X27),0,0),"　店")</f>
        <v>0　店</v>
      </c>
      <c r="Y28" s="180"/>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60" t="s">
        <v>97</v>
      </c>
      <c r="C30" s="360"/>
      <c r="D30" s="360"/>
      <c r="E30" s="360"/>
      <c r="F30" s="19"/>
      <c r="G30" s="20" t="s">
        <v>4</v>
      </c>
      <c r="H30" s="21"/>
      <c r="I30" s="361">
        <f>SUM(G43,L43,Q43,V43,AA43)</f>
        <v>0</v>
      </c>
      <c r="J30" s="361"/>
      <c r="K30" s="22" t="s">
        <v>18</v>
      </c>
      <c r="L30" s="362">
        <f>SUM(F43,K43,P43,U43,Z43)</f>
        <v>18050</v>
      </c>
      <c r="M30" s="362"/>
      <c r="N30" s="362"/>
      <c r="O30" s="65"/>
    </row>
    <row r="31" spans="1:28" s="32" customFormat="1" ht="16.5" customHeight="1">
      <c r="A31" s="27" t="s">
        <v>20</v>
      </c>
      <c r="B31" s="363" t="s">
        <v>14</v>
      </c>
      <c r="C31" s="364"/>
      <c r="D31" s="364"/>
      <c r="E31" s="364"/>
      <c r="F31" s="364"/>
      <c r="G31" s="28" t="s">
        <v>19</v>
      </c>
      <c r="H31" s="29"/>
      <c r="I31" s="349" t="s">
        <v>7</v>
      </c>
      <c r="J31" s="349"/>
      <c r="K31" s="349"/>
      <c r="L31" s="30" t="s">
        <v>19</v>
      </c>
      <c r="M31" s="29"/>
      <c r="N31" s="349" t="s">
        <v>8</v>
      </c>
      <c r="O31" s="349"/>
      <c r="P31" s="349"/>
      <c r="Q31" s="30" t="s">
        <v>19</v>
      </c>
      <c r="R31" s="29"/>
      <c r="S31" s="349" t="s">
        <v>9</v>
      </c>
      <c r="T31" s="349"/>
      <c r="U31" s="349"/>
      <c r="V31" s="30" t="s">
        <v>19</v>
      </c>
      <c r="W31" s="29"/>
      <c r="X31" s="349"/>
      <c r="Y31" s="349"/>
      <c r="Z31" s="349"/>
      <c r="AA31" s="30"/>
      <c r="AB31" s="31" t="s">
        <v>11</v>
      </c>
    </row>
    <row r="32" spans="1:28" s="4" customFormat="1" ht="15" customHeight="1">
      <c r="A32" s="33"/>
      <c r="B32" s="66" t="s">
        <v>12</v>
      </c>
      <c r="C32" s="176" t="s">
        <v>141</v>
      </c>
      <c r="D32" s="35" t="s">
        <v>147</v>
      </c>
      <c r="E32" s="36" t="s">
        <v>30</v>
      </c>
      <c r="F32" s="67">
        <v>5550</v>
      </c>
      <c r="G32" s="5"/>
      <c r="H32" s="176">
        <v>230610202010</v>
      </c>
      <c r="I32" s="35" t="s">
        <v>153</v>
      </c>
      <c r="J32" s="36"/>
      <c r="K32" s="48">
        <v>2750</v>
      </c>
      <c r="L32" s="6"/>
      <c r="M32" s="187"/>
      <c r="N32" s="71"/>
      <c r="O32" s="185"/>
      <c r="P32" s="72"/>
      <c r="Q32" s="6"/>
      <c r="R32" s="176">
        <v>230610405001</v>
      </c>
      <c r="S32" s="35" t="s">
        <v>153</v>
      </c>
      <c r="T32" s="36"/>
      <c r="U32" s="73">
        <v>650</v>
      </c>
      <c r="V32" s="6"/>
      <c r="W32" s="176"/>
      <c r="X32" s="35"/>
      <c r="Y32" s="36"/>
      <c r="Z32" s="73"/>
      <c r="AA32" s="6"/>
      <c r="AB32" s="76" t="s">
        <v>737</v>
      </c>
    </row>
    <row r="33" spans="1:28" s="4" customFormat="1" ht="15" customHeight="1">
      <c r="A33" s="38"/>
      <c r="B33" s="34"/>
      <c r="C33" s="174" t="s">
        <v>142</v>
      </c>
      <c r="D33" s="39" t="s">
        <v>148</v>
      </c>
      <c r="E33" s="40" t="s">
        <v>30</v>
      </c>
      <c r="F33" s="68">
        <v>2350</v>
      </c>
      <c r="G33" s="7"/>
      <c r="H33" s="174"/>
      <c r="I33" s="39"/>
      <c r="J33" s="40"/>
      <c r="K33" s="52"/>
      <c r="L33" s="8"/>
      <c r="M33" s="174"/>
      <c r="N33" s="39"/>
      <c r="O33" s="40"/>
      <c r="P33" s="52"/>
      <c r="Q33" s="8"/>
      <c r="R33" s="174">
        <v>230610405002</v>
      </c>
      <c r="S33" s="39" t="s">
        <v>739</v>
      </c>
      <c r="T33" s="40"/>
      <c r="U33" s="50">
        <v>100</v>
      </c>
      <c r="V33" s="8"/>
      <c r="W33" s="174"/>
      <c r="X33" s="39"/>
      <c r="Y33" s="40"/>
      <c r="Z33" s="50"/>
      <c r="AA33" s="8"/>
      <c r="AB33" s="76" t="s">
        <v>738</v>
      </c>
    </row>
    <row r="34" spans="1:28" s="4" customFormat="1" ht="15" customHeight="1">
      <c r="A34" s="38"/>
      <c r="B34" s="34"/>
      <c r="C34" s="174" t="s">
        <v>143</v>
      </c>
      <c r="D34" s="39" t="s">
        <v>149</v>
      </c>
      <c r="E34" s="40" t="s">
        <v>30</v>
      </c>
      <c r="F34" s="42">
        <v>2250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144</v>
      </c>
      <c r="D35" s="39" t="s">
        <v>150</v>
      </c>
      <c r="E35" s="40" t="s">
        <v>30</v>
      </c>
      <c r="F35" s="42">
        <v>1300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145</v>
      </c>
      <c r="D36" s="39" t="s">
        <v>151</v>
      </c>
      <c r="E36" s="40" t="s">
        <v>30</v>
      </c>
      <c r="F36" s="42">
        <v>1700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t="s">
        <v>146</v>
      </c>
      <c r="D37" s="39" t="s">
        <v>152</v>
      </c>
      <c r="E37" s="40" t="s">
        <v>30</v>
      </c>
      <c r="F37" s="42">
        <v>1400</v>
      </c>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CONCATENATE(FIXED(COUNTA(D32:D42),0,0),"　店")</f>
        <v>6　店</v>
      </c>
      <c r="E43" s="180"/>
      <c r="F43" s="47">
        <f>SUM(F32:F42)</f>
        <v>14550</v>
      </c>
      <c r="G43" s="54">
        <f>SUM(G32:G42)</f>
        <v>0</v>
      </c>
      <c r="H43" s="186"/>
      <c r="I43" s="29" t="str">
        <f>CONCATENATE(FIXED(COUNTA(I32:I42),0,0),"　店")</f>
        <v>1　店</v>
      </c>
      <c r="J43" s="180"/>
      <c r="K43" s="51">
        <f>SUM(K32:K42)</f>
        <v>2750</v>
      </c>
      <c r="L43" s="53">
        <f>SUM(L32:L42)</f>
        <v>0</v>
      </c>
      <c r="M43" s="186"/>
      <c r="N43" s="29" t="str">
        <f>CONCATENATE(FIXED(COUNTA(N32:N42),0,0),"　店")</f>
        <v>0　店</v>
      </c>
      <c r="O43" s="180"/>
      <c r="P43" s="51">
        <f>SUM(P32:P42)</f>
        <v>0</v>
      </c>
      <c r="Q43" s="53">
        <f>SUM(Q32:Q42)</f>
        <v>0</v>
      </c>
      <c r="R43" s="186"/>
      <c r="S43" s="29" t="str">
        <f>CONCATENATE(FIXED(COUNTA(S32:S42),0,0),"　店")</f>
        <v>2　店</v>
      </c>
      <c r="T43" s="180"/>
      <c r="U43" s="51">
        <f>SUM(U32:U42)</f>
        <v>750</v>
      </c>
      <c r="V43" s="53">
        <f>SUM(V32:V42)</f>
        <v>0</v>
      </c>
      <c r="W43" s="186"/>
      <c r="X43" s="29" t="str">
        <f>CONCATENATE(FIXED(COUNTA(X32:X42),0,0),"　店")</f>
        <v>0　店</v>
      </c>
      <c r="Y43" s="180"/>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15</v>
      </c>
    </row>
    <row r="46" spans="1:28" ht="1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24">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7 L6:L27 Q6:Q27 V6:V27 AA6:AA27 V32:V42 Q32:Q42 L32:L42 G32:G42 AA32: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12" sqref="F12"/>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0"/>
      <c r="C1" s="350"/>
      <c r="D1" s="350"/>
      <c r="E1" s="350"/>
      <c r="F1" s="350"/>
      <c r="G1" s="351"/>
      <c r="H1" s="354" t="s">
        <v>1</v>
      </c>
      <c r="I1" s="355"/>
      <c r="J1" s="356"/>
      <c r="K1" s="356"/>
      <c r="L1" s="356"/>
      <c r="M1" s="356"/>
      <c r="N1" s="356"/>
      <c r="O1" s="356"/>
      <c r="P1" s="356"/>
      <c r="Q1" s="356"/>
      <c r="R1" s="356"/>
      <c r="S1" s="356"/>
      <c r="T1" s="356"/>
      <c r="U1" s="357"/>
      <c r="V1" s="26" t="s">
        <v>16</v>
      </c>
      <c r="W1" s="356"/>
      <c r="X1" s="356"/>
      <c r="Y1" s="356"/>
      <c r="Z1" s="356"/>
      <c r="AA1" s="357"/>
      <c r="AB1" s="1"/>
    </row>
    <row r="2" spans="1:28" ht="33" customHeight="1">
      <c r="A2" s="12"/>
      <c r="B2" s="352"/>
      <c r="C2" s="352"/>
      <c r="D2" s="352"/>
      <c r="E2" s="352"/>
      <c r="F2" s="352"/>
      <c r="G2" s="353"/>
      <c r="H2" s="354" t="s">
        <v>3</v>
      </c>
      <c r="I2" s="355"/>
      <c r="J2" s="356"/>
      <c r="K2" s="356"/>
      <c r="L2" s="356"/>
      <c r="M2" s="356"/>
      <c r="N2" s="356"/>
      <c r="O2" s="356"/>
      <c r="P2" s="356"/>
      <c r="Q2" s="356"/>
      <c r="R2" s="356"/>
      <c r="S2" s="356"/>
      <c r="T2" s="356"/>
      <c r="U2" s="357"/>
      <c r="V2" s="26" t="s">
        <v>17</v>
      </c>
      <c r="W2" s="358">
        <f>SUM(O4)</f>
        <v>0</v>
      </c>
      <c r="X2" s="358"/>
      <c r="Y2" s="358"/>
      <c r="Z2" s="358"/>
      <c r="AA2" s="35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7" s="18" customFormat="1" ht="24.75" customHeight="1">
      <c r="B4" s="360" t="s">
        <v>155</v>
      </c>
      <c r="C4" s="360"/>
      <c r="D4" s="360"/>
      <c r="E4" s="360"/>
      <c r="F4" s="19"/>
      <c r="G4" s="20" t="s">
        <v>4</v>
      </c>
      <c r="H4" s="21"/>
      <c r="I4" s="361">
        <f>SUM('豊田市・みよし市'!G26,'豊田市・みよし市'!L26,'豊田市・みよし市'!Q26,'豊田市・みよし市'!V26,'豊田市・みよし市'!AA26)</f>
        <v>0</v>
      </c>
      <c r="J4" s="361"/>
      <c r="K4" s="22" t="s">
        <v>18</v>
      </c>
      <c r="L4" s="362">
        <f>SUM('豊田市・みよし市'!F26,'豊田市・みよし市'!K26,'豊田市・みよし市'!P26,'豊田市・みよし市'!U26,'豊田市・みよし市'!Z26)</f>
        <v>101000</v>
      </c>
      <c r="M4" s="362"/>
      <c r="N4" s="362"/>
      <c r="O4" s="366">
        <f>SUM(G43,L43,Q43,V43,AA43)</f>
        <v>0</v>
      </c>
      <c r="P4" s="366"/>
      <c r="Q4" s="366"/>
      <c r="R4" s="212"/>
      <c r="S4" s="367">
        <f>SUM(F43,K43,P43,U43,Z43)</f>
        <v>88800</v>
      </c>
      <c r="T4" s="367"/>
      <c r="U4" s="367"/>
      <c r="V4" s="214"/>
      <c r="W4" s="213"/>
      <c r="X4" s="213"/>
      <c r="Y4" s="211"/>
      <c r="Z4" s="211"/>
      <c r="AA4" s="211"/>
    </row>
    <row r="5" spans="1:28" s="32" customFormat="1" ht="16.5" customHeight="1">
      <c r="A5" s="27" t="s">
        <v>20</v>
      </c>
      <c r="B5" s="363" t="s">
        <v>14</v>
      </c>
      <c r="C5" s="364"/>
      <c r="D5" s="364"/>
      <c r="E5" s="364"/>
      <c r="F5" s="364"/>
      <c r="G5" s="28" t="s">
        <v>19</v>
      </c>
      <c r="H5" s="29"/>
      <c r="I5" s="349" t="s">
        <v>7</v>
      </c>
      <c r="J5" s="349"/>
      <c r="K5" s="349"/>
      <c r="L5" s="30" t="s">
        <v>19</v>
      </c>
      <c r="M5" s="29"/>
      <c r="N5" s="349" t="s">
        <v>8</v>
      </c>
      <c r="O5" s="349"/>
      <c r="P5" s="349"/>
      <c r="Q5" s="30" t="s">
        <v>19</v>
      </c>
      <c r="R5" s="29"/>
      <c r="S5" s="349" t="s">
        <v>9</v>
      </c>
      <c r="T5" s="349"/>
      <c r="U5" s="349"/>
      <c r="V5" s="30" t="s">
        <v>19</v>
      </c>
      <c r="W5" s="29"/>
      <c r="X5" s="349"/>
      <c r="Y5" s="349"/>
      <c r="Z5" s="349"/>
      <c r="AA5" s="30"/>
      <c r="AB5" s="31" t="s">
        <v>11</v>
      </c>
    </row>
    <row r="6" spans="1:33" s="4" customFormat="1" ht="15" customHeight="1">
      <c r="A6" s="33"/>
      <c r="B6" s="34"/>
      <c r="C6" s="173" t="s">
        <v>156</v>
      </c>
      <c r="D6" s="178" t="s">
        <v>185</v>
      </c>
      <c r="E6" s="36" t="s">
        <v>30</v>
      </c>
      <c r="F6" s="37">
        <v>1900</v>
      </c>
      <c r="G6" s="5"/>
      <c r="H6" s="176" t="s">
        <v>215</v>
      </c>
      <c r="I6" s="35" t="s">
        <v>216</v>
      </c>
      <c r="J6" s="36"/>
      <c r="K6" s="48">
        <v>2400</v>
      </c>
      <c r="L6" s="6"/>
      <c r="M6" s="176"/>
      <c r="N6" s="35"/>
      <c r="O6" s="36"/>
      <c r="P6" s="48"/>
      <c r="Q6" s="6"/>
      <c r="R6" s="176" t="s">
        <v>223</v>
      </c>
      <c r="S6" s="35" t="s">
        <v>202</v>
      </c>
      <c r="T6" s="36"/>
      <c r="U6" s="48">
        <v>400</v>
      </c>
      <c r="V6" s="6"/>
      <c r="W6" s="176"/>
      <c r="X6" s="35"/>
      <c r="Y6" s="36"/>
      <c r="Z6" s="48"/>
      <c r="AA6" s="6"/>
      <c r="AB6" s="74" t="s">
        <v>243</v>
      </c>
      <c r="AG6" s="32"/>
    </row>
    <row r="7" spans="1:33" s="4" customFormat="1" ht="15" customHeight="1">
      <c r="A7" s="38"/>
      <c r="B7" s="34"/>
      <c r="C7" s="174" t="s">
        <v>157</v>
      </c>
      <c r="D7" s="100" t="s">
        <v>186</v>
      </c>
      <c r="E7" s="40" t="s">
        <v>30</v>
      </c>
      <c r="F7" s="41">
        <v>1500</v>
      </c>
      <c r="G7" s="7"/>
      <c r="H7" s="174" t="s">
        <v>217</v>
      </c>
      <c r="I7" s="100" t="s">
        <v>733</v>
      </c>
      <c r="J7" s="40"/>
      <c r="K7" s="49">
        <v>2350</v>
      </c>
      <c r="L7" s="8"/>
      <c r="M7" s="174"/>
      <c r="N7" s="39"/>
      <c r="O7" s="40"/>
      <c r="P7" s="52"/>
      <c r="Q7" s="8"/>
      <c r="R7" s="174" t="s">
        <v>224</v>
      </c>
      <c r="S7" s="39" t="s">
        <v>225</v>
      </c>
      <c r="T7" s="40"/>
      <c r="U7" s="50">
        <v>600</v>
      </c>
      <c r="V7" s="8"/>
      <c r="W7" s="174"/>
      <c r="X7" s="39"/>
      <c r="Y7" s="40"/>
      <c r="Z7" s="50"/>
      <c r="AA7" s="8"/>
      <c r="AB7" s="184" t="s">
        <v>244</v>
      </c>
      <c r="AG7" s="32"/>
    </row>
    <row r="8" spans="1:33" s="4" customFormat="1" ht="15" customHeight="1">
      <c r="A8" s="38"/>
      <c r="B8" s="34"/>
      <c r="C8" s="174" t="s">
        <v>158</v>
      </c>
      <c r="D8" s="100" t="s">
        <v>187</v>
      </c>
      <c r="E8" s="40" t="s">
        <v>30</v>
      </c>
      <c r="F8" s="41">
        <v>1550</v>
      </c>
      <c r="G8" s="7"/>
      <c r="H8" s="174" t="s">
        <v>218</v>
      </c>
      <c r="I8" s="39" t="s">
        <v>219</v>
      </c>
      <c r="J8" s="40"/>
      <c r="K8" s="50">
        <v>1000</v>
      </c>
      <c r="L8" s="8"/>
      <c r="M8" s="174"/>
      <c r="N8" s="39"/>
      <c r="O8" s="40"/>
      <c r="P8" s="50"/>
      <c r="Q8" s="8"/>
      <c r="R8" s="174" t="s">
        <v>226</v>
      </c>
      <c r="S8" s="39" t="s">
        <v>221</v>
      </c>
      <c r="T8" s="40"/>
      <c r="U8" s="49">
        <v>300</v>
      </c>
      <c r="V8" s="8"/>
      <c r="W8" s="174"/>
      <c r="X8" s="39"/>
      <c r="Y8" s="40"/>
      <c r="Z8" s="49"/>
      <c r="AA8" s="8"/>
      <c r="AB8" s="75" t="s">
        <v>245</v>
      </c>
      <c r="AG8" s="32"/>
    </row>
    <row r="9" spans="1:33" s="4" customFormat="1" ht="15" customHeight="1">
      <c r="A9" s="38"/>
      <c r="B9" s="34"/>
      <c r="C9" s="174" t="s">
        <v>159</v>
      </c>
      <c r="D9" s="172" t="s">
        <v>188</v>
      </c>
      <c r="E9" s="40" t="s">
        <v>30</v>
      </c>
      <c r="F9" s="41">
        <v>1400</v>
      </c>
      <c r="G9" s="7"/>
      <c r="H9" s="174" t="s">
        <v>220</v>
      </c>
      <c r="I9" s="39" t="s">
        <v>221</v>
      </c>
      <c r="J9" s="40"/>
      <c r="K9" s="50">
        <v>400</v>
      </c>
      <c r="L9" s="8"/>
      <c r="M9" s="174"/>
      <c r="N9" s="39"/>
      <c r="O9" s="40"/>
      <c r="P9" s="50"/>
      <c r="Q9" s="8"/>
      <c r="R9" s="174" t="s">
        <v>227</v>
      </c>
      <c r="S9" s="39" t="s">
        <v>228</v>
      </c>
      <c r="T9" s="40"/>
      <c r="U9" s="49">
        <v>750</v>
      </c>
      <c r="V9" s="8"/>
      <c r="W9" s="174"/>
      <c r="X9" s="39"/>
      <c r="Y9" s="40"/>
      <c r="Z9" s="49"/>
      <c r="AA9" s="8"/>
      <c r="AB9" s="76" t="s">
        <v>246</v>
      </c>
      <c r="AG9" s="32"/>
    </row>
    <row r="10" spans="1:33" s="4" customFormat="1" ht="15" customHeight="1">
      <c r="A10" s="38"/>
      <c r="B10" s="34"/>
      <c r="C10" s="174" t="s">
        <v>160</v>
      </c>
      <c r="D10" s="100" t="s">
        <v>189</v>
      </c>
      <c r="E10" s="40" t="s">
        <v>30</v>
      </c>
      <c r="F10" s="41">
        <v>1600</v>
      </c>
      <c r="G10" s="7"/>
      <c r="H10" s="174"/>
      <c r="I10" s="39"/>
      <c r="J10" s="40"/>
      <c r="K10" s="50"/>
      <c r="L10" s="8"/>
      <c r="M10" s="174"/>
      <c r="N10" s="39"/>
      <c r="O10" s="40"/>
      <c r="P10" s="50"/>
      <c r="Q10" s="8"/>
      <c r="R10" s="174" t="s">
        <v>229</v>
      </c>
      <c r="S10" s="39" t="s">
        <v>230</v>
      </c>
      <c r="T10" s="40"/>
      <c r="U10" s="50">
        <v>700</v>
      </c>
      <c r="V10" s="8"/>
      <c r="W10" s="174"/>
      <c r="X10" s="39"/>
      <c r="Y10" s="40"/>
      <c r="Z10" s="50"/>
      <c r="AA10" s="8"/>
      <c r="AB10" s="76" t="s">
        <v>247</v>
      </c>
      <c r="AG10" s="32"/>
    </row>
    <row r="11" spans="1:33" s="4" customFormat="1" ht="15" customHeight="1">
      <c r="A11" s="38"/>
      <c r="B11" s="34"/>
      <c r="C11" s="174" t="s">
        <v>161</v>
      </c>
      <c r="D11" s="100" t="s">
        <v>190</v>
      </c>
      <c r="E11" s="40" t="s">
        <v>30</v>
      </c>
      <c r="F11" s="41">
        <v>2050</v>
      </c>
      <c r="G11" s="7"/>
      <c r="H11" s="174"/>
      <c r="I11" s="39"/>
      <c r="J11" s="40"/>
      <c r="K11" s="50"/>
      <c r="L11" s="8"/>
      <c r="M11" s="174"/>
      <c r="N11" s="39"/>
      <c r="O11" s="40"/>
      <c r="P11" s="50"/>
      <c r="Q11" s="8"/>
      <c r="R11" s="174" t="s">
        <v>231</v>
      </c>
      <c r="S11" s="39" t="s">
        <v>203</v>
      </c>
      <c r="T11" s="40"/>
      <c r="U11" s="50">
        <v>300</v>
      </c>
      <c r="V11" s="8"/>
      <c r="W11" s="174"/>
      <c r="X11" s="39"/>
      <c r="Y11" s="40"/>
      <c r="Z11" s="50"/>
      <c r="AA11" s="8"/>
      <c r="AB11" s="76"/>
      <c r="AG11" s="32"/>
    </row>
    <row r="12" spans="1:28" s="4" customFormat="1" ht="15" customHeight="1">
      <c r="A12" s="38"/>
      <c r="B12" s="34"/>
      <c r="C12" s="174" t="s">
        <v>162</v>
      </c>
      <c r="D12" s="100" t="s">
        <v>191</v>
      </c>
      <c r="E12" s="40" t="s">
        <v>30</v>
      </c>
      <c r="F12" s="41">
        <v>3500</v>
      </c>
      <c r="G12" s="7"/>
      <c r="H12" s="174"/>
      <c r="I12" s="39"/>
      <c r="J12" s="40"/>
      <c r="K12" s="50"/>
      <c r="L12" s="8"/>
      <c r="M12" s="174"/>
      <c r="N12" s="39"/>
      <c r="O12" s="40"/>
      <c r="P12" s="50"/>
      <c r="Q12" s="8"/>
      <c r="R12" s="174" t="s">
        <v>232</v>
      </c>
      <c r="S12" s="39" t="s">
        <v>219</v>
      </c>
      <c r="T12" s="40"/>
      <c r="U12" s="50">
        <v>450</v>
      </c>
      <c r="V12" s="8"/>
      <c r="W12" s="174"/>
      <c r="X12" s="39"/>
      <c r="Y12" s="40"/>
      <c r="Z12" s="50"/>
      <c r="AA12" s="8"/>
      <c r="AB12" s="76"/>
    </row>
    <row r="13" spans="1:28" s="4" customFormat="1" ht="15" customHeight="1">
      <c r="A13" s="38"/>
      <c r="B13" s="34"/>
      <c r="C13" s="174" t="s">
        <v>163</v>
      </c>
      <c r="D13" s="172" t="s">
        <v>192</v>
      </c>
      <c r="E13" s="40" t="s">
        <v>30</v>
      </c>
      <c r="F13" s="41">
        <v>2650</v>
      </c>
      <c r="G13" s="7"/>
      <c r="H13" s="174"/>
      <c r="I13" s="39"/>
      <c r="J13" s="40"/>
      <c r="K13" s="50"/>
      <c r="L13" s="8"/>
      <c r="M13" s="174"/>
      <c r="N13" s="39"/>
      <c r="O13" s="40"/>
      <c r="P13" s="50"/>
      <c r="Q13" s="8"/>
      <c r="R13" s="174" t="s">
        <v>233</v>
      </c>
      <c r="S13" s="39" t="s">
        <v>234</v>
      </c>
      <c r="T13" s="40"/>
      <c r="U13" s="50">
        <v>300</v>
      </c>
      <c r="V13" s="8"/>
      <c r="W13" s="174"/>
      <c r="X13" s="39"/>
      <c r="Y13" s="40"/>
      <c r="Z13" s="50"/>
      <c r="AA13" s="8"/>
      <c r="AB13" s="76"/>
    </row>
    <row r="14" spans="1:28" s="4" customFormat="1" ht="15" customHeight="1">
      <c r="A14" s="38"/>
      <c r="B14" s="34"/>
      <c r="C14" s="174" t="s">
        <v>164</v>
      </c>
      <c r="D14" s="100" t="s">
        <v>193</v>
      </c>
      <c r="E14" s="40" t="s">
        <v>30</v>
      </c>
      <c r="F14" s="41">
        <v>2200</v>
      </c>
      <c r="G14" s="7"/>
      <c r="H14" s="174"/>
      <c r="I14" s="39"/>
      <c r="J14" s="40"/>
      <c r="K14" s="50"/>
      <c r="L14" s="8"/>
      <c r="M14" s="174"/>
      <c r="N14" s="39"/>
      <c r="O14" s="40"/>
      <c r="P14" s="50"/>
      <c r="Q14" s="8"/>
      <c r="R14" s="174" t="s">
        <v>235</v>
      </c>
      <c r="S14" s="39" t="s">
        <v>194</v>
      </c>
      <c r="T14" s="40"/>
      <c r="U14" s="50">
        <v>1000</v>
      </c>
      <c r="V14" s="8"/>
      <c r="W14" s="174"/>
      <c r="X14" s="39"/>
      <c r="Y14" s="40"/>
      <c r="Z14" s="50"/>
      <c r="AA14" s="8"/>
      <c r="AB14" s="76"/>
    </row>
    <row r="15" spans="1:28" s="4" customFormat="1" ht="15" customHeight="1">
      <c r="A15" s="38"/>
      <c r="B15" s="34"/>
      <c r="C15" s="174" t="s">
        <v>165</v>
      </c>
      <c r="D15" s="100" t="s">
        <v>194</v>
      </c>
      <c r="E15" s="40" t="s">
        <v>30</v>
      </c>
      <c r="F15" s="41">
        <v>2300</v>
      </c>
      <c r="G15" s="7"/>
      <c r="H15" s="174"/>
      <c r="I15" s="39"/>
      <c r="J15" s="40"/>
      <c r="K15" s="50"/>
      <c r="L15" s="8"/>
      <c r="M15" s="174"/>
      <c r="N15" s="39"/>
      <c r="O15" s="40"/>
      <c r="P15" s="50"/>
      <c r="Q15" s="8"/>
      <c r="R15" s="174" t="s">
        <v>236</v>
      </c>
      <c r="S15" s="172" t="s">
        <v>237</v>
      </c>
      <c r="T15" s="40"/>
      <c r="U15" s="50">
        <v>200</v>
      </c>
      <c r="V15" s="8"/>
      <c r="W15" s="174"/>
      <c r="X15" s="39"/>
      <c r="Y15" s="40"/>
      <c r="Z15" s="50"/>
      <c r="AA15" s="8"/>
      <c r="AB15" s="76"/>
    </row>
    <row r="16" spans="1:28" s="4" customFormat="1" ht="15" customHeight="1">
      <c r="A16" s="38"/>
      <c r="B16" s="34"/>
      <c r="C16" s="174" t="s">
        <v>166</v>
      </c>
      <c r="D16" s="172" t="s">
        <v>195</v>
      </c>
      <c r="E16" s="40" t="s">
        <v>30</v>
      </c>
      <c r="F16" s="41">
        <v>1950</v>
      </c>
      <c r="G16" s="9"/>
      <c r="H16" s="174"/>
      <c r="I16" s="39"/>
      <c r="J16" s="40"/>
      <c r="K16" s="50"/>
      <c r="L16" s="8"/>
      <c r="M16" s="174"/>
      <c r="N16" s="39"/>
      <c r="O16" s="40"/>
      <c r="P16" s="50"/>
      <c r="Q16" s="8"/>
      <c r="R16" s="174" t="s">
        <v>238</v>
      </c>
      <c r="S16" s="39" t="s">
        <v>222</v>
      </c>
      <c r="T16" s="40"/>
      <c r="U16" s="50">
        <v>750</v>
      </c>
      <c r="V16" s="8"/>
      <c r="W16" s="174"/>
      <c r="X16" s="39"/>
      <c r="Y16" s="40"/>
      <c r="Z16" s="50"/>
      <c r="AA16" s="8"/>
      <c r="AB16" s="75"/>
    </row>
    <row r="17" spans="1:28" s="4" customFormat="1" ht="15" customHeight="1">
      <c r="A17" s="38"/>
      <c r="B17" s="34"/>
      <c r="C17" s="174" t="s">
        <v>167</v>
      </c>
      <c r="D17" s="100" t="s">
        <v>196</v>
      </c>
      <c r="E17" s="40" t="s">
        <v>30</v>
      </c>
      <c r="F17" s="41">
        <v>5200</v>
      </c>
      <c r="G17" s="7"/>
      <c r="H17" s="174"/>
      <c r="I17" s="39"/>
      <c r="J17" s="40"/>
      <c r="K17" s="50"/>
      <c r="L17" s="8"/>
      <c r="M17" s="174"/>
      <c r="N17" s="39"/>
      <c r="O17" s="40"/>
      <c r="P17" s="50"/>
      <c r="Q17" s="8"/>
      <c r="R17" s="174" t="s">
        <v>239</v>
      </c>
      <c r="S17" s="39" t="s">
        <v>240</v>
      </c>
      <c r="T17" s="40"/>
      <c r="U17" s="50">
        <v>300</v>
      </c>
      <c r="V17" s="8"/>
      <c r="W17" s="174"/>
      <c r="X17" s="39"/>
      <c r="Y17" s="40"/>
      <c r="Z17" s="50"/>
      <c r="AA17" s="8"/>
      <c r="AB17" s="76"/>
    </row>
    <row r="18" spans="1:28" s="4" customFormat="1" ht="15" customHeight="1">
      <c r="A18" s="38"/>
      <c r="B18" s="34"/>
      <c r="C18" s="174">
        <v>230605101440</v>
      </c>
      <c r="D18" s="100" t="s">
        <v>197</v>
      </c>
      <c r="E18" s="40" t="s">
        <v>30</v>
      </c>
      <c r="F18" s="42">
        <v>2350</v>
      </c>
      <c r="G18" s="7"/>
      <c r="H18" s="174"/>
      <c r="I18" s="39"/>
      <c r="J18" s="40"/>
      <c r="K18" s="50"/>
      <c r="L18" s="8"/>
      <c r="M18" s="174"/>
      <c r="N18" s="39"/>
      <c r="O18" s="40"/>
      <c r="P18" s="50"/>
      <c r="Q18" s="8"/>
      <c r="R18" s="174" t="s">
        <v>241</v>
      </c>
      <c r="S18" s="39" t="s">
        <v>242</v>
      </c>
      <c r="T18" s="40"/>
      <c r="U18" s="50">
        <v>750</v>
      </c>
      <c r="V18" s="8"/>
      <c r="W18" s="174"/>
      <c r="X18" s="39"/>
      <c r="Y18" s="40"/>
      <c r="Z18" s="50"/>
      <c r="AA18" s="8"/>
      <c r="AB18" s="76"/>
    </row>
    <row r="19" spans="1:28" s="4" customFormat="1" ht="15" customHeight="1">
      <c r="A19" s="38"/>
      <c r="B19" s="34"/>
      <c r="C19" s="174">
        <v>230605101450</v>
      </c>
      <c r="D19" s="100" t="s">
        <v>198</v>
      </c>
      <c r="E19" s="40" t="s">
        <v>30</v>
      </c>
      <c r="F19" s="42">
        <v>2150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168</v>
      </c>
      <c r="D20" s="101" t="s">
        <v>199</v>
      </c>
      <c r="E20" s="86" t="s">
        <v>30</v>
      </c>
      <c r="F20" s="87">
        <v>6200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169</v>
      </c>
      <c r="D21" s="100" t="s">
        <v>200</v>
      </c>
      <c r="E21" s="40" t="s">
        <v>30</v>
      </c>
      <c r="F21" s="68">
        <v>1300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170</v>
      </c>
      <c r="D22" s="100" t="s">
        <v>201</v>
      </c>
      <c r="E22" s="40" t="s">
        <v>30</v>
      </c>
      <c r="F22" s="68">
        <v>1950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171</v>
      </c>
      <c r="D23" s="100" t="s">
        <v>202</v>
      </c>
      <c r="E23" s="40" t="s">
        <v>30</v>
      </c>
      <c r="F23" s="68">
        <v>1500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172</v>
      </c>
      <c r="D24" s="100" t="s">
        <v>203</v>
      </c>
      <c r="E24" s="40" t="s">
        <v>30</v>
      </c>
      <c r="F24" s="68">
        <v>1900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t="s">
        <v>173</v>
      </c>
      <c r="D25" s="100" t="s">
        <v>204</v>
      </c>
      <c r="E25" s="40" t="s">
        <v>30</v>
      </c>
      <c r="F25" s="68">
        <v>2000</v>
      </c>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t="s">
        <v>174</v>
      </c>
      <c r="D26" s="102" t="s">
        <v>205</v>
      </c>
      <c r="E26" s="179" t="s">
        <v>30</v>
      </c>
      <c r="F26" s="92">
        <v>1950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t="s">
        <v>175</v>
      </c>
      <c r="D27" s="100" t="s">
        <v>206</v>
      </c>
      <c r="E27" s="40" t="s">
        <v>32</v>
      </c>
      <c r="F27" s="68">
        <v>4450</v>
      </c>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t="s">
        <v>176</v>
      </c>
      <c r="D28" s="100" t="s">
        <v>207</v>
      </c>
      <c r="E28" s="40" t="s">
        <v>30</v>
      </c>
      <c r="F28" s="68">
        <v>2050</v>
      </c>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t="s">
        <v>177</v>
      </c>
      <c r="D29" s="100" t="s">
        <v>208</v>
      </c>
      <c r="E29" s="40" t="s">
        <v>30</v>
      </c>
      <c r="F29" s="68">
        <v>1750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178</v>
      </c>
      <c r="D30" s="100" t="s">
        <v>209</v>
      </c>
      <c r="E30" s="40" t="s">
        <v>30</v>
      </c>
      <c r="F30" s="68">
        <v>3100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179</v>
      </c>
      <c r="D31" s="100" t="s">
        <v>210</v>
      </c>
      <c r="E31" s="40" t="s">
        <v>30</v>
      </c>
      <c r="F31" s="68">
        <v>1700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180</v>
      </c>
      <c r="D32" s="100" t="s">
        <v>211</v>
      </c>
      <c r="E32" s="40" t="s">
        <v>30</v>
      </c>
      <c r="F32" s="68">
        <v>2300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181</v>
      </c>
      <c r="D33" s="100" t="s">
        <v>718</v>
      </c>
      <c r="E33" s="40" t="s">
        <v>30</v>
      </c>
      <c r="F33" s="68">
        <v>5800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t="s">
        <v>182</v>
      </c>
      <c r="D34" s="172" t="s">
        <v>212</v>
      </c>
      <c r="E34" s="40" t="s">
        <v>30</v>
      </c>
      <c r="F34" s="68">
        <v>1550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183</v>
      </c>
      <c r="D35" s="100" t="s">
        <v>213</v>
      </c>
      <c r="E35" s="40" t="s">
        <v>30</v>
      </c>
      <c r="F35" s="68">
        <v>1950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184</v>
      </c>
      <c r="D36" s="100" t="s">
        <v>214</v>
      </c>
      <c r="E36" s="40" t="s">
        <v>32</v>
      </c>
      <c r="F36" s="42">
        <v>2100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210" t="s">
        <v>596</v>
      </c>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CONCATENATE(FIXED(COUNTA(D6:D37),0,0),"　店")</f>
        <v>31　店</v>
      </c>
      <c r="E43" s="180"/>
      <c r="F43" s="47">
        <f>SUM(F6:F42)</f>
        <v>75850</v>
      </c>
      <c r="G43" s="54">
        <f>SUM(G6:G42)</f>
        <v>0</v>
      </c>
      <c r="H43" s="46"/>
      <c r="I43" s="29" t="str">
        <f>CONCATENATE(FIXED(COUNTA(I6:I42),0,0),"　店")</f>
        <v>4　店</v>
      </c>
      <c r="J43" s="180"/>
      <c r="K43" s="51">
        <f>SUM(K6:K42)</f>
        <v>6150</v>
      </c>
      <c r="L43" s="53">
        <f>SUM(L6:L42)</f>
        <v>0</v>
      </c>
      <c r="M43" s="46"/>
      <c r="N43" s="29" t="str">
        <f>CONCATENATE(FIXED(COUNTA(N6:N42),0,0),"　店")</f>
        <v>0　店</v>
      </c>
      <c r="O43" s="180"/>
      <c r="P43" s="51">
        <f>SUM(P6:P42)</f>
        <v>0</v>
      </c>
      <c r="Q43" s="53">
        <f>SUM(Q6:Q42)</f>
        <v>0</v>
      </c>
      <c r="R43" s="46"/>
      <c r="S43" s="29" t="str">
        <f>CONCATENATE(FIXED(COUNTA(S6:S42),0,0),"　店")</f>
        <v>13　店</v>
      </c>
      <c r="T43" s="180"/>
      <c r="U43" s="51">
        <f>SUM(U6:U42)</f>
        <v>6800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740</v>
      </c>
      <c r="B45" s="77"/>
      <c r="D45" s="77"/>
      <c r="E45" s="77"/>
      <c r="F45" s="61"/>
      <c r="AB45" s="79" t="s">
        <v>22</v>
      </c>
    </row>
    <row r="46" spans="1:28" ht="22.5"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sheetData>
  <sheetProtection password="CC47" sheet="1" objects="1" scenarios="1" formatCells="0"/>
  <mergeCells count="18">
    <mergeCell ref="S4:U4"/>
    <mergeCell ref="B1:G2"/>
    <mergeCell ref="H1:I1"/>
    <mergeCell ref="J1:U1"/>
    <mergeCell ref="W1:AA1"/>
    <mergeCell ref="H2:I2"/>
    <mergeCell ref="J2:U2"/>
    <mergeCell ref="W2:AA2"/>
    <mergeCell ref="A46:AB46"/>
    <mergeCell ref="B4:E4"/>
    <mergeCell ref="I4:J4"/>
    <mergeCell ref="L4:N4"/>
    <mergeCell ref="B5:F5"/>
    <mergeCell ref="I5:K5"/>
    <mergeCell ref="N5:P5"/>
    <mergeCell ref="S5:U5"/>
    <mergeCell ref="X5:Z5"/>
    <mergeCell ref="O4:Q4"/>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hyperlinks>
    <hyperlink ref="D39" location="豊田市・みよし市!A1" display="（次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2018-01-16T09:49:02Z</cp:lastPrinted>
  <dcterms:created xsi:type="dcterms:W3CDTF">2001-09-20T06:42:30Z</dcterms:created>
  <dcterms:modified xsi:type="dcterms:W3CDTF">2018-01-17T04:24:56Z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