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0.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1.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2.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8330" windowHeight="6045" tabRatio="784" firstSheet="4" activeTab="4"/>
  </bookViews>
  <sheets>
    <sheet name="取扱基準" sheetId="1" r:id="rId1"/>
    <sheet name="震災時注意事項" sheetId="2" r:id="rId2"/>
    <sheet name="広告主様へのお願い" sheetId="3" r:id="rId3"/>
    <sheet name="広告主様へのお願い (2)" sheetId="4" r:id="rId4"/>
    <sheet name="表紙" sheetId="5" r:id="rId5"/>
    <sheet name="地図" sheetId="6" r:id="rId6"/>
    <sheet name="岐阜市" sheetId="7" r:id="rId7"/>
    <sheet name="瑞穂市・本巣市・本巣郡・山県市" sheetId="8" r:id="rId8"/>
    <sheet name="羽島市・羽島郡" sheetId="9" r:id="rId9"/>
    <sheet name="各務原市" sheetId="10" r:id="rId10"/>
    <sheet name="大垣市・海津市・揖斐郡" sheetId="11" r:id="rId11"/>
    <sheet name="不破郡・安八郡・養老郡" sheetId="12" r:id="rId12"/>
    <sheet name="美濃加茂市・加茂郡" sheetId="13" r:id="rId13"/>
    <sheet name="美濃市・関市・郡上市" sheetId="14" r:id="rId14"/>
    <sheet name="可児市・可児郡・多治見市" sheetId="15" r:id="rId15"/>
    <sheet name="土岐市・瑞浪市・恵那市" sheetId="16" r:id="rId16"/>
    <sheet name="中津川市・下呂市" sheetId="17" r:id="rId17"/>
    <sheet name="高山市・飛騨市" sheetId="18" r:id="rId18"/>
  </sheets>
  <definedNames>
    <definedName name="_xlnm.Print_Area" localSheetId="8">'羽島市・羽島郡'!$A$1:$AB$46</definedName>
    <definedName name="_xlnm.Print_Area" localSheetId="14">'可児市・可児郡・多治見市'!$A$1:$AB$46</definedName>
    <definedName name="_xlnm.Print_Area" localSheetId="9">'各務原市'!$A$1:$AB$46</definedName>
    <definedName name="_xlnm.Print_Area" localSheetId="6">'岐阜市'!$A$1:$AB$46</definedName>
    <definedName name="_xlnm.Print_Area" localSheetId="2">'広告主様へのお願い'!$A$1:$F$53</definedName>
    <definedName name="_xlnm.Print_Area" localSheetId="3">'広告主様へのお願い (2)'!$A$1:$F$52</definedName>
    <definedName name="_xlnm.Print_Area" localSheetId="17">'高山市・飛騨市'!$A$1:$AB$46</definedName>
    <definedName name="_xlnm.Print_Area" localSheetId="0">'取扱基準'!$A$1:$A$49</definedName>
    <definedName name="_xlnm.Print_Area" localSheetId="1">'震災時注意事項'!$A$1:$E$51</definedName>
    <definedName name="_xlnm.Print_Area" localSheetId="7">'瑞穂市・本巣市・本巣郡・山県市'!$A$1:$AB$46</definedName>
    <definedName name="_xlnm.Print_Area" localSheetId="10">'大垣市・海津市・揖斐郡'!$A$1:$AB$46</definedName>
    <definedName name="_xlnm.Print_Area" localSheetId="5">'地図'!$A$1:$O$43</definedName>
    <definedName name="_xlnm.Print_Area" localSheetId="16">'中津川市・下呂市'!$A$1:$AB$46</definedName>
    <definedName name="_xlnm.Print_Area" localSheetId="15">'土岐市・瑞浪市・恵那市'!$A$1:$AB$46</definedName>
    <definedName name="_xlnm.Print_Area" localSheetId="12">'美濃加茂市・加茂郡'!$A$1:$AB$46</definedName>
    <definedName name="_xlnm.Print_Area" localSheetId="13">'美濃市・関市・郡上市'!$A$1:$AB$46</definedName>
    <definedName name="_xlnm.Print_Area" localSheetId="11">'不破郡・安八郡・養老郡'!$A$1:$AB$46</definedName>
  </definedNames>
  <calcPr fullCalcOnLoad="1"/>
</workbook>
</file>

<file path=xl/comments10.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1.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2.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3.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4.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5.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6.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7.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8.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5.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7.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8.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9.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sharedStrings.xml><?xml version="1.0" encoding="utf-8"?>
<sst xmlns="http://schemas.openxmlformats.org/spreadsheetml/2006/main" count="1814" uniqueCount="975">
  <si>
    <t>折込日</t>
  </si>
  <si>
    <t>広告主</t>
  </si>
  <si>
    <t>サイズ</t>
  </si>
  <si>
    <t>チラシ銘柄</t>
  </si>
  <si>
    <t>合計</t>
  </si>
  <si>
    <t>本郷</t>
  </si>
  <si>
    <t>長良</t>
  </si>
  <si>
    <t>黒川</t>
  </si>
  <si>
    <t>地　　区</t>
  </si>
  <si>
    <t>中日新聞</t>
  </si>
  <si>
    <t>朝日新聞</t>
  </si>
  <si>
    <t>毎日新聞</t>
  </si>
  <si>
    <t>読売新聞</t>
  </si>
  <si>
    <t>合　　計</t>
  </si>
  <si>
    <t>備　　考</t>
  </si>
  <si>
    <t>*1</t>
  </si>
  <si>
    <t>*1</t>
  </si>
  <si>
    <t>N</t>
  </si>
  <si>
    <t>中　　日　　新　　聞</t>
  </si>
  <si>
    <t>㈱中日総合サービス</t>
  </si>
  <si>
    <t>サイズ</t>
  </si>
  <si>
    <t>部数</t>
  </si>
  <si>
    <t>／</t>
  </si>
  <si>
    <t>枚　数</t>
  </si>
  <si>
    <t>地　区</t>
  </si>
  <si>
    <t>折込日</t>
  </si>
  <si>
    <t>㈱中日総合サービス</t>
  </si>
  <si>
    <t>チラシ銘柄</t>
  </si>
  <si>
    <t>合計</t>
  </si>
  <si>
    <t>㈱中日総合サービス</t>
  </si>
  <si>
    <t>NM</t>
  </si>
  <si>
    <t>*2</t>
  </si>
  <si>
    <t>*3</t>
  </si>
  <si>
    <t>　　　　　　　　をプラス</t>
  </si>
  <si>
    <t>　　　　　　　　　をプラス</t>
  </si>
  <si>
    <t>NAM</t>
  </si>
  <si>
    <t>AM</t>
  </si>
  <si>
    <t>福岡</t>
  </si>
  <si>
    <t>NMY</t>
  </si>
  <si>
    <t>A</t>
  </si>
  <si>
    <t>☆</t>
  </si>
  <si>
    <t>岐　　阜　　県</t>
  </si>
  <si>
    <t>岐阜新聞</t>
  </si>
  <si>
    <t>210110101195</t>
  </si>
  <si>
    <t>210110101350</t>
  </si>
  <si>
    <t>210110101070</t>
  </si>
  <si>
    <t>210110101180</t>
  </si>
  <si>
    <t>210110101230</t>
  </si>
  <si>
    <t>210110101210</t>
  </si>
  <si>
    <t>210110101220</t>
  </si>
  <si>
    <t>210110101250</t>
  </si>
  <si>
    <t>210110101240</t>
  </si>
  <si>
    <t>210110101060</t>
  </si>
  <si>
    <t>210110101170</t>
  </si>
  <si>
    <t>210110101050</t>
  </si>
  <si>
    <t>210110101040</t>
  </si>
  <si>
    <t>210110101270</t>
  </si>
  <si>
    <t>210110101320</t>
  </si>
  <si>
    <t>210110101280</t>
  </si>
  <si>
    <t>210110101290</t>
  </si>
  <si>
    <t>210110101300</t>
  </si>
  <si>
    <t>210110101310</t>
  </si>
  <si>
    <t>210110101160</t>
  </si>
  <si>
    <t>210110101130</t>
  </si>
  <si>
    <t>210110101140</t>
  </si>
  <si>
    <t>210110101020</t>
  </si>
  <si>
    <t>210110101340</t>
  </si>
  <si>
    <t>210110101120</t>
  </si>
  <si>
    <t>210110101010</t>
  </si>
  <si>
    <t>210110101030</t>
  </si>
  <si>
    <t>210110101080</t>
  </si>
  <si>
    <t>210110101090</t>
  </si>
  <si>
    <t>210110101100</t>
  </si>
  <si>
    <t>210110101110</t>
  </si>
  <si>
    <t>210110101360</t>
  </si>
  <si>
    <t>210110101370</t>
  </si>
  <si>
    <t>岐阜中央(中野)</t>
  </si>
  <si>
    <t>岐阜梅林</t>
  </si>
  <si>
    <t>岐阜北部(松山)</t>
  </si>
  <si>
    <t>岐阜駅前</t>
  </si>
  <si>
    <t>鏡島</t>
  </si>
  <si>
    <t>岐阜本荘</t>
  </si>
  <si>
    <t>手力</t>
  </si>
  <si>
    <t>長森</t>
  </si>
  <si>
    <t>岩田坂</t>
  </si>
  <si>
    <t>日野長森東</t>
  </si>
  <si>
    <t>下芥見</t>
  </si>
  <si>
    <t>大洞</t>
  </si>
  <si>
    <t>岐阜加納</t>
  </si>
  <si>
    <t>岐阜茜部</t>
  </si>
  <si>
    <t>加納西部</t>
  </si>
  <si>
    <t>加納六条</t>
  </si>
  <si>
    <t>岐阜県庁前</t>
  </si>
  <si>
    <t>鶉</t>
  </si>
  <si>
    <t>島</t>
  </si>
  <si>
    <t>近の島</t>
  </si>
  <si>
    <t>尻毛</t>
  </si>
  <si>
    <t>岐商前</t>
  </si>
  <si>
    <t>鷺山</t>
  </si>
  <si>
    <t>岐阜ときわ</t>
  </si>
  <si>
    <t>岐阜則武</t>
  </si>
  <si>
    <t>鵜飼黒野</t>
  </si>
  <si>
    <t>NA</t>
  </si>
  <si>
    <t>藍川橋</t>
  </si>
  <si>
    <t>長良北部</t>
  </si>
  <si>
    <t>長良西部</t>
  </si>
  <si>
    <t>長良中央</t>
  </si>
  <si>
    <t>長良東部</t>
  </si>
  <si>
    <t>柳津</t>
  </si>
  <si>
    <t>210110202140</t>
  </si>
  <si>
    <t>真砂町</t>
  </si>
  <si>
    <t>210110202020</t>
  </si>
  <si>
    <t>岐阜中央</t>
  </si>
  <si>
    <t>210110202050</t>
  </si>
  <si>
    <t>六条</t>
  </si>
  <si>
    <t>210110202060</t>
  </si>
  <si>
    <t>岐阜長良</t>
  </si>
  <si>
    <t>210110202070</t>
  </si>
  <si>
    <t>210110202080</t>
  </si>
  <si>
    <t>県庁北</t>
  </si>
  <si>
    <t>210110202110</t>
  </si>
  <si>
    <t>忠節</t>
  </si>
  <si>
    <t>北方東部</t>
  </si>
  <si>
    <t>210110303020</t>
  </si>
  <si>
    <t>岐阜東部</t>
  </si>
  <si>
    <t>210110303070</t>
  </si>
  <si>
    <t>本荘</t>
  </si>
  <si>
    <t>210110405004</t>
  </si>
  <si>
    <t>210110405005</t>
  </si>
  <si>
    <t>岐北</t>
  </si>
  <si>
    <t>210110405006</t>
  </si>
  <si>
    <t>210110405007</t>
  </si>
  <si>
    <t>210110405008</t>
  </si>
  <si>
    <t>210110405010</t>
  </si>
  <si>
    <t>210110405011</t>
  </si>
  <si>
    <t>210110405012</t>
  </si>
  <si>
    <t>210110405013</t>
  </si>
  <si>
    <t>岐南</t>
  </si>
  <si>
    <t>210110405014</t>
  </si>
  <si>
    <t>210110504010</t>
  </si>
  <si>
    <t>210110504020</t>
  </si>
  <si>
    <t>県庁前</t>
  </si>
  <si>
    <t>210110504340</t>
  </si>
  <si>
    <t>210110504040</t>
  </si>
  <si>
    <t>210110504370</t>
  </si>
  <si>
    <t>岐南西</t>
  </si>
  <si>
    <t>210110504045</t>
  </si>
  <si>
    <t>岐南東</t>
  </si>
  <si>
    <t>210110504050</t>
  </si>
  <si>
    <t>210110504060</t>
  </si>
  <si>
    <t>210110504070</t>
  </si>
  <si>
    <t>岐阜</t>
  </si>
  <si>
    <t>210110504310</t>
  </si>
  <si>
    <t>210110504320</t>
  </si>
  <si>
    <t>加納西</t>
  </si>
  <si>
    <t>210110504330</t>
  </si>
  <si>
    <t>加納東</t>
  </si>
  <si>
    <t>210110504360</t>
  </si>
  <si>
    <t>三里六条</t>
  </si>
  <si>
    <t>210110504100</t>
  </si>
  <si>
    <t>茜部川手</t>
  </si>
  <si>
    <t>210110504110</t>
  </si>
  <si>
    <t>岐阜中部</t>
  </si>
  <si>
    <t>210110504120</t>
  </si>
  <si>
    <t>岐阜西部</t>
  </si>
  <si>
    <t>210110504130</t>
  </si>
  <si>
    <t>210110504140</t>
  </si>
  <si>
    <t>東栄</t>
  </si>
  <si>
    <t>210110504150</t>
  </si>
  <si>
    <t>210110504160</t>
  </si>
  <si>
    <t>210110504170</t>
  </si>
  <si>
    <t>210110504300</t>
  </si>
  <si>
    <t>210110504290</t>
  </si>
  <si>
    <t>210110504180</t>
  </si>
  <si>
    <t>210110504190</t>
  </si>
  <si>
    <t>210110504200</t>
  </si>
  <si>
    <t>210110504220</t>
  </si>
  <si>
    <t>210110504230</t>
  </si>
  <si>
    <t>210110504240</t>
  </si>
  <si>
    <t>210110504245</t>
  </si>
  <si>
    <t>210110504250</t>
  </si>
  <si>
    <t>210110504260</t>
  </si>
  <si>
    <t>210110504270</t>
  </si>
  <si>
    <t>210110504280</t>
  </si>
  <si>
    <t>210110504350</t>
  </si>
  <si>
    <t/>
  </si>
  <si>
    <t>M</t>
  </si>
  <si>
    <t>長良南部</t>
  </si>
  <si>
    <t>鷺山東部</t>
  </si>
  <si>
    <t>鷺山西部</t>
  </si>
  <si>
    <t>黒野</t>
  </si>
  <si>
    <t>黒野西岐陽</t>
  </si>
  <si>
    <t>北方七郷</t>
  </si>
  <si>
    <t>芥見</t>
  </si>
  <si>
    <t>藍川</t>
  </si>
  <si>
    <t>岩野田</t>
  </si>
  <si>
    <t>大洞団地</t>
  </si>
  <si>
    <t>岐阜市</t>
  </si>
  <si>
    <t>岐阜市全域の場合</t>
  </si>
  <si>
    <t>*2 各務原市 200枚含む</t>
  </si>
  <si>
    <t>　　　　　　　　をプラス</t>
  </si>
  <si>
    <t>210180101010</t>
  </si>
  <si>
    <t>穂積</t>
  </si>
  <si>
    <t>210180101045</t>
  </si>
  <si>
    <t>210180101050</t>
  </si>
  <si>
    <t>瑞穂市</t>
  </si>
  <si>
    <t>美江寺</t>
  </si>
  <si>
    <t>NAMG</t>
  </si>
  <si>
    <t>瑞穂牛牧</t>
  </si>
  <si>
    <t>瑞穂</t>
  </si>
  <si>
    <t>210180504015</t>
  </si>
  <si>
    <t>210180504025</t>
  </si>
  <si>
    <t>瑞穂</t>
  </si>
  <si>
    <t>NAM</t>
  </si>
  <si>
    <t>瑞穂北</t>
  </si>
  <si>
    <t>本巣市</t>
  </si>
  <si>
    <t>北方西部</t>
  </si>
  <si>
    <t>210150504040</t>
  </si>
  <si>
    <t>210150504060</t>
  </si>
  <si>
    <t>210150501040</t>
  </si>
  <si>
    <t>210170501050</t>
  </si>
  <si>
    <t>糸貫</t>
  </si>
  <si>
    <t>真正</t>
  </si>
  <si>
    <t>岐阜山添</t>
  </si>
  <si>
    <t>CNAM</t>
  </si>
  <si>
    <t>根尾</t>
  </si>
  <si>
    <t>本巣郡</t>
  </si>
  <si>
    <t>210155101010</t>
  </si>
  <si>
    <t>210155101020</t>
  </si>
  <si>
    <t>北方</t>
  </si>
  <si>
    <t>北方西郷</t>
  </si>
  <si>
    <t>本巣北方</t>
  </si>
  <si>
    <t>山県市</t>
  </si>
  <si>
    <t>210160101020</t>
  </si>
  <si>
    <t>210160101011</t>
  </si>
  <si>
    <t>高富</t>
  </si>
  <si>
    <t>岐阜美山</t>
  </si>
  <si>
    <t>NY</t>
  </si>
  <si>
    <t>NY</t>
  </si>
  <si>
    <t>210160504020</t>
  </si>
  <si>
    <t>210160504010</t>
  </si>
  <si>
    <t>210160504001</t>
  </si>
  <si>
    <t>山県</t>
  </si>
  <si>
    <t>山県高富</t>
  </si>
  <si>
    <t>山県美山</t>
  </si>
  <si>
    <t>高富大桑</t>
  </si>
  <si>
    <t>*2</t>
  </si>
  <si>
    <t>北方町糸貫町</t>
  </si>
  <si>
    <t>糸貫町北方町
岐阜市の一部</t>
  </si>
  <si>
    <t>本巣郡</t>
  </si>
  <si>
    <t>羽島市</t>
  </si>
  <si>
    <t>羽島郡</t>
  </si>
  <si>
    <t>210120101020</t>
  </si>
  <si>
    <t>210120101040</t>
  </si>
  <si>
    <t>210120101030</t>
  </si>
  <si>
    <t>210120101010</t>
  </si>
  <si>
    <t>210120101050</t>
  </si>
  <si>
    <t>210120101060</t>
  </si>
  <si>
    <t>羽島東部</t>
  </si>
  <si>
    <t>羽島足近</t>
  </si>
  <si>
    <t>羽島中央</t>
  </si>
  <si>
    <t>竹ヶ鼻</t>
  </si>
  <si>
    <t>羽島小熊</t>
  </si>
  <si>
    <t>羽島南部</t>
  </si>
  <si>
    <t>羽島</t>
  </si>
  <si>
    <t>210120504020</t>
  </si>
  <si>
    <t>210120504030</t>
  </si>
  <si>
    <t>羽島北部</t>
  </si>
  <si>
    <t>210140101050</t>
  </si>
  <si>
    <t>210140101060</t>
  </si>
  <si>
    <t>210140101010</t>
  </si>
  <si>
    <t>岐南徳田</t>
  </si>
  <si>
    <t>笠松</t>
  </si>
  <si>
    <t>笠松</t>
  </si>
  <si>
    <t>M</t>
  </si>
  <si>
    <t>岐南町</t>
  </si>
  <si>
    <t>笠松町</t>
  </si>
  <si>
    <t>210130101010</t>
  </si>
  <si>
    <t>210130101020</t>
  </si>
  <si>
    <t>210130101030</t>
  </si>
  <si>
    <t>210130101040</t>
  </si>
  <si>
    <t>210130101050</t>
  </si>
  <si>
    <t>210130101060</t>
  </si>
  <si>
    <t>210130101070</t>
  </si>
  <si>
    <t>210130101080</t>
  </si>
  <si>
    <t>210130101090</t>
  </si>
  <si>
    <t>210130101100</t>
  </si>
  <si>
    <t>210130101110</t>
  </si>
  <si>
    <t>210130101130</t>
  </si>
  <si>
    <t>210130101120</t>
  </si>
  <si>
    <t>各務原市</t>
  </si>
  <si>
    <t>那加中央</t>
  </si>
  <si>
    <t>那加北部</t>
  </si>
  <si>
    <t>那加西部</t>
  </si>
  <si>
    <t>稲羽</t>
  </si>
  <si>
    <t>蘇原</t>
  </si>
  <si>
    <t>蘇原北部</t>
  </si>
  <si>
    <t>尾崎団地</t>
  </si>
  <si>
    <t>各務原中央町</t>
  </si>
  <si>
    <t>各務原</t>
  </si>
  <si>
    <t>鵜沼西</t>
  </si>
  <si>
    <t>鵜沼団地</t>
  </si>
  <si>
    <t>鵜沼東</t>
  </si>
  <si>
    <t>岐阜川島</t>
  </si>
  <si>
    <t>210130202010</t>
  </si>
  <si>
    <t>雄飛</t>
  </si>
  <si>
    <t>210130202020</t>
  </si>
  <si>
    <t>那加</t>
  </si>
  <si>
    <t>鵜沼</t>
  </si>
  <si>
    <t>210130303010</t>
  </si>
  <si>
    <t>210130303020</t>
  </si>
  <si>
    <t>210130303030</t>
  </si>
  <si>
    <t>210130405001</t>
  </si>
  <si>
    <t>各務原中央</t>
  </si>
  <si>
    <t>210130405002</t>
  </si>
  <si>
    <t>210130405003</t>
  </si>
  <si>
    <t>川島</t>
  </si>
  <si>
    <t>210130504010</t>
  </si>
  <si>
    <t>210130504020</t>
  </si>
  <si>
    <t>那加東部</t>
  </si>
  <si>
    <t>210130504040</t>
  </si>
  <si>
    <t>210130504030</t>
  </si>
  <si>
    <t>210130504060</t>
  </si>
  <si>
    <t>蘇原北尾崎</t>
  </si>
  <si>
    <t>各務原市全域の場合</t>
  </si>
  <si>
    <t>岐阜市岩田坂 200枚</t>
  </si>
  <si>
    <t>をプラス</t>
  </si>
  <si>
    <t>大垣市</t>
  </si>
  <si>
    <t>海津市</t>
  </si>
  <si>
    <t>210210101020</t>
  </si>
  <si>
    <t>210210101010</t>
  </si>
  <si>
    <t>210210101110</t>
  </si>
  <si>
    <t>210210101030</t>
  </si>
  <si>
    <t>210210101040</t>
  </si>
  <si>
    <t>210210101060</t>
  </si>
  <si>
    <t>210210101070</t>
  </si>
  <si>
    <t>210210101050</t>
  </si>
  <si>
    <t>210210101080</t>
  </si>
  <si>
    <t>大垣駅西</t>
  </si>
  <si>
    <t>大垣</t>
  </si>
  <si>
    <t>大垣東部</t>
  </si>
  <si>
    <t>大垣荒崎</t>
  </si>
  <si>
    <t>大垣西部</t>
  </si>
  <si>
    <t>大垣中川</t>
  </si>
  <si>
    <t>北垣</t>
  </si>
  <si>
    <t>美濃赤坂</t>
  </si>
  <si>
    <t>墨俣</t>
  </si>
  <si>
    <t>大垣(大迫)</t>
  </si>
  <si>
    <t>NAMGY</t>
  </si>
  <si>
    <t>上石津</t>
  </si>
  <si>
    <t>上石津</t>
  </si>
  <si>
    <t>210210202010</t>
  </si>
  <si>
    <t>210210202020</t>
  </si>
  <si>
    <t>大垣中央</t>
  </si>
  <si>
    <t>210210202030</t>
  </si>
  <si>
    <t>大垣北部</t>
  </si>
  <si>
    <t>210210504010</t>
  </si>
  <si>
    <t>210210504020</t>
  </si>
  <si>
    <t>210210504030</t>
  </si>
  <si>
    <t>210210504045</t>
  </si>
  <si>
    <t>210210504060</t>
  </si>
  <si>
    <t>210210504050</t>
  </si>
  <si>
    <t>大垣高田</t>
  </si>
  <si>
    <t>大垣駅前</t>
  </si>
  <si>
    <t>大垣赤坂</t>
  </si>
  <si>
    <t>墨俣町・安八町</t>
  </si>
  <si>
    <t>上石津町</t>
  </si>
  <si>
    <t>大垣市全域の場合</t>
  </si>
  <si>
    <t>海津市全域の場合</t>
  </si>
  <si>
    <t>*1　安八郡神戸町の</t>
  </si>
  <si>
    <t>　　　　　　一部を含む</t>
  </si>
  <si>
    <t>*2　養老郡養老町</t>
  </si>
  <si>
    <t>*3　安八郡安八町</t>
  </si>
  <si>
    <t>210260101010</t>
  </si>
  <si>
    <t>210260101030</t>
  </si>
  <si>
    <t>210260101040</t>
  </si>
  <si>
    <t>210260101050</t>
  </si>
  <si>
    <t>幡長</t>
  </si>
  <si>
    <t>高須</t>
  </si>
  <si>
    <t>石津</t>
  </si>
  <si>
    <t>駒野</t>
  </si>
  <si>
    <t>海津</t>
  </si>
  <si>
    <t>210260504050</t>
  </si>
  <si>
    <t>210260504030</t>
  </si>
  <si>
    <t>海津平田</t>
  </si>
  <si>
    <t>210220101010</t>
  </si>
  <si>
    <t>210220101030</t>
  </si>
  <si>
    <t>210220101040</t>
  </si>
  <si>
    <t>揖斐郡</t>
  </si>
  <si>
    <t>大野黒野</t>
  </si>
  <si>
    <t>いび池田</t>
  </si>
  <si>
    <t>池田八幡</t>
  </si>
  <si>
    <t>揖斐</t>
  </si>
  <si>
    <t>揖斐大野</t>
  </si>
  <si>
    <t>池田町</t>
  </si>
  <si>
    <t>AM</t>
  </si>
  <si>
    <t>A</t>
  </si>
  <si>
    <t>池田北</t>
  </si>
  <si>
    <t>池田南</t>
  </si>
  <si>
    <t>大野西</t>
  </si>
  <si>
    <t>大野</t>
  </si>
  <si>
    <t>不破郡</t>
  </si>
  <si>
    <t>安八郡</t>
  </si>
  <si>
    <t>養老郡</t>
  </si>
  <si>
    <t>210230101010</t>
  </si>
  <si>
    <t>210230101020</t>
  </si>
  <si>
    <t>210230101030</t>
  </si>
  <si>
    <t>210230101040</t>
  </si>
  <si>
    <t>垂井</t>
  </si>
  <si>
    <t>関ヶ原</t>
  </si>
  <si>
    <t>今須</t>
  </si>
  <si>
    <t>垂井</t>
  </si>
  <si>
    <t>210250101030</t>
  </si>
  <si>
    <t>210250101040</t>
  </si>
  <si>
    <t>210250101020</t>
  </si>
  <si>
    <t>広神戸</t>
  </si>
  <si>
    <t>安八</t>
  </si>
  <si>
    <t>輪之内</t>
  </si>
  <si>
    <t>垂井町</t>
  </si>
  <si>
    <t>関ヶ原町</t>
  </si>
  <si>
    <t>神戸町</t>
  </si>
  <si>
    <t>安八町</t>
  </si>
  <si>
    <t>輪之内町</t>
  </si>
  <si>
    <t>NY</t>
  </si>
  <si>
    <t>美濃高田</t>
  </si>
  <si>
    <t>養老</t>
  </si>
  <si>
    <t>養老</t>
  </si>
  <si>
    <t>みの高田</t>
  </si>
  <si>
    <t>210240504010</t>
  </si>
  <si>
    <t>210240504030</t>
  </si>
  <si>
    <t>210240504020</t>
  </si>
  <si>
    <t>高田</t>
  </si>
  <si>
    <t>栗笠</t>
  </si>
  <si>
    <t>養老町</t>
  </si>
  <si>
    <t>*3</t>
  </si>
  <si>
    <t>安八郡全域の場合</t>
  </si>
  <si>
    <t>養老郡全域の場合</t>
  </si>
  <si>
    <t>大垣市大垣(大迫)</t>
  </si>
  <si>
    <t>不破郡垂井南部</t>
  </si>
  <si>
    <t>大野町
揖斐川町</t>
  </si>
  <si>
    <t>池田町</t>
  </si>
  <si>
    <t>揖斐川町</t>
  </si>
  <si>
    <t>美濃市</t>
  </si>
  <si>
    <t>加茂郡</t>
  </si>
  <si>
    <t>210320101010</t>
  </si>
  <si>
    <t>210320101050</t>
  </si>
  <si>
    <t>210320101040</t>
  </si>
  <si>
    <t>美濃太田</t>
  </si>
  <si>
    <t>美濃加茂</t>
  </si>
  <si>
    <t>古井</t>
  </si>
  <si>
    <t>美濃加茂</t>
  </si>
  <si>
    <t>210340101011</t>
  </si>
  <si>
    <t>210340101020</t>
  </si>
  <si>
    <t>210340101030</t>
  </si>
  <si>
    <t>210340101140</t>
  </si>
  <si>
    <t>210340101080</t>
  </si>
  <si>
    <t>210340101090</t>
  </si>
  <si>
    <t>210340101110</t>
  </si>
  <si>
    <t>210340101120</t>
  </si>
  <si>
    <t>210340101130</t>
  </si>
  <si>
    <t>210340101040</t>
  </si>
  <si>
    <t>210340101070</t>
  </si>
  <si>
    <t>210340101050</t>
  </si>
  <si>
    <t>210340101060</t>
  </si>
  <si>
    <t>坂祝</t>
  </si>
  <si>
    <t>白川口</t>
  </si>
  <si>
    <t>切井</t>
  </si>
  <si>
    <t>AMG</t>
  </si>
  <si>
    <t>赤河</t>
  </si>
  <si>
    <t>下油井</t>
  </si>
  <si>
    <t>佐見</t>
  </si>
  <si>
    <t>神土</t>
  </si>
  <si>
    <t>七宗</t>
  </si>
  <si>
    <t>NAG</t>
  </si>
  <si>
    <t>加茂野</t>
  </si>
  <si>
    <t>加茂野</t>
  </si>
  <si>
    <t>和知</t>
  </si>
  <si>
    <t>八百津</t>
  </si>
  <si>
    <t>八百津</t>
  </si>
  <si>
    <t>G</t>
  </si>
  <si>
    <t>G</t>
  </si>
  <si>
    <t>210340504010</t>
  </si>
  <si>
    <t>210340504020</t>
  </si>
  <si>
    <t>210340504030</t>
  </si>
  <si>
    <t>210340504060</t>
  </si>
  <si>
    <t>川辺</t>
  </si>
  <si>
    <t>川辺町</t>
  </si>
  <si>
    <t>坂祝町</t>
  </si>
  <si>
    <t>富加町</t>
  </si>
  <si>
    <t>白川町</t>
  </si>
  <si>
    <t>東白川村</t>
  </si>
  <si>
    <t>七宗町</t>
  </si>
  <si>
    <t>八百津町</t>
  </si>
  <si>
    <t>美濃加茂市全域の場合</t>
  </si>
  <si>
    <t>　　　　　　　　　　　含む</t>
  </si>
  <si>
    <t>関市</t>
  </si>
  <si>
    <t>美濃加茂市</t>
  </si>
  <si>
    <t>美濃加茂市</t>
  </si>
  <si>
    <t>美濃市</t>
  </si>
  <si>
    <t>210310101010</t>
  </si>
  <si>
    <t>210310101030</t>
  </si>
  <si>
    <t>210310101020</t>
  </si>
  <si>
    <t>美濃市</t>
  </si>
  <si>
    <t>美濃市西部</t>
  </si>
  <si>
    <t>牧谷</t>
  </si>
  <si>
    <t>NY</t>
  </si>
  <si>
    <t>AM</t>
  </si>
  <si>
    <t>美濃</t>
  </si>
  <si>
    <t>牧谷</t>
  </si>
  <si>
    <t>210330101010</t>
  </si>
  <si>
    <t>210330101030</t>
  </si>
  <si>
    <t>210330101031</t>
  </si>
  <si>
    <t>210330101020</t>
  </si>
  <si>
    <t>210330101050</t>
  </si>
  <si>
    <t>210330101060</t>
  </si>
  <si>
    <t>210330101070</t>
  </si>
  <si>
    <t>旭ヶ丘</t>
  </si>
  <si>
    <t>関</t>
  </si>
  <si>
    <t>洞戸</t>
  </si>
  <si>
    <t>210330504020</t>
  </si>
  <si>
    <t>210330504030</t>
  </si>
  <si>
    <t>210330504040</t>
  </si>
  <si>
    <t>210330504050</t>
  </si>
  <si>
    <t>210330504090</t>
  </si>
  <si>
    <t>210330504060</t>
  </si>
  <si>
    <t>210330504085</t>
  </si>
  <si>
    <t>関西部</t>
  </si>
  <si>
    <t>関小瀬</t>
  </si>
  <si>
    <t>関東部</t>
  </si>
  <si>
    <t>関南部</t>
  </si>
  <si>
    <t>関富野</t>
  </si>
  <si>
    <t>中之保（下之保）</t>
  </si>
  <si>
    <t>小金田</t>
  </si>
  <si>
    <t>関北部</t>
  </si>
  <si>
    <t>武芸川</t>
  </si>
  <si>
    <t>上之保</t>
  </si>
  <si>
    <t>洞戸</t>
  </si>
  <si>
    <t>CNAM</t>
  </si>
  <si>
    <t>郡上市</t>
  </si>
  <si>
    <t>210360101010</t>
  </si>
  <si>
    <t>210370101020</t>
  </si>
  <si>
    <t>210360101040</t>
  </si>
  <si>
    <t>210360101050</t>
  </si>
  <si>
    <t>210370101040</t>
  </si>
  <si>
    <t>210370101030</t>
  </si>
  <si>
    <t>郡上八幡</t>
  </si>
  <si>
    <t>郡上大和</t>
  </si>
  <si>
    <t>白鳥</t>
  </si>
  <si>
    <t>下川</t>
  </si>
  <si>
    <t>相生</t>
  </si>
  <si>
    <t>正ヶ洞</t>
  </si>
  <si>
    <t>210360504010</t>
  </si>
  <si>
    <t>210360504020</t>
  </si>
  <si>
    <t>大和</t>
  </si>
  <si>
    <t>郡上八幡</t>
  </si>
  <si>
    <t>A</t>
  </si>
  <si>
    <t>関市全域の場合</t>
  </si>
  <si>
    <t>可児市</t>
  </si>
  <si>
    <t>可児郡</t>
  </si>
  <si>
    <t>多治見市</t>
  </si>
  <si>
    <t>210440101010</t>
  </si>
  <si>
    <t>210440101020</t>
  </si>
  <si>
    <t>210440101030</t>
  </si>
  <si>
    <t>210440101040</t>
  </si>
  <si>
    <t>210440101011</t>
  </si>
  <si>
    <t>210440101050</t>
  </si>
  <si>
    <t>広見</t>
  </si>
  <si>
    <t>今渡</t>
  </si>
  <si>
    <t>西可児</t>
  </si>
  <si>
    <t>春里</t>
  </si>
  <si>
    <t>下切</t>
  </si>
  <si>
    <t>伏見兼山</t>
  </si>
  <si>
    <t>210440204010</t>
  </si>
  <si>
    <t>210440204020</t>
  </si>
  <si>
    <t>210440204030</t>
  </si>
  <si>
    <t>210440202020</t>
  </si>
  <si>
    <t>新可児</t>
  </si>
  <si>
    <t>可児西部</t>
  </si>
  <si>
    <t>兼山</t>
  </si>
  <si>
    <t>伏見</t>
  </si>
  <si>
    <t>可児中央</t>
  </si>
  <si>
    <t>可児市全域の場合</t>
  </si>
  <si>
    <t>御嵩</t>
  </si>
  <si>
    <t>NM</t>
  </si>
  <si>
    <t>御嵩</t>
  </si>
  <si>
    <t>御嵩町</t>
  </si>
  <si>
    <t>210410101010</t>
  </si>
  <si>
    <t>210410101020</t>
  </si>
  <si>
    <t>210410101030</t>
  </si>
  <si>
    <t>210410101040</t>
  </si>
  <si>
    <t>210410101050</t>
  </si>
  <si>
    <t>210410101060</t>
  </si>
  <si>
    <t>210410101080</t>
  </si>
  <si>
    <t>210410101090</t>
  </si>
  <si>
    <t>210410101070</t>
  </si>
  <si>
    <t>210410101100</t>
  </si>
  <si>
    <t>多治見(両藤舎)</t>
  </si>
  <si>
    <t>多治見東部</t>
  </si>
  <si>
    <t>多治見西部</t>
  </si>
  <si>
    <t>池田</t>
  </si>
  <si>
    <t>小泉</t>
  </si>
  <si>
    <t>北栄</t>
  </si>
  <si>
    <t>多治見脇之島</t>
  </si>
  <si>
    <t>多治見姫</t>
  </si>
  <si>
    <t>多治見桜ヶ丘</t>
  </si>
  <si>
    <t>笠原</t>
  </si>
  <si>
    <t>210410202020</t>
  </si>
  <si>
    <t>210410202050</t>
  </si>
  <si>
    <t>210410204020</t>
  </si>
  <si>
    <t>210410204030</t>
  </si>
  <si>
    <t>多治見南部</t>
  </si>
  <si>
    <t>桜ヶ丘</t>
  </si>
  <si>
    <t>多治見(WT)</t>
  </si>
  <si>
    <t>多治見</t>
  </si>
  <si>
    <t>市の倉滝呂
鶴里町</t>
  </si>
  <si>
    <t>ホワイトタウン</t>
  </si>
  <si>
    <t>笠原町</t>
  </si>
  <si>
    <t>土岐市</t>
  </si>
  <si>
    <t>土岐市</t>
  </si>
  <si>
    <t>瑞浪市</t>
  </si>
  <si>
    <t>恵那市</t>
  </si>
  <si>
    <t>210420101010</t>
  </si>
  <si>
    <t>210420101020</t>
  </si>
  <si>
    <t>210420101070</t>
  </si>
  <si>
    <t>210420101030</t>
  </si>
  <si>
    <t>210420101040</t>
  </si>
  <si>
    <t>土岐津</t>
  </si>
  <si>
    <t>土岐口</t>
  </si>
  <si>
    <t>妻木</t>
  </si>
  <si>
    <t>下石</t>
  </si>
  <si>
    <t>駄知</t>
  </si>
  <si>
    <t>210420204010</t>
  </si>
  <si>
    <t>210420204030</t>
  </si>
  <si>
    <t>210420204020</t>
  </si>
  <si>
    <t>210420204040</t>
  </si>
  <si>
    <t>MG</t>
  </si>
  <si>
    <t>土岐</t>
  </si>
  <si>
    <t>210430101010</t>
  </si>
  <si>
    <t>210430101020</t>
  </si>
  <si>
    <t>210430101040</t>
  </si>
  <si>
    <t>210430101030</t>
  </si>
  <si>
    <t>瑞浪</t>
  </si>
  <si>
    <t>瑞浪西部</t>
  </si>
  <si>
    <t>釜戸</t>
  </si>
  <si>
    <t>陶</t>
  </si>
  <si>
    <t>瑞浪</t>
  </si>
  <si>
    <t>G</t>
  </si>
  <si>
    <t>稲津</t>
  </si>
  <si>
    <t>210450101010</t>
  </si>
  <si>
    <t>210450101020</t>
  </si>
  <si>
    <t>210450101030</t>
  </si>
  <si>
    <t>210450101040</t>
  </si>
  <si>
    <t>210450101050</t>
  </si>
  <si>
    <t>210450101060</t>
  </si>
  <si>
    <t>210450101070</t>
  </si>
  <si>
    <t>210450101080</t>
  </si>
  <si>
    <t>恵那(佐伯)</t>
  </si>
  <si>
    <t>武並</t>
  </si>
  <si>
    <t>岩村</t>
  </si>
  <si>
    <t>恵那上矢作</t>
  </si>
  <si>
    <t>遠山</t>
  </si>
  <si>
    <t>鶴岡</t>
  </si>
  <si>
    <t>明智</t>
  </si>
  <si>
    <t>210450204010</t>
  </si>
  <si>
    <t>210450202020</t>
  </si>
  <si>
    <t>G</t>
  </si>
  <si>
    <t>MG</t>
  </si>
  <si>
    <t>恵那</t>
  </si>
  <si>
    <t>恵那</t>
  </si>
  <si>
    <t>東野</t>
  </si>
  <si>
    <t>中野方</t>
  </si>
  <si>
    <t>土岐市全域の場合</t>
  </si>
  <si>
    <t>多治見市多治見（両藤舎）</t>
  </si>
  <si>
    <t>中津川市</t>
  </si>
  <si>
    <t>下呂市</t>
  </si>
  <si>
    <t>210490101010</t>
  </si>
  <si>
    <t>210490101020</t>
  </si>
  <si>
    <t>210490101040</t>
  </si>
  <si>
    <t>210490101070</t>
  </si>
  <si>
    <t>210490101050</t>
  </si>
  <si>
    <t>210490101080</t>
  </si>
  <si>
    <t>210490101060</t>
  </si>
  <si>
    <t>210490101090</t>
  </si>
  <si>
    <t>210490101100</t>
  </si>
  <si>
    <t>210490101110</t>
  </si>
  <si>
    <t>210490101120</t>
  </si>
  <si>
    <t>210490101130</t>
  </si>
  <si>
    <t>210490101140</t>
  </si>
  <si>
    <t>210490101150</t>
  </si>
  <si>
    <t>中津川東</t>
  </si>
  <si>
    <t>中津川西</t>
  </si>
  <si>
    <t>中津川北</t>
  </si>
  <si>
    <t>坂本</t>
  </si>
  <si>
    <t>落合</t>
  </si>
  <si>
    <t>苗木</t>
  </si>
  <si>
    <t>阿木</t>
  </si>
  <si>
    <t>蛭川</t>
  </si>
  <si>
    <t>下野</t>
  </si>
  <si>
    <t>田瀬</t>
  </si>
  <si>
    <t>付知</t>
  </si>
  <si>
    <t>加子母</t>
  </si>
  <si>
    <t>美濃坂下</t>
  </si>
  <si>
    <t>中津川</t>
  </si>
  <si>
    <t>中津川</t>
  </si>
  <si>
    <t>210530101010</t>
  </si>
  <si>
    <t>210530101020</t>
  </si>
  <si>
    <t>210530101030</t>
  </si>
  <si>
    <t>210530101040</t>
  </si>
  <si>
    <t>210530101050</t>
  </si>
  <si>
    <t>210530101060</t>
  </si>
  <si>
    <t>210530101070</t>
  </si>
  <si>
    <t>210530101080</t>
  </si>
  <si>
    <t>焼石</t>
  </si>
  <si>
    <t>下呂</t>
  </si>
  <si>
    <t>飛騨竹原</t>
  </si>
  <si>
    <t>飛騨萩原</t>
  </si>
  <si>
    <t>飛騨川西</t>
  </si>
  <si>
    <t>飛騨金山</t>
  </si>
  <si>
    <t>東村</t>
  </si>
  <si>
    <t>飛騨小坂</t>
  </si>
  <si>
    <t>金山</t>
  </si>
  <si>
    <t>信濃毎日新聞の扱いあり</t>
  </si>
  <si>
    <t>*１…50枚含む</t>
  </si>
  <si>
    <t>*2…50枚含む</t>
  </si>
  <si>
    <t>210510101010</t>
  </si>
  <si>
    <t>210510101100</t>
  </si>
  <si>
    <t>210510101110</t>
  </si>
  <si>
    <t>210510101020</t>
  </si>
  <si>
    <t>210510101030</t>
  </si>
  <si>
    <t>210510101040</t>
  </si>
  <si>
    <t>210510101050</t>
  </si>
  <si>
    <t>210510101060</t>
  </si>
  <si>
    <t>210510101070</t>
  </si>
  <si>
    <t>210510101080</t>
  </si>
  <si>
    <t>210510101090</t>
  </si>
  <si>
    <t>高山市</t>
  </si>
  <si>
    <t>飛騨市</t>
  </si>
  <si>
    <t>高山</t>
  </si>
  <si>
    <t>高山西部</t>
  </si>
  <si>
    <t>高山北部</t>
  </si>
  <si>
    <t>高山朝日町</t>
  </si>
  <si>
    <t>清見</t>
  </si>
  <si>
    <t>久々野</t>
  </si>
  <si>
    <t>ひだ一之宮</t>
  </si>
  <si>
    <t>丹生川</t>
  </si>
  <si>
    <t>飛騨国府</t>
  </si>
  <si>
    <t>上宝</t>
  </si>
  <si>
    <t>奥飛騨</t>
  </si>
  <si>
    <t>210510202010</t>
  </si>
  <si>
    <t>高山南部</t>
  </si>
  <si>
    <t>210510202020</t>
  </si>
  <si>
    <t>☆月曜日折込不可</t>
  </si>
  <si>
    <t>210520101010</t>
  </si>
  <si>
    <t>210520101020</t>
  </si>
  <si>
    <t>210520101060</t>
  </si>
  <si>
    <t>210520101070</t>
  </si>
  <si>
    <t>210520101050</t>
  </si>
  <si>
    <t>210520101030</t>
  </si>
  <si>
    <t>210520101040</t>
  </si>
  <si>
    <t>茂住</t>
  </si>
  <si>
    <t>飛騨古川</t>
  </si>
  <si>
    <t>角川</t>
  </si>
  <si>
    <t>坂上</t>
  </si>
  <si>
    <t>打保</t>
  </si>
  <si>
    <t>飛騨杉原</t>
  </si>
  <si>
    <t>神岡</t>
  </si>
  <si>
    <t>神岡</t>
  </si>
  <si>
    <t>古川</t>
  </si>
  <si>
    <t>角川</t>
  </si>
  <si>
    <t>北日本新聞の扱いあり</t>
  </si>
  <si>
    <t>*2…50枚含む</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</si>
  <si>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</si>
  <si>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</si>
  <si>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</si>
  <si>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</si>
  <si>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</si>
  <si>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</si>
  <si>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（6） 政治問題や係争中（もしくは係争が予想される）問題について、一方的な主張を述べたものや、立候補が予定されている人物の名称を記載するなど、</t>
  </si>
  <si>
    <t>（7） 煽情的な言葉や、写真、イラスト等を用いた表現で、暴力・犯罪を肯定・礼讃するなど、公序良俗に反する表現のもの。</t>
  </si>
  <si>
    <t>（11）新聞社がそれぞれ定めた広告掲載基準に照らして、新聞折込が不適当と認められるもの。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</si>
  <si>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</si>
  <si>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</si>
  <si>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</si>
  <si>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</si>
  <si>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</si>
  <si>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</si>
  <si>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</si>
  <si>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</si>
  <si>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</si>
  <si>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</si>
  <si>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</si>
  <si>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</si>
  <si>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</si>
  <si>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</si>
  <si>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</si>
  <si>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</si>
  <si>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</si>
  <si>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</si>
  <si>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</si>
  <si>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</si>
  <si>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</si>
  <si>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</si>
  <si>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</si>
  <si>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</si>
  <si>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</si>
  <si>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</si>
  <si>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</si>
  <si>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</si>
  <si>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</si>
  <si>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</si>
  <si>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</si>
  <si>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</si>
  <si>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</si>
  <si>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</si>
  <si>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</si>
  <si>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</si>
  <si>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</si>
  <si>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</si>
  <si>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</si>
  <si>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</si>
  <si>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</si>
  <si>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</si>
  <si>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</si>
  <si>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</si>
  <si>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</si>
  <si>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</si>
  <si>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</si>
  <si>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</si>
  <si>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</si>
  <si>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</si>
  <si>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</si>
  <si>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</si>
  <si>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</si>
  <si>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</si>
  <si>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</si>
  <si>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</si>
  <si>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</si>
  <si>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</si>
  <si>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</si>
  <si>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</si>
  <si>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</si>
  <si>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</si>
  <si>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</si>
  <si>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</si>
  <si>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</si>
  <si>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</si>
  <si>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</si>
  <si>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</si>
  <si>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</si>
  <si>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</si>
  <si>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</si>
  <si>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</si>
  <si>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</si>
  <si>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</si>
  <si>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</si>
  <si>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</si>
  <si>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</si>
  <si>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</si>
  <si>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</si>
  <si>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</si>
  <si>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</si>
  <si>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</si>
  <si>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</si>
  <si>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</si>
  <si>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</si>
  <si>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</si>
  <si>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長森南岐南</t>
  </si>
  <si>
    <t>長森東日野</t>
  </si>
  <si>
    <t>羽島郡笠松500枚</t>
  </si>
  <si>
    <t>本巣郡北方西郷900枚</t>
  </si>
  <si>
    <t>*1 岐阜市 900枚含む</t>
  </si>
  <si>
    <t>*1 岐阜市 500枚含む</t>
  </si>
  <si>
    <t>加茂郡加茂野 800枚</t>
  </si>
  <si>
    <t>多治見市全域の場合</t>
  </si>
  <si>
    <t xml:space="preserve">                 をプラス </t>
  </si>
  <si>
    <t>岐阜東部</t>
  </si>
  <si>
    <t>長良北部</t>
  </si>
  <si>
    <t>恵那(垣内)</t>
  </si>
  <si>
    <t>城西</t>
  </si>
  <si>
    <t>則武早田</t>
  </si>
  <si>
    <t>垂井南部</t>
  </si>
  <si>
    <t>和良</t>
  </si>
  <si>
    <t>　　を含む</t>
  </si>
  <si>
    <t>　　高山市（旧荘川村）</t>
  </si>
  <si>
    <t>*1月曜日折込不可</t>
  </si>
  <si>
    <t>　　大野郡 白川村･</t>
  </si>
  <si>
    <t>岐阜南部</t>
  </si>
  <si>
    <t>鵜沼各務原</t>
  </si>
  <si>
    <t>NAMG</t>
  </si>
  <si>
    <t>　岐阜県郡上市：正ヶ洞　　　岐阜県高山市：国府</t>
  </si>
  <si>
    <t>*2 美濃加茂市800枚</t>
  </si>
  <si>
    <t>*1</t>
  </si>
  <si>
    <t>*3 美濃加茂市 300枚</t>
  </si>
  <si>
    <t>AM</t>
  </si>
  <si>
    <t>岐阜中野入舟支店</t>
  </si>
  <si>
    <t>☆
*1</t>
  </si>
  <si>
    <t>羽島中央</t>
  </si>
  <si>
    <t>多治見</t>
  </si>
  <si>
    <t>関市</t>
  </si>
  <si>
    <t>*1 各務原市 500枚含む</t>
  </si>
  <si>
    <t>岐阜市長森 500枚</t>
  </si>
  <si>
    <t>*2 岐阜市 1,300枚含む</t>
  </si>
  <si>
    <t>山県市高富1,300枚</t>
  </si>
  <si>
    <t>*3 海津市550枚含む</t>
  </si>
  <si>
    <t>養老郡養老550枚プラス</t>
  </si>
  <si>
    <t xml:space="preserve">  可児市下切 300枚</t>
  </si>
  <si>
    <t>350枚をプラス</t>
  </si>
  <si>
    <r>
      <t>*1　土岐市 350枚</t>
    </r>
  </si>
  <si>
    <t>*2　可児市 800枚含む</t>
  </si>
  <si>
    <t>多治見市姫 800枚</t>
  </si>
  <si>
    <t>をプラス</t>
  </si>
  <si>
    <t>　　 瀬戸市 100枚含む</t>
  </si>
  <si>
    <t>岐南長森</t>
  </si>
  <si>
    <t>AMN</t>
  </si>
  <si>
    <t>AM</t>
  </si>
  <si>
    <t>多治見北</t>
  </si>
  <si>
    <t>M</t>
  </si>
  <si>
    <t>NAS</t>
  </si>
  <si>
    <t>NS</t>
  </si>
  <si>
    <t>NMS</t>
  </si>
  <si>
    <t>NAMGS</t>
  </si>
  <si>
    <t>NYS</t>
  </si>
  <si>
    <t>S</t>
  </si>
  <si>
    <t>NMGS</t>
  </si>
  <si>
    <t>NAMGYS</t>
  </si>
  <si>
    <t>NAMYS</t>
  </si>
  <si>
    <t>NMS</t>
  </si>
  <si>
    <t>A</t>
  </si>
  <si>
    <t>AM</t>
  </si>
  <si>
    <t>茜部佐波</t>
  </si>
  <si>
    <t>NMS</t>
  </si>
  <si>
    <t>NM</t>
  </si>
  <si>
    <t>AM</t>
  </si>
  <si>
    <t>A</t>
  </si>
  <si>
    <t>A</t>
  </si>
  <si>
    <t>AM</t>
  </si>
  <si>
    <t>210130504050</t>
  </si>
  <si>
    <t>鵜沼かかみ</t>
  </si>
  <si>
    <t>A</t>
  </si>
  <si>
    <t>210150101080</t>
  </si>
  <si>
    <t>210215101010</t>
  </si>
  <si>
    <t>210215101020</t>
  </si>
  <si>
    <t>210221101010</t>
  </si>
  <si>
    <t>210240101010</t>
  </si>
  <si>
    <t>210240101020</t>
  </si>
  <si>
    <t>210360101025</t>
  </si>
  <si>
    <t>210460101010</t>
  </si>
  <si>
    <t>N</t>
  </si>
  <si>
    <t>*3 関市 1,500枚含む</t>
  </si>
  <si>
    <t>岐阜市藍川橋 1,500枚</t>
  </si>
  <si>
    <t>　　　　　　1,600枚含む</t>
  </si>
  <si>
    <t>　　　　　　　　1,600枚</t>
  </si>
  <si>
    <t>　　　　　　1,450枚含む</t>
  </si>
  <si>
    <t>大垣市墨俣 1,450枚</t>
  </si>
  <si>
    <t>*1 大垣市 700枚含む</t>
  </si>
  <si>
    <t>*2 養老町 350枚含む</t>
  </si>
  <si>
    <t>不破郡垂井700枚プラス</t>
  </si>
  <si>
    <t>　　　　　　　　　350枚</t>
  </si>
  <si>
    <t>*1 八百津町50枚含む</t>
  </si>
  <si>
    <t>　　　　　川辺町300枚</t>
  </si>
  <si>
    <t>*1　多治見市300枚含む</t>
  </si>
  <si>
    <t>*3　可児市 1,800枚含む</t>
  </si>
  <si>
    <t>多治見市桜ヶ丘 1,800枚</t>
  </si>
  <si>
    <t>加茂郡和知 　 300枚</t>
  </si>
  <si>
    <t xml:space="preserve">                    をプラス</t>
  </si>
  <si>
    <t>A</t>
  </si>
  <si>
    <t>A</t>
  </si>
  <si>
    <t>　　　　　　　　　　　含む</t>
  </si>
  <si>
    <t>川辺町全域の場合</t>
  </si>
  <si>
    <t>富加町加茂野300枚</t>
  </si>
  <si>
    <t xml:space="preserve">                    をプラス</t>
  </si>
  <si>
    <t>八百津町全域の場合</t>
  </si>
  <si>
    <t>川辺町川辺50枚</t>
  </si>
  <si>
    <t>平成30年前期
（7月1日以降）</t>
  </si>
  <si>
    <t>平成30年前期（7月1日以降）</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</si>
</sst>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0&quot;枚&quot;"/>
    <numFmt numFmtId="187" formatCode="0_);[Red]\(0\)"/>
    <numFmt numFmtId="188" formatCode="m&quot;月&quot;d&quot;日&quot;\(aaa\)"/>
    <numFmt numFmtId="189" formatCode="\(#,###&quot;枚&quot;\)"/>
    <numFmt numFmtId="190" formatCode="\(#,##0&quot;枚&quot;\)"/>
    <numFmt numFmtId="191" formatCode="&quot;小&quot;&quot;計&quot;\ \ \(#,##0&quot;枚&quot;\)"/>
    <numFmt numFmtId="192" formatCode="&quot;／&quot;\ \ \(#,##0&quot;枚&quot;\)"/>
    <numFmt numFmtId="193" formatCode="0.0"/>
    <numFmt numFmtId="194" formatCode="0_ "/>
  </numFmts>
  <fonts count="62">
    <font>
      <sz val="11"/>
      <name val="ＭＳ Ｐゴシック"/>
      <family val="3"/>
    </font>
    <font>
      <sz val="6"/>
      <name val="ＭＳ Ｐゴシック"/>
      <family val="3"/>
    </font>
    <font>
      <sz val="9"/>
      <name val="ＭＳ Ｐゴシック"/>
      <family val="3"/>
    </font>
    <font>
      <sz val="10"/>
      <name val="ＭＳ Ｐゴシック"/>
      <family val="3"/>
    </font>
    <font>
      <sz val="9"/>
      <name val="ＭＳ Ｐ明朝"/>
      <family val="1"/>
    </font>
    <font>
      <sz val="5"/>
      <name val="ＭＳ Ｐゴシック"/>
      <family val="3"/>
    </font>
    <font>
      <sz val="14"/>
      <name val="ＭＳ Ｐゴシック"/>
      <family val="3"/>
    </font>
    <font>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6"/>
      <color indexed="8"/>
      <name val="ＭＳ Ｐゴシック"/>
      <family val="3"/>
    </font>
    <font>
      <sz val="10"/>
      <name val="ＭＳ ゴシック"/>
      <family val="3"/>
    </font>
    <font>
      <sz val="8"/>
      <name val="ＭＳ Ｐゴシック"/>
      <family val="3"/>
    </font>
    <font>
      <u val="single"/>
      <sz val="10"/>
      <color indexed="12"/>
      <name val="ＭＳ Ｐゴシック"/>
      <family val="3"/>
    </font>
    <font>
      <sz val="10"/>
      <color indexed="8"/>
      <name val="ＭＳ Ｐゴシック"/>
      <family val="3"/>
    </font>
    <font>
      <sz val="11"/>
      <name val="ＭＳ ゴシック"/>
      <family val="3"/>
    </font>
    <font>
      <sz val="9"/>
      <name val="ＭＳ ゴシック"/>
      <family val="3"/>
    </font>
    <font>
      <sz val="20"/>
      <name val="ＭＳ ゴシック"/>
      <family val="3"/>
    </font>
    <font>
      <sz val="16"/>
      <name val="ＭＳ ゴシック"/>
      <family val="3"/>
    </font>
    <font>
      <sz val="14"/>
      <name val="ＭＳ ゴシック"/>
      <family val="3"/>
    </font>
    <font>
      <u val="single"/>
      <sz val="10"/>
      <name val="ＭＳ ゴシック"/>
      <family val="3"/>
    </font>
    <font>
      <u val="single"/>
      <sz val="12"/>
      <name val="ＭＳ ゴシック"/>
      <family val="3"/>
    </font>
    <font>
      <sz val="9"/>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8"/>
      <color indexed="8"/>
      <name val="HG丸ｺﾞｼｯｸM-PRO"/>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thin"/>
      <top style="thin"/>
      <bottom style="hair"/>
    </border>
    <border>
      <left>
        <color indexed="63"/>
      </left>
      <right style="thin"/>
      <top style="hair"/>
      <bottom style="hair"/>
    </border>
    <border>
      <left style="hair"/>
      <right style="thin"/>
      <top style="hair"/>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hair"/>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color indexed="63"/>
      </right>
      <top style="hair"/>
      <bottom style="hair"/>
    </border>
    <border>
      <left>
        <color indexed="63"/>
      </left>
      <right>
        <color indexed="63"/>
      </right>
      <top style="thin"/>
      <bottom style="hair"/>
    </border>
    <border>
      <left style="hair"/>
      <right style="hair"/>
      <top style="thin"/>
      <bottom style="hair"/>
    </border>
    <border>
      <left style="thin"/>
      <right style="thin"/>
      <top style="hair"/>
      <bottom style="hair"/>
    </border>
    <border>
      <left>
        <color indexed="63"/>
      </left>
      <right>
        <color indexed="63"/>
      </right>
      <top style="hair"/>
      <bottom style="hair"/>
    </border>
    <border>
      <left style="hair"/>
      <right style="hair"/>
      <top style="hair"/>
      <bottom style="hair"/>
    </border>
    <border>
      <left style="thin"/>
      <right style="thin"/>
      <top style="hair"/>
      <bottom style="thin"/>
    </border>
    <border>
      <left style="thin"/>
      <right style="thin"/>
      <top>
        <color indexed="63"/>
      </top>
      <bottom style="thin"/>
    </border>
    <border>
      <left style="hair"/>
      <right style="hair"/>
      <top style="thin"/>
      <bottom style="thin"/>
    </border>
    <border>
      <left style="hair"/>
      <right>
        <color indexed="63"/>
      </right>
      <top style="thin"/>
      <bottom style="hair"/>
    </border>
    <border>
      <left style="hair"/>
      <right>
        <color indexed="63"/>
      </right>
      <top style="hair"/>
      <bottom style="hair"/>
    </border>
    <border>
      <left style="hair"/>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thin"/>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hair"/>
      <right style="thin"/>
      <top style="hair"/>
      <bottom>
        <color indexed="63"/>
      </bottom>
    </border>
    <border>
      <left style="hair"/>
      <right>
        <color indexed="63"/>
      </right>
      <top style="hair"/>
      <bottom>
        <color indexed="63"/>
      </bottom>
    </border>
    <border>
      <left style="thin"/>
      <right style="thin"/>
      <top>
        <color indexed="63"/>
      </top>
      <bottom style="hair"/>
    </border>
    <border>
      <left style="hair"/>
      <right style="hair"/>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hair"/>
      <bottom style="thin"/>
    </border>
    <border>
      <left>
        <color indexed="63"/>
      </left>
      <right style="thin"/>
      <top style="hair"/>
      <bottom style="thin"/>
    </border>
    <border>
      <left style="hair"/>
      <right style="thin"/>
      <top style="hair"/>
      <bottom style="thin"/>
    </border>
    <border>
      <left style="hair"/>
      <right>
        <color indexed="63"/>
      </right>
      <top style="hair"/>
      <bottom style="thin"/>
    </border>
    <border>
      <left style="thin"/>
      <right style="hair"/>
      <top style="hair"/>
      <bottom style="hair"/>
    </border>
    <border>
      <left style="thin"/>
      <right style="hair"/>
      <top style="thin"/>
      <bottom style="thin"/>
    </border>
    <border>
      <left style="hair"/>
      <right style="hair"/>
      <top style="thin"/>
      <bottom>
        <color indexed="63"/>
      </bottom>
    </border>
    <border>
      <left style="hair"/>
      <right style="thin"/>
      <top style="thin"/>
      <bottom>
        <color indexed="63"/>
      </bottom>
    </border>
    <border>
      <left style="hair"/>
      <right style="hair"/>
      <top style="hair"/>
      <bottom style="thin"/>
    </border>
    <border>
      <left style="hair"/>
      <right style="hair"/>
      <top>
        <color indexed="63"/>
      </top>
      <bottom>
        <color indexed="63"/>
      </bottom>
    </border>
    <border>
      <left>
        <color indexed="63"/>
      </left>
      <right style="thin"/>
      <top>
        <color indexed="63"/>
      </top>
      <bottom>
        <color indexed="63"/>
      </bottom>
    </border>
    <border>
      <left style="hair"/>
      <right style="thin"/>
      <top>
        <color indexed="63"/>
      </top>
      <bottom>
        <color indexed="63"/>
      </bottom>
    </border>
    <border>
      <left>
        <color indexed="63"/>
      </left>
      <right style="hair"/>
      <top style="hair"/>
      <bottom style="hair"/>
    </border>
    <border>
      <left style="thin"/>
      <right style="hair"/>
      <top style="thin"/>
      <bottom>
        <color indexed="63"/>
      </bottom>
    </border>
    <border>
      <left style="thin"/>
      <right>
        <color indexed="63"/>
      </right>
      <top>
        <color indexed="63"/>
      </top>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60" fillId="32" borderId="0" applyNumberFormat="0" applyBorder="0" applyAlignment="0" applyProtection="0"/>
  </cellStyleXfs>
  <cellXfs count="367">
    <xf numFmtId="0" fontId="0" fillId="0" borderId="0" xfId="0" applyAlignment="1">
      <alignment/>
    </xf>
    <xf numFmtId="0" fontId="2" fillId="0" borderId="0" xfId="0" applyFont="1" applyBorder="1" applyAlignment="1" applyProtection="1">
      <alignment vertical="top"/>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vertical="center"/>
      <protection locked="0"/>
    </xf>
    <xf numFmtId="38" fontId="0" fillId="0" borderId="10" xfId="49" applyFont="1" applyBorder="1" applyAlignment="1" applyProtection="1">
      <alignment vertical="center"/>
      <protection locked="0"/>
    </xf>
    <xf numFmtId="38" fontId="0" fillId="0" borderId="11" xfId="49" applyFont="1" applyBorder="1" applyAlignment="1" applyProtection="1">
      <alignment vertical="center"/>
      <protection locked="0"/>
    </xf>
    <xf numFmtId="38" fontId="0" fillId="0" borderId="12" xfId="49" applyFont="1" applyBorder="1" applyAlignment="1" applyProtection="1">
      <alignment vertical="center"/>
      <protection locked="0"/>
    </xf>
    <xf numFmtId="38" fontId="0" fillId="0" borderId="13" xfId="49" applyFont="1" applyBorder="1" applyAlignment="1" applyProtection="1">
      <alignment vertical="center"/>
      <protection locked="0"/>
    </xf>
    <xf numFmtId="38" fontId="0" fillId="0" borderId="12" xfId="49" applyFont="1" applyFill="1" applyBorder="1" applyAlignment="1" applyProtection="1">
      <alignment vertical="center"/>
      <protection locked="0"/>
    </xf>
    <xf numFmtId="0" fontId="0" fillId="0" borderId="0" xfId="0" applyFont="1" applyAlignment="1" applyProtection="1">
      <alignment horizontal="center"/>
      <protection locked="0"/>
    </xf>
    <xf numFmtId="0" fontId="2" fillId="0" borderId="14" xfId="0" applyFont="1" applyBorder="1" applyAlignment="1" applyProtection="1">
      <alignment vertical="top"/>
      <protection/>
    </xf>
    <xf numFmtId="0" fontId="0" fillId="0" borderId="15" xfId="0" applyFont="1" applyBorder="1" applyAlignment="1" applyProtection="1">
      <alignment/>
      <protection/>
    </xf>
    <xf numFmtId="0" fontId="0" fillId="0" borderId="0" xfId="0" applyFont="1" applyBorder="1" applyAlignment="1" applyProtection="1">
      <alignment/>
      <protection/>
    </xf>
    <xf numFmtId="178" fontId="6" fillId="0" borderId="0" xfId="0" applyNumberFormat="1" applyFont="1" applyBorder="1" applyAlignment="1" applyProtection="1">
      <alignment horizontal="center" vertical="center" shrinkToFit="1"/>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center" vertical="top"/>
      <protection/>
    </xf>
    <xf numFmtId="0" fontId="2" fillId="0" borderId="0" xfId="0" applyFont="1" applyBorder="1" applyAlignment="1" applyProtection="1">
      <alignment horizontal="right"/>
      <protection/>
    </xf>
    <xf numFmtId="0" fontId="0" fillId="0" borderId="0" xfId="0" applyFont="1" applyAlignment="1" applyProtection="1">
      <alignment/>
      <protection/>
    </xf>
    <xf numFmtId="0" fontId="7" fillId="0" borderId="16" xfId="0" applyFont="1" applyBorder="1" applyAlignment="1" applyProtection="1">
      <alignment vertical="top"/>
      <protection/>
    </xf>
    <xf numFmtId="0" fontId="6" fillId="0" borderId="16" xfId="0" applyFont="1" applyBorder="1" applyAlignment="1" applyProtection="1">
      <alignment horizontal="right" vertical="top"/>
      <protection/>
    </xf>
    <xf numFmtId="0" fontId="6" fillId="0" borderId="16" xfId="0" applyFont="1" applyBorder="1" applyAlignment="1" applyProtection="1">
      <alignment vertical="top"/>
      <protection/>
    </xf>
    <xf numFmtId="0" fontId="6" fillId="0" borderId="16" xfId="0" applyFont="1" applyBorder="1" applyAlignment="1" applyProtection="1">
      <alignment horizontal="center" vertical="top"/>
      <protection/>
    </xf>
    <xf numFmtId="186" fontId="8" fillId="0" borderId="16" xfId="0" applyNumberFormat="1" applyFont="1" applyBorder="1" applyAlignment="1" applyProtection="1">
      <alignment horizontal="left" vertical="center"/>
      <protection/>
    </xf>
    <xf numFmtId="0" fontId="8" fillId="0" borderId="16" xfId="0" applyFont="1" applyBorder="1" applyAlignment="1" applyProtection="1">
      <alignment vertical="center"/>
      <protection/>
    </xf>
    <xf numFmtId="0" fontId="8" fillId="0" borderId="0" xfId="0" applyFont="1" applyBorder="1" applyAlignment="1" applyProtection="1">
      <alignment vertical="center"/>
      <protection/>
    </xf>
    <xf numFmtId="0" fontId="2" fillId="0" borderId="17" xfId="0" applyFont="1" applyBorder="1" applyAlignment="1" applyProtection="1">
      <alignment horizontal="left" vertical="top"/>
      <protection/>
    </xf>
    <xf numFmtId="0" fontId="0" fillId="0" borderId="18" xfId="0" applyFont="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22" xfId="0" applyFont="1" applyBorder="1" applyAlignment="1" applyProtection="1">
      <alignment horizontal="center" vertical="center" shrinkToFit="1"/>
      <protection/>
    </xf>
    <xf numFmtId="0" fontId="1" fillId="0" borderId="23" xfId="0" applyFont="1" applyBorder="1" applyAlignment="1" applyProtection="1">
      <alignment horizontal="center" vertical="center" shrinkToFit="1"/>
      <protection/>
    </xf>
    <xf numFmtId="0" fontId="0" fillId="0" borderId="24" xfId="0" applyFont="1" applyBorder="1" applyAlignment="1" applyProtection="1">
      <alignment horizontal="distributed" vertical="center"/>
      <protection/>
    </xf>
    <xf numFmtId="0" fontId="5" fillId="0" borderId="24" xfId="0" applyFont="1" applyBorder="1" applyAlignment="1" applyProtection="1">
      <alignment horizontal="center" vertical="center" wrapText="1"/>
      <protection/>
    </xf>
    <xf numFmtId="38" fontId="0" fillId="0" borderId="25" xfId="49" applyFont="1" applyFill="1" applyBorder="1" applyAlignment="1" applyProtection="1">
      <alignment vertical="center"/>
      <protection/>
    </xf>
    <xf numFmtId="0" fontId="0" fillId="0" borderId="26" xfId="0" applyFont="1" applyBorder="1" applyAlignment="1" applyProtection="1">
      <alignment horizontal="center" vertical="center" shrinkToFit="1"/>
      <protection/>
    </xf>
    <xf numFmtId="0" fontId="0" fillId="0" borderId="27" xfId="0" applyFont="1" applyBorder="1" applyAlignment="1" applyProtection="1">
      <alignment horizontal="distributed" vertical="center"/>
      <protection/>
    </xf>
    <xf numFmtId="0" fontId="5" fillId="0" borderId="27" xfId="0" applyFont="1" applyBorder="1" applyAlignment="1" applyProtection="1">
      <alignment horizontal="center" vertical="center" wrapText="1"/>
      <protection/>
    </xf>
    <xf numFmtId="38" fontId="0" fillId="0" borderId="28" xfId="49" applyFont="1" applyFill="1" applyBorder="1" applyAlignment="1" applyProtection="1">
      <alignment vertical="center"/>
      <protection/>
    </xf>
    <xf numFmtId="38" fontId="0" fillId="0" borderId="28" xfId="49" applyFont="1" applyBorder="1" applyAlignment="1" applyProtection="1">
      <alignment horizontal="right" vertical="center"/>
      <protection/>
    </xf>
    <xf numFmtId="0" fontId="0" fillId="0" borderId="29" xfId="0" applyFont="1" applyBorder="1" applyAlignment="1" applyProtection="1">
      <alignment horizontal="center" vertical="center" shrinkToFit="1"/>
      <protection/>
    </xf>
    <xf numFmtId="0" fontId="0" fillId="0" borderId="30" xfId="0" applyFont="1" applyBorder="1" applyAlignment="1" applyProtection="1">
      <alignment horizontal="center" vertical="center"/>
      <protection/>
    </xf>
    <xf numFmtId="0" fontId="1" fillId="0" borderId="17" xfId="0" applyFont="1" applyBorder="1" applyAlignment="1" applyProtection="1">
      <alignment horizontal="right" vertical="center"/>
      <protection/>
    </xf>
    <xf numFmtId="0" fontId="0" fillId="0" borderId="20" xfId="0" applyFont="1" applyBorder="1" applyAlignment="1" applyProtection="1">
      <alignment vertical="center"/>
      <protection/>
    </xf>
    <xf numFmtId="38" fontId="0" fillId="0" borderId="31" xfId="0" applyNumberFormat="1" applyFont="1" applyBorder="1" applyAlignment="1" applyProtection="1">
      <alignment horizontal="right" vertical="center"/>
      <protection/>
    </xf>
    <xf numFmtId="38" fontId="0" fillId="0" borderId="32" xfId="49" applyFont="1" applyBorder="1" applyAlignment="1" applyProtection="1">
      <alignment horizontal="right" vertical="center"/>
      <protection/>
    </xf>
    <xf numFmtId="38" fontId="11" fillId="0" borderId="33" xfId="49" applyFont="1" applyBorder="1" applyAlignment="1" applyProtection="1">
      <alignment vertical="center"/>
      <protection/>
    </xf>
    <xf numFmtId="38" fontId="0" fillId="0" borderId="33" xfId="49" applyFont="1" applyBorder="1" applyAlignment="1" applyProtection="1">
      <alignment vertical="center"/>
      <protection/>
    </xf>
    <xf numFmtId="38" fontId="0" fillId="0" borderId="34" xfId="49" applyFont="1" applyBorder="1" applyAlignment="1" applyProtection="1">
      <alignment vertical="center"/>
      <protection/>
    </xf>
    <xf numFmtId="38" fontId="0" fillId="0" borderId="33" xfId="49" applyFont="1" applyBorder="1" applyAlignment="1" applyProtection="1">
      <alignment horizontal="right" vertical="center"/>
      <protection/>
    </xf>
    <xf numFmtId="38" fontId="0" fillId="0" borderId="19" xfId="49" applyFont="1" applyBorder="1" applyAlignment="1" applyProtection="1">
      <alignment vertical="center"/>
      <protection/>
    </xf>
    <xf numFmtId="38" fontId="0" fillId="0" borderId="35" xfId="49" applyFont="1" applyBorder="1" applyAlignment="1" applyProtection="1">
      <alignment vertical="center"/>
      <protection/>
    </xf>
    <xf numFmtId="0" fontId="0" fillId="0" borderId="30" xfId="0" applyFont="1" applyBorder="1" applyAlignment="1" applyProtection="1">
      <alignment horizontal="center" vertical="center" shrinkToFit="1"/>
      <protection/>
    </xf>
    <xf numFmtId="0" fontId="3" fillId="0" borderId="30" xfId="0" applyFont="1" applyBorder="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38" fontId="0" fillId="0" borderId="0" xfId="0" applyNumberFormat="1" applyFont="1" applyBorder="1" applyAlignment="1" applyProtection="1">
      <alignment horizontal="right" vertical="center"/>
      <protection/>
    </xf>
    <xf numFmtId="38" fontId="0" fillId="0" borderId="0" xfId="49" applyFont="1" applyBorder="1" applyAlignment="1" applyProtection="1">
      <alignment vertical="center"/>
      <protection/>
    </xf>
    <xf numFmtId="0" fontId="0" fillId="0" borderId="0" xfId="0" applyFont="1" applyAlignment="1" applyProtection="1">
      <alignment horizontal="center"/>
      <protection/>
    </xf>
    <xf numFmtId="0" fontId="0" fillId="0" borderId="0" xfId="0" applyFont="1" applyBorder="1" applyAlignment="1" applyProtection="1">
      <alignment horizontal="right" vertical="center"/>
      <protection/>
    </xf>
    <xf numFmtId="0" fontId="0" fillId="0" borderId="36" xfId="0" applyFont="1" applyBorder="1" applyAlignment="1" applyProtection="1">
      <alignment horizontal="center" vertical="center"/>
      <protection/>
    </xf>
    <xf numFmtId="0" fontId="0" fillId="0" borderId="0" xfId="0" applyFont="1" applyBorder="1" applyAlignment="1" applyProtection="1">
      <alignment vertical="center" wrapText="1"/>
      <protection/>
    </xf>
    <xf numFmtId="186" fontId="8" fillId="0" borderId="0" xfId="0" applyNumberFormat="1" applyFont="1" applyBorder="1" applyAlignment="1" applyProtection="1">
      <alignment horizontal="left" vertical="center"/>
      <protection/>
    </xf>
    <xf numFmtId="0" fontId="1" fillId="0" borderId="37" xfId="0" applyFont="1" applyBorder="1" applyAlignment="1" applyProtection="1">
      <alignment horizontal="center" vertical="center" shrinkToFit="1"/>
      <protection/>
    </xf>
    <xf numFmtId="38" fontId="11" fillId="0" borderId="25" xfId="49" applyFont="1" applyFill="1" applyBorder="1" applyAlignment="1" applyProtection="1">
      <alignment vertical="center"/>
      <protection/>
    </xf>
    <xf numFmtId="38" fontId="11" fillId="0" borderId="28" xfId="49" applyFont="1" applyFill="1" applyBorder="1" applyAlignment="1" applyProtection="1">
      <alignment vertical="center"/>
      <protection/>
    </xf>
    <xf numFmtId="0" fontId="1" fillId="0" borderId="38" xfId="0" applyFont="1" applyBorder="1" applyAlignment="1" applyProtection="1">
      <alignment horizontal="center" vertical="center" shrinkToFit="1"/>
      <protection/>
    </xf>
    <xf numFmtId="0" fontId="0" fillId="0" borderId="39" xfId="0" applyFont="1" applyBorder="1" applyAlignment="1" applyProtection="1">
      <alignment horizontal="distributed" vertical="center"/>
      <protection/>
    </xf>
    <xf numFmtId="0" fontId="0" fillId="0" borderId="36" xfId="0" applyFont="1" applyBorder="1" applyAlignment="1" applyProtection="1">
      <alignment horizontal="distributed" vertical="center"/>
      <protection/>
    </xf>
    <xf numFmtId="38" fontId="0" fillId="0" borderId="40" xfId="49" applyFont="1" applyBorder="1" applyAlignment="1" applyProtection="1">
      <alignment horizontal="right" vertical="center"/>
      <protection/>
    </xf>
    <xf numFmtId="38" fontId="11" fillId="0" borderId="32" xfId="49" applyFont="1" applyBorder="1" applyAlignment="1" applyProtection="1">
      <alignment horizontal="right" vertical="center"/>
      <protection/>
    </xf>
    <xf numFmtId="0" fontId="2" fillId="0" borderId="18" xfId="0" applyFont="1" applyBorder="1" applyAlignment="1" applyProtection="1">
      <alignment horizontal="left" vertical="center" shrinkToFit="1"/>
      <protection/>
    </xf>
    <xf numFmtId="0" fontId="2" fillId="0" borderId="41" xfId="0" applyFont="1" applyBorder="1" applyAlignment="1" applyProtection="1">
      <alignment horizontal="left" vertical="center" shrinkToFit="1"/>
      <protection/>
    </xf>
    <xf numFmtId="0" fontId="2" fillId="0" borderId="41" xfId="0" applyFont="1" applyBorder="1" applyAlignment="1" applyProtection="1">
      <alignment vertical="center" shrinkToFi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Border="1" applyAlignment="1" applyProtection="1">
      <alignment horizontal="center" vertical="center" shrinkToFit="1"/>
      <protection/>
    </xf>
    <xf numFmtId="0" fontId="1" fillId="0" borderId="0" xfId="0" applyFont="1" applyBorder="1" applyAlignment="1" applyProtection="1">
      <alignment horizontal="right" vertical="center"/>
      <protection/>
    </xf>
    <xf numFmtId="0" fontId="3" fillId="0" borderId="0" xfId="0" applyFont="1" applyBorder="1" applyAlignment="1" applyProtection="1">
      <alignment vertical="center" shrinkToFit="1"/>
      <protection/>
    </xf>
    <xf numFmtId="0" fontId="0" fillId="0" borderId="42" xfId="0" applyFont="1" applyBorder="1" applyAlignment="1" applyProtection="1">
      <alignment horizontal="center" vertical="center" shrinkToFit="1"/>
      <protection/>
    </xf>
    <xf numFmtId="0" fontId="1" fillId="0" borderId="43" xfId="0" applyFont="1" applyBorder="1" applyAlignment="1" applyProtection="1">
      <alignment horizontal="center" vertical="center" shrinkToFit="1"/>
      <protection/>
    </xf>
    <xf numFmtId="0" fontId="0" fillId="0" borderId="44" xfId="0" applyFont="1" applyBorder="1" applyAlignment="1" applyProtection="1">
      <alignment horizontal="distributed" vertical="center"/>
      <protection/>
    </xf>
    <xf numFmtId="0" fontId="5" fillId="0" borderId="44" xfId="0" applyFont="1" applyBorder="1" applyAlignment="1" applyProtection="1">
      <alignment horizontal="center" vertical="center" wrapText="1"/>
      <protection/>
    </xf>
    <xf numFmtId="38" fontId="0" fillId="0" borderId="45" xfId="49" applyFont="1" applyBorder="1" applyAlignment="1" applyProtection="1">
      <alignment horizontal="right" vertical="center"/>
      <protection/>
    </xf>
    <xf numFmtId="38" fontId="0" fillId="0" borderId="46" xfId="49" applyFont="1" applyBorder="1" applyAlignment="1" applyProtection="1">
      <alignment vertical="center"/>
      <protection locked="0"/>
    </xf>
    <xf numFmtId="38" fontId="0" fillId="0" borderId="47" xfId="49" applyFont="1" applyBorder="1" applyAlignment="1" applyProtection="1">
      <alignment vertical="center"/>
      <protection locked="0"/>
    </xf>
    <xf numFmtId="38" fontId="0" fillId="0" borderId="48" xfId="49" applyFont="1" applyBorder="1" applyAlignment="1" applyProtection="1">
      <alignment vertical="center"/>
      <protection/>
    </xf>
    <xf numFmtId="0" fontId="0" fillId="0" borderId="49" xfId="0" applyFont="1" applyBorder="1" applyAlignment="1" applyProtection="1">
      <alignment horizontal="center" vertical="center" shrinkToFit="1"/>
      <protection/>
    </xf>
    <xf numFmtId="38" fontId="11" fillId="0" borderId="50" xfId="49" applyFont="1" applyFill="1" applyBorder="1" applyAlignment="1" applyProtection="1">
      <alignment vertical="center"/>
      <protection/>
    </xf>
    <xf numFmtId="38" fontId="0" fillId="0" borderId="51" xfId="49" applyFont="1" applyBorder="1" applyAlignment="1" applyProtection="1">
      <alignment vertical="center"/>
      <protection locked="0"/>
    </xf>
    <xf numFmtId="38" fontId="0" fillId="0" borderId="52" xfId="49" applyFont="1" applyBorder="1" applyAlignment="1" applyProtection="1">
      <alignment horizontal="right" vertical="center"/>
      <protection/>
    </xf>
    <xf numFmtId="38" fontId="0" fillId="0" borderId="53" xfId="49" applyFont="1" applyBorder="1" applyAlignment="1" applyProtection="1">
      <alignment vertical="center"/>
      <protection locked="0"/>
    </xf>
    <xf numFmtId="0" fontId="0" fillId="0" borderId="0" xfId="0" applyFont="1" applyBorder="1" applyAlignment="1" applyProtection="1">
      <alignment horizontal="distributed" vertical="center"/>
      <protection/>
    </xf>
    <xf numFmtId="38" fontId="0" fillId="0" borderId="54" xfId="49" applyFont="1" applyBorder="1" applyAlignment="1" applyProtection="1">
      <alignment horizontal="right" vertical="center"/>
      <protection/>
    </xf>
    <xf numFmtId="38" fontId="11" fillId="0" borderId="52" xfId="49" applyFont="1" applyBorder="1" applyAlignment="1" applyProtection="1">
      <alignment horizontal="right" vertical="center"/>
      <protection/>
    </xf>
    <xf numFmtId="38" fontId="11" fillId="0" borderId="33" xfId="49" applyFont="1" applyBorder="1" applyAlignment="1" applyProtection="1">
      <alignment horizontal="right" vertical="center"/>
      <protection/>
    </xf>
    <xf numFmtId="0" fontId="0" fillId="0" borderId="27" xfId="0" applyFont="1" applyBorder="1" applyAlignment="1" applyProtection="1">
      <alignment horizontal="distributed" vertical="center" shrinkToFit="1"/>
      <protection/>
    </xf>
    <xf numFmtId="0" fontId="0" fillId="0" borderId="44" xfId="0" applyFont="1" applyBorder="1" applyAlignment="1" applyProtection="1">
      <alignment horizontal="distributed" vertical="center" shrinkToFit="1"/>
      <protection/>
    </xf>
    <xf numFmtId="0" fontId="0" fillId="0" borderId="39" xfId="0" applyFont="1" applyBorder="1" applyAlignment="1" applyProtection="1">
      <alignment horizontal="distributed" vertical="center" shrinkToFit="1"/>
      <protection/>
    </xf>
    <xf numFmtId="185" fontId="11" fillId="0" borderId="14" xfId="57" applyNumberFormat="1" applyFont="1" applyBorder="1" applyAlignment="1" applyProtection="1">
      <alignment horizontal="left" vertical="top"/>
      <protection/>
    </xf>
    <xf numFmtId="185" fontId="11" fillId="0" borderId="14" xfId="57" applyNumberFormat="1" applyFont="1" applyBorder="1" applyAlignment="1" applyProtection="1">
      <alignment vertical="top" shrinkToFit="1"/>
      <protection/>
    </xf>
    <xf numFmtId="187" fontId="11" fillId="0" borderId="17" xfId="57" applyNumberFormat="1" applyFont="1" applyBorder="1" applyAlignment="1" applyProtection="1">
      <alignment horizontal="left" vertical="top" shrinkToFit="1"/>
      <protection/>
    </xf>
    <xf numFmtId="188" fontId="11" fillId="0" borderId="14" xfId="0" applyNumberFormat="1" applyFont="1" applyBorder="1" applyAlignment="1" applyProtection="1">
      <alignment horizontal="left" vertical="top"/>
      <protection locked="0"/>
    </xf>
    <xf numFmtId="0" fontId="11" fillId="0" borderId="55" xfId="0" applyFont="1" applyBorder="1" applyAlignment="1" applyProtection="1">
      <alignment vertical="top"/>
      <protection locked="0"/>
    </xf>
    <xf numFmtId="177" fontId="0" fillId="0" borderId="0" xfId="0" applyNumberFormat="1" applyFont="1" applyAlignment="1" applyProtection="1">
      <alignment horizontal="center" vertical="center"/>
      <protection locked="0"/>
    </xf>
    <xf numFmtId="185" fontId="11" fillId="0" borderId="15" xfId="57" applyNumberFormat="1" applyFont="1" applyBorder="1" applyAlignment="1" applyProtection="1">
      <alignment/>
      <protection/>
    </xf>
    <xf numFmtId="185" fontId="11" fillId="0" borderId="17" xfId="57" applyNumberFormat="1" applyFont="1" applyBorder="1" applyAlignment="1" applyProtection="1">
      <alignment vertical="top" shrinkToFit="1"/>
      <protection/>
    </xf>
    <xf numFmtId="188" fontId="11" fillId="0" borderId="15" xfId="0" applyNumberFormat="1" applyFont="1" applyBorder="1" applyAlignment="1" applyProtection="1">
      <alignment horizontal="center" vertical="center"/>
      <protection locked="0"/>
    </xf>
    <xf numFmtId="0" fontId="11" fillId="0" borderId="56" xfId="0" applyFont="1" applyBorder="1" applyAlignment="1" applyProtection="1">
      <alignment vertical="top"/>
      <protection locked="0"/>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11" fillId="0" borderId="0" xfId="0" applyNumberFormat="1" applyFont="1" applyAlignment="1" applyProtection="1">
      <alignment horizontal="center" vertical="center"/>
      <protection locked="0"/>
    </xf>
    <xf numFmtId="177" fontId="0" fillId="0" borderId="0" xfId="0" applyNumberFormat="1" applyAlignment="1" applyProtection="1">
      <alignment horizontal="right" vertical="center"/>
      <protection locked="0"/>
    </xf>
    <xf numFmtId="177" fontId="0" fillId="0" borderId="0" xfId="0" applyNumberFormat="1" applyFont="1" applyAlignment="1" applyProtection="1">
      <alignment horizontal="center" vertical="center"/>
      <protection locked="0"/>
    </xf>
    <xf numFmtId="185" fontId="11" fillId="0" borderId="0" xfId="57" applyNumberFormat="1" applyFont="1" applyBorder="1" applyAlignment="1" applyProtection="1">
      <alignment/>
      <protection/>
    </xf>
    <xf numFmtId="178" fontId="7" fillId="0" borderId="0" xfId="0" applyNumberFormat="1" applyFont="1" applyBorder="1" applyAlignment="1" applyProtection="1">
      <alignment horizontal="center" vertical="center" shrinkToFit="1"/>
      <protection locked="0"/>
    </xf>
    <xf numFmtId="185" fontId="11" fillId="0" borderId="36" xfId="57" applyNumberFormat="1" applyFont="1" applyBorder="1" applyAlignment="1" applyProtection="1">
      <alignment vertical="top" shrinkToFit="1"/>
      <protection/>
    </xf>
    <xf numFmtId="187" fontId="12" fillId="0" borderId="36" xfId="57" applyNumberFormat="1"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187" fontId="11" fillId="0" borderId="0" xfId="57" applyNumberFormat="1" applyFont="1" applyBorder="1" applyAlignment="1" applyProtection="1">
      <alignment horizontal="left" vertical="top" shrinkToFit="1"/>
      <protection/>
    </xf>
    <xf numFmtId="0" fontId="6" fillId="0" borderId="0" xfId="0" applyFont="1" applyBorder="1" applyAlignment="1" applyProtection="1">
      <alignment horizontal="right" vertical="center"/>
      <protection/>
    </xf>
    <xf numFmtId="0" fontId="0" fillId="0" borderId="0" xfId="0" applyFont="1" applyBorder="1" applyAlignment="1" applyProtection="1">
      <alignment/>
      <protection/>
    </xf>
    <xf numFmtId="188" fontId="11" fillId="0" borderId="0" xfId="0" applyNumberFormat="1" applyFont="1" applyBorder="1" applyAlignment="1" applyProtection="1">
      <alignment horizontal="center" vertical="center"/>
      <protection locked="0"/>
    </xf>
    <xf numFmtId="0" fontId="11" fillId="0" borderId="0" xfId="0" applyFont="1" applyBorder="1" applyAlignment="1" applyProtection="1">
      <alignment vertical="top"/>
      <protection locked="0"/>
    </xf>
    <xf numFmtId="177" fontId="0" fillId="0" borderId="0" xfId="0" applyNumberFormat="1" applyFont="1" applyFill="1" applyBorder="1" applyAlignment="1" applyProtection="1">
      <alignment horizontal="center" vertical="center"/>
      <protection/>
    </xf>
    <xf numFmtId="0" fontId="0" fillId="0" borderId="27" xfId="0" applyFont="1" applyBorder="1" applyAlignment="1" applyProtection="1">
      <alignment horizontal="center" vertical="center" shrinkToFit="1"/>
      <protection/>
    </xf>
    <xf numFmtId="0" fontId="1" fillId="0" borderId="39" xfId="0" applyFont="1" applyBorder="1" applyAlignment="1" applyProtection="1">
      <alignment vertical="center"/>
      <protection/>
    </xf>
    <xf numFmtId="0" fontId="1" fillId="0" borderId="27" xfId="0" applyFont="1" applyBorder="1" applyAlignment="1" applyProtection="1">
      <alignment vertical="center"/>
      <protection/>
    </xf>
    <xf numFmtId="0" fontId="1" fillId="0" borderId="44" xfId="0" applyFont="1" applyBorder="1" applyAlignment="1" applyProtection="1">
      <alignment vertical="center"/>
      <protection/>
    </xf>
    <xf numFmtId="0" fontId="1" fillId="0" borderId="24" xfId="0" applyFont="1" applyBorder="1" applyAlignment="1" applyProtection="1">
      <alignment vertical="center"/>
      <protection/>
    </xf>
    <xf numFmtId="0" fontId="1" fillId="0" borderId="0" xfId="0" applyFont="1" applyBorder="1" applyAlignment="1" applyProtection="1">
      <alignment vertical="center"/>
      <protection/>
    </xf>
    <xf numFmtId="0" fontId="0" fillId="0" borderId="24" xfId="0" applyFont="1" applyBorder="1" applyAlignment="1" applyProtection="1">
      <alignment horizontal="distributed" vertical="center" shrinkToFit="1"/>
      <protection/>
    </xf>
    <xf numFmtId="0" fontId="5" fillId="0" borderId="39" xfId="0" applyFont="1" applyBorder="1" applyAlignment="1" applyProtection="1">
      <alignment horizontal="center" vertical="center" wrapText="1"/>
      <protection/>
    </xf>
    <xf numFmtId="0" fontId="5" fillId="0" borderId="20" xfId="0" applyFont="1" applyBorder="1" applyAlignment="1" applyProtection="1">
      <alignment horizontal="center" vertical="center"/>
      <protection/>
    </xf>
    <xf numFmtId="0" fontId="5" fillId="0" borderId="0" xfId="0" applyFont="1" applyBorder="1" applyAlignment="1" applyProtection="1">
      <alignment horizontal="center" vertical="center" wrapText="1"/>
      <protection/>
    </xf>
    <xf numFmtId="0" fontId="2" fillId="0" borderId="41" xfId="0" applyFont="1" applyBorder="1" applyAlignment="1" applyProtection="1">
      <alignment vertical="center" wrapText="1" shrinkToFit="1"/>
      <protection/>
    </xf>
    <xf numFmtId="0" fontId="2" fillId="0" borderId="18" xfId="0" applyFont="1" applyBorder="1" applyAlignment="1" applyProtection="1">
      <alignment horizontal="left" vertical="center" wrapText="1" shrinkToFit="1"/>
      <protection/>
    </xf>
    <xf numFmtId="0" fontId="5" fillId="0" borderId="36" xfId="0" applyFont="1" applyBorder="1" applyAlignment="1" applyProtection="1">
      <alignment horizontal="center" vertical="center" wrapText="1"/>
      <protection/>
    </xf>
    <xf numFmtId="0" fontId="1" fillId="0" borderId="20" xfId="0" applyFont="1" applyBorder="1" applyAlignment="1" applyProtection="1">
      <alignment vertical="center"/>
      <protection/>
    </xf>
    <xf numFmtId="0" fontId="1" fillId="0" borderId="36" xfId="0" applyFont="1" applyBorder="1" applyAlignment="1" applyProtection="1">
      <alignment vertical="center"/>
      <protection/>
    </xf>
    <xf numFmtId="0" fontId="1" fillId="0" borderId="27" xfId="0" applyFont="1" applyBorder="1" applyAlignment="1" applyProtection="1">
      <alignment horizontal="center" vertical="center" shrinkToFit="1"/>
      <protection/>
    </xf>
    <xf numFmtId="0" fontId="1" fillId="0" borderId="57" xfId="0" applyFont="1" applyBorder="1" applyAlignment="1" applyProtection="1">
      <alignment vertical="center"/>
      <protection/>
    </xf>
    <xf numFmtId="0" fontId="0" fillId="0" borderId="57" xfId="0" applyFont="1" applyBorder="1" applyAlignment="1" applyProtection="1">
      <alignment horizontal="distributed" vertical="center"/>
      <protection/>
    </xf>
    <xf numFmtId="0" fontId="5" fillId="0" borderId="57" xfId="0" applyFont="1" applyBorder="1" applyAlignment="1" applyProtection="1">
      <alignment horizontal="center" vertical="center" wrapText="1"/>
      <protection/>
    </xf>
    <xf numFmtId="38" fontId="0" fillId="0" borderId="58" xfId="49" applyFont="1" applyBorder="1" applyAlignment="1" applyProtection="1">
      <alignment vertical="center"/>
      <protection locked="0"/>
    </xf>
    <xf numFmtId="38" fontId="0" fillId="0" borderId="59" xfId="49" applyFont="1" applyBorder="1" applyAlignment="1" applyProtection="1">
      <alignment vertical="center"/>
      <protection locked="0"/>
    </xf>
    <xf numFmtId="38" fontId="0" fillId="0" borderId="60" xfId="49" applyFont="1" applyBorder="1" applyAlignment="1" applyProtection="1">
      <alignment vertical="center"/>
      <protection/>
    </xf>
    <xf numFmtId="0" fontId="1" fillId="0" borderId="39"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1" fillId="0" borderId="44" xfId="0" applyFont="1" applyBorder="1" applyAlignment="1" applyProtection="1">
      <alignment horizontal="center" vertical="center" shrinkToFit="1"/>
      <protection/>
    </xf>
    <xf numFmtId="0" fontId="0" fillId="0" borderId="24" xfId="0" applyFont="1" applyBorder="1" applyAlignment="1" applyProtection="1">
      <alignment horizontal="center" vertical="center" shrinkToFit="1"/>
      <protection/>
    </xf>
    <xf numFmtId="0" fontId="15" fillId="0" borderId="26" xfId="43" applyNumberFormat="1" applyFont="1" applyBorder="1" applyAlignment="1" applyProtection="1">
      <alignment horizontal="distributed" vertical="center"/>
      <protection/>
    </xf>
    <xf numFmtId="177" fontId="16" fillId="0" borderId="61" xfId="0" applyNumberFormat="1" applyFont="1" applyBorder="1" applyAlignment="1" applyProtection="1">
      <alignment horizontal="right" vertical="center"/>
      <protection/>
    </xf>
    <xf numFmtId="177" fontId="16" fillId="0" borderId="28" xfId="57" applyNumberFormat="1" applyFont="1" applyFill="1" applyBorder="1" applyAlignment="1" applyProtection="1">
      <alignment vertical="center"/>
      <protection/>
    </xf>
    <xf numFmtId="177" fontId="16" fillId="0" borderId="13" xfId="57" applyNumberFormat="1" applyFont="1" applyFill="1" applyBorder="1" applyAlignment="1" applyProtection="1">
      <alignment vertical="center"/>
      <protection/>
    </xf>
    <xf numFmtId="177" fontId="16" fillId="0" borderId="61" xfId="57" applyNumberFormat="1" applyFont="1" applyFill="1" applyBorder="1" applyAlignment="1" applyProtection="1">
      <alignment horizontal="right" vertical="center"/>
      <protection/>
    </xf>
    <xf numFmtId="0" fontId="15" fillId="0" borderId="26" xfId="43" applyNumberFormat="1" applyFont="1" applyFill="1" applyBorder="1" applyAlignment="1" applyProtection="1">
      <alignment horizontal="distributed" vertical="center"/>
      <protection/>
    </xf>
    <xf numFmtId="177" fontId="16" fillId="0" borderId="21" xfId="0" applyNumberFormat="1" applyFont="1" applyFill="1" applyBorder="1" applyAlignment="1" applyProtection="1">
      <alignment horizontal="center" vertical="center"/>
      <protection/>
    </xf>
    <xf numFmtId="177" fontId="16" fillId="0" borderId="62" xfId="0" applyNumberFormat="1" applyFont="1" applyBorder="1" applyAlignment="1" applyProtection="1">
      <alignment horizontal="right" vertical="center" shrinkToFit="1"/>
      <protection/>
    </xf>
    <xf numFmtId="177" fontId="16" fillId="0" borderId="31" xfId="0" applyNumberFormat="1" applyFont="1" applyBorder="1" applyAlignment="1" applyProtection="1">
      <alignment horizontal="right" vertical="center"/>
      <protection/>
    </xf>
    <xf numFmtId="177" fontId="16" fillId="0" borderId="19" xfId="0" applyNumberFormat="1" applyFont="1" applyBorder="1" applyAlignment="1" applyProtection="1">
      <alignment horizontal="right" vertical="center"/>
      <protection/>
    </xf>
    <xf numFmtId="177" fontId="16" fillId="0" borderId="62" xfId="0" applyNumberFormat="1" applyFont="1" applyBorder="1" applyAlignment="1" applyProtection="1">
      <alignment horizontal="right" vertical="center"/>
      <protection/>
    </xf>
    <xf numFmtId="0" fontId="0" fillId="0" borderId="20" xfId="0" applyFont="1" applyBorder="1" applyAlignment="1" applyProtection="1">
      <alignment horizontal="distributed" vertical="center"/>
      <protection/>
    </xf>
    <xf numFmtId="0" fontId="2" fillId="0" borderId="18"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9" xfId="0" applyFont="1" applyBorder="1" applyAlignment="1">
      <alignment horizontal="center" vertical="center" shrinkToFit="1"/>
    </xf>
    <xf numFmtId="38" fontId="11" fillId="0" borderId="45" xfId="49" applyFont="1" applyFill="1" applyBorder="1" applyAlignment="1" applyProtection="1">
      <alignment vertical="center"/>
      <protection/>
    </xf>
    <xf numFmtId="38" fontId="0" fillId="0" borderId="48" xfId="49" applyFont="1" applyBorder="1" applyAlignment="1" applyProtection="1">
      <alignment horizontal="right" vertical="center"/>
      <protection/>
    </xf>
    <xf numFmtId="38" fontId="0" fillId="0" borderId="52" xfId="49" applyFont="1" applyBorder="1" applyAlignment="1" applyProtection="1">
      <alignment vertical="center"/>
      <protection/>
    </xf>
    <xf numFmtId="0" fontId="2" fillId="0" borderId="21" xfId="0" applyFont="1" applyBorder="1" applyAlignment="1">
      <alignment horizontal="center" vertical="center" shrinkToFit="1"/>
    </xf>
    <xf numFmtId="0" fontId="1" fillId="0" borderId="20" xfId="0" applyFont="1" applyBorder="1" applyAlignment="1" applyProtection="1">
      <alignment horizontal="center" vertical="center" shrinkToFit="1"/>
      <protection/>
    </xf>
    <xf numFmtId="0" fontId="5" fillId="0" borderId="20" xfId="0" applyFont="1" applyBorder="1" applyAlignment="1" applyProtection="1">
      <alignment horizontal="center" vertical="center" wrapText="1"/>
      <protection/>
    </xf>
    <xf numFmtId="38" fontId="11" fillId="0" borderId="31" xfId="49" applyFont="1" applyFill="1" applyBorder="1" applyAlignment="1" applyProtection="1">
      <alignment vertical="center"/>
      <protection/>
    </xf>
    <xf numFmtId="38" fontId="0" fillId="0" borderId="35" xfId="49" applyFont="1" applyBorder="1" applyAlignment="1" applyProtection="1">
      <alignment vertical="center"/>
      <protection locked="0"/>
    </xf>
    <xf numFmtId="38" fontId="0" fillId="0" borderId="19" xfId="49" applyFont="1" applyBorder="1" applyAlignment="1" applyProtection="1">
      <alignment vertical="center"/>
      <protection locked="0"/>
    </xf>
    <xf numFmtId="38" fontId="0" fillId="0" borderId="34" xfId="49" applyFont="1" applyBorder="1" applyAlignment="1" applyProtection="1">
      <alignment horizontal="right" vertical="center"/>
      <protection/>
    </xf>
    <xf numFmtId="38" fontId="0" fillId="0" borderId="45" xfId="49" applyFont="1" applyFill="1" applyBorder="1" applyAlignment="1" applyProtection="1">
      <alignment vertical="center"/>
      <protection/>
    </xf>
    <xf numFmtId="38" fontId="11" fillId="0" borderId="48" xfId="49" applyFont="1" applyBorder="1" applyAlignment="1" applyProtection="1">
      <alignment vertical="center"/>
      <protection/>
    </xf>
    <xf numFmtId="38" fontId="0" fillId="0" borderId="50" xfId="49" applyFont="1" applyFill="1" applyBorder="1" applyAlignment="1" applyProtection="1">
      <alignment vertical="center"/>
      <protection/>
    </xf>
    <xf numFmtId="0" fontId="0" fillId="0" borderId="21" xfId="0" applyFont="1" applyBorder="1" applyAlignment="1">
      <alignment horizontal="center" vertical="center" shrinkToFit="1"/>
    </xf>
    <xf numFmtId="0" fontId="1" fillId="0" borderId="17" xfId="0" applyFont="1" applyBorder="1" applyAlignment="1" applyProtection="1">
      <alignment horizontal="center" vertical="center" shrinkToFit="1"/>
      <protection/>
    </xf>
    <xf numFmtId="38" fontId="0" fillId="0" borderId="31" xfId="49" applyFont="1" applyFill="1" applyBorder="1" applyAlignment="1" applyProtection="1">
      <alignment vertical="center"/>
      <protection/>
    </xf>
    <xf numFmtId="0" fontId="1" fillId="0" borderId="36" xfId="0" applyFont="1" applyBorder="1" applyAlignment="1" applyProtection="1">
      <alignment horizontal="center" vertical="center" shrinkToFit="1"/>
      <protection/>
    </xf>
    <xf numFmtId="38" fontId="11" fillId="0" borderId="63" xfId="49" applyFont="1" applyFill="1" applyBorder="1" applyAlignment="1" applyProtection="1">
      <alignment vertical="center"/>
      <protection/>
    </xf>
    <xf numFmtId="38" fontId="0" fillId="0" borderId="55" xfId="49" applyFont="1" applyBorder="1" applyAlignment="1" applyProtection="1">
      <alignment vertical="center"/>
      <protection locked="0"/>
    </xf>
    <xf numFmtId="38" fontId="0" fillId="0" borderId="64" xfId="49" applyFont="1" applyBorder="1" applyAlignment="1" applyProtection="1">
      <alignment vertical="center"/>
      <protection locked="0"/>
    </xf>
    <xf numFmtId="38" fontId="11" fillId="0" borderId="40" xfId="49" applyFont="1" applyBorder="1" applyAlignment="1" applyProtection="1">
      <alignment horizontal="right" vertical="center"/>
      <protection/>
    </xf>
    <xf numFmtId="38" fontId="0" fillId="0" borderId="32" xfId="49" applyFont="1" applyBorder="1" applyAlignment="1" applyProtection="1">
      <alignment vertical="center"/>
      <protection/>
    </xf>
    <xf numFmtId="38" fontId="11" fillId="0" borderId="32" xfId="49" applyFont="1" applyBorder="1" applyAlignment="1" applyProtection="1">
      <alignment vertical="center"/>
      <protection/>
    </xf>
    <xf numFmtId="0" fontId="1" fillId="0" borderId="57" xfId="0" applyFont="1" applyBorder="1" applyAlignment="1" applyProtection="1">
      <alignment horizontal="center" vertical="center" shrinkToFit="1"/>
      <protection/>
    </xf>
    <xf numFmtId="38" fontId="0" fillId="0" borderId="65" xfId="49" applyFont="1" applyFill="1" applyBorder="1" applyAlignment="1" applyProtection="1">
      <alignment vertical="center"/>
      <protection/>
    </xf>
    <xf numFmtId="38" fontId="11" fillId="0" borderId="60" xfId="49" applyFont="1" applyBorder="1" applyAlignment="1" applyProtection="1">
      <alignment vertical="center"/>
      <protection/>
    </xf>
    <xf numFmtId="0" fontId="0" fillId="0" borderId="18" xfId="0" applyFont="1" applyBorder="1" applyAlignment="1">
      <alignment horizontal="center" vertical="center" shrinkToFit="1"/>
    </xf>
    <xf numFmtId="0" fontId="1" fillId="0" borderId="14" xfId="0" applyFont="1" applyBorder="1" applyAlignment="1" applyProtection="1">
      <alignment horizontal="center" vertical="center" shrinkToFit="1"/>
      <protection/>
    </xf>
    <xf numFmtId="38" fontId="0" fillId="0" borderId="63" xfId="49" applyFont="1" applyFill="1" applyBorder="1" applyAlignment="1" applyProtection="1">
      <alignment vertical="center"/>
      <protection/>
    </xf>
    <xf numFmtId="38" fontId="0" fillId="0" borderId="40" xfId="49" applyFont="1" applyBorder="1" applyAlignment="1" applyProtection="1">
      <alignment vertical="center"/>
      <protection/>
    </xf>
    <xf numFmtId="38" fontId="0" fillId="0" borderId="50" xfId="49" applyFont="1" applyBorder="1" applyAlignment="1" applyProtection="1">
      <alignment horizontal="right" vertical="center"/>
      <protection/>
    </xf>
    <xf numFmtId="38" fontId="11" fillId="0" borderId="65" xfId="49" applyFont="1" applyFill="1" applyBorder="1" applyAlignment="1" applyProtection="1">
      <alignment vertical="center"/>
      <protection/>
    </xf>
    <xf numFmtId="0" fontId="1" fillId="0" borderId="0" xfId="0" applyFont="1" applyBorder="1" applyAlignment="1" applyProtection="1">
      <alignment horizontal="center" vertical="center" shrinkToFit="1"/>
      <protection/>
    </xf>
    <xf numFmtId="38" fontId="11" fillId="0" borderId="66" xfId="49" applyFont="1" applyFill="1" applyBorder="1" applyAlignment="1" applyProtection="1">
      <alignment vertical="center"/>
      <protection/>
    </xf>
    <xf numFmtId="38" fontId="0" fillId="0" borderId="67" xfId="49" applyFont="1" applyBorder="1" applyAlignment="1" applyProtection="1">
      <alignment vertical="center"/>
      <protection locked="0"/>
    </xf>
    <xf numFmtId="38" fontId="0" fillId="0" borderId="54" xfId="49" applyFont="1" applyBorder="1" applyAlignment="1" applyProtection="1">
      <alignment vertical="center"/>
      <protection/>
    </xf>
    <xf numFmtId="38" fontId="0" fillId="0" borderId="68" xfId="49" applyFont="1" applyBorder="1" applyAlignment="1" applyProtection="1">
      <alignment vertical="center"/>
      <protection locked="0"/>
    </xf>
    <xf numFmtId="38" fontId="0" fillId="0" borderId="31" xfId="49" applyFont="1" applyBorder="1" applyAlignment="1" applyProtection="1">
      <alignment horizontal="right" vertical="center"/>
      <protection/>
    </xf>
    <xf numFmtId="0" fontId="5" fillId="0" borderId="69" xfId="0" applyFont="1" applyBorder="1" applyAlignment="1" applyProtection="1">
      <alignment horizontal="center" vertical="center" wrapText="1"/>
      <protection/>
    </xf>
    <xf numFmtId="177" fontId="3" fillId="0" borderId="0" xfId="0" applyNumberFormat="1" applyFont="1" applyFill="1" applyAlignment="1" applyProtection="1">
      <alignment horizontal="center" vertical="center"/>
      <protection/>
    </xf>
    <xf numFmtId="177" fontId="3" fillId="0" borderId="0" xfId="0" applyNumberFormat="1" applyFont="1" applyAlignment="1" applyProtection="1">
      <alignment horizontal="center" vertical="center"/>
      <protection/>
    </xf>
    <xf numFmtId="0" fontId="15" fillId="0" borderId="22" xfId="43" applyNumberFormat="1" applyFont="1" applyBorder="1" applyAlignment="1" applyProtection="1">
      <alignment horizontal="distributed" vertical="center"/>
      <protection/>
    </xf>
    <xf numFmtId="177" fontId="16" fillId="0" borderId="70" xfId="0" applyNumberFormat="1" applyFont="1" applyBorder="1" applyAlignment="1" applyProtection="1">
      <alignment horizontal="right" vertical="center"/>
      <protection/>
    </xf>
    <xf numFmtId="177" fontId="16" fillId="0" borderId="63" xfId="57" applyNumberFormat="1" applyFont="1" applyFill="1" applyBorder="1" applyAlignment="1" applyProtection="1">
      <alignment vertical="center"/>
      <protection/>
    </xf>
    <xf numFmtId="177" fontId="16" fillId="0" borderId="64" xfId="57" applyNumberFormat="1" applyFont="1" applyFill="1" applyBorder="1" applyAlignment="1" applyProtection="1">
      <alignment vertical="center"/>
      <protection/>
    </xf>
    <xf numFmtId="177" fontId="16" fillId="0" borderId="70" xfId="57" applyNumberFormat="1" applyFont="1" applyFill="1" applyBorder="1" applyAlignment="1" applyProtection="1">
      <alignment horizontal="right" vertical="center"/>
      <protection/>
    </xf>
    <xf numFmtId="177" fontId="16" fillId="0" borderId="71" xfId="0" applyNumberFormat="1" applyFont="1" applyFill="1" applyBorder="1" applyAlignment="1" applyProtection="1">
      <alignment horizontal="center" vertical="center"/>
      <protection/>
    </xf>
    <xf numFmtId="177" fontId="3" fillId="0" borderId="67" xfId="0" applyNumberFormat="1" applyFont="1" applyFill="1" applyBorder="1" applyAlignment="1" applyProtection="1">
      <alignment horizontal="center" vertical="center"/>
      <protection/>
    </xf>
    <xf numFmtId="177" fontId="16" fillId="0" borderId="71" xfId="0" applyNumberFormat="1" applyFont="1" applyFill="1" applyBorder="1" applyAlignment="1" applyProtection="1">
      <alignment vertical="top"/>
      <protection/>
    </xf>
    <xf numFmtId="0" fontId="16" fillId="0" borderId="71" xfId="0" applyFont="1" applyBorder="1" applyAlignment="1" applyProtection="1">
      <alignment vertical="top"/>
      <protection/>
    </xf>
    <xf numFmtId="0" fontId="17" fillId="0" borderId="0" xfId="72" applyFont="1" applyFill="1">
      <alignment vertical="center"/>
      <protection/>
    </xf>
    <xf numFmtId="0" fontId="18" fillId="0" borderId="0" xfId="72" applyFont="1" applyFill="1">
      <alignment vertical="center"/>
      <protection/>
    </xf>
    <xf numFmtId="0" fontId="13" fillId="0" borderId="0" xfId="72" applyFont="1" applyFill="1">
      <alignment vertical="center"/>
      <protection/>
    </xf>
    <xf numFmtId="0" fontId="17" fillId="0" borderId="0" xfId="71" applyFont="1" applyAlignment="1">
      <alignment vertical="center"/>
      <protection/>
    </xf>
    <xf numFmtId="0" fontId="17" fillId="0" borderId="0" xfId="71" applyFont="1">
      <alignment vertical="center"/>
      <protection/>
    </xf>
    <xf numFmtId="0" fontId="0" fillId="0" borderId="0" xfId="0" applyFill="1" applyAlignment="1">
      <alignment vertical="center"/>
    </xf>
    <xf numFmtId="0" fontId="13" fillId="0" borderId="0" xfId="71" applyFont="1">
      <alignment vertical="center"/>
      <protection/>
    </xf>
    <xf numFmtId="0" fontId="18" fillId="0" borderId="0" xfId="71" applyFont="1">
      <alignment vertical="center"/>
      <protection/>
    </xf>
    <xf numFmtId="0" fontId="17" fillId="0" borderId="0" xfId="70" applyFont="1" applyFill="1">
      <alignment vertical="center"/>
      <protection/>
    </xf>
    <xf numFmtId="0" fontId="17" fillId="0" borderId="0" xfId="70" applyFont="1">
      <alignment vertical="center"/>
      <protection/>
    </xf>
    <xf numFmtId="0" fontId="17" fillId="0" borderId="0" xfId="70" applyFont="1" applyAlignment="1">
      <alignment vertical="center"/>
      <protection/>
    </xf>
    <xf numFmtId="0" fontId="18" fillId="0" borderId="0" xfId="71" applyFont="1" applyFill="1">
      <alignment vertical="center"/>
      <protection/>
    </xf>
    <xf numFmtId="0" fontId="18" fillId="0" borderId="0" xfId="70" applyFont="1" applyFill="1">
      <alignment vertical="center"/>
      <protection/>
    </xf>
    <xf numFmtId="0" fontId="17" fillId="0" borderId="0" xfId="71" applyFont="1" applyFill="1">
      <alignment vertical="center"/>
      <protection/>
    </xf>
    <xf numFmtId="0" fontId="18" fillId="0" borderId="0" xfId="70" applyFont="1">
      <alignment vertical="center"/>
      <protection/>
    </xf>
    <xf numFmtId="0" fontId="13" fillId="0" borderId="0" xfId="71" applyFont="1" applyFill="1" applyBorder="1">
      <alignment vertical="center"/>
      <protection/>
    </xf>
    <xf numFmtId="0" fontId="13" fillId="0" borderId="0" xfId="71" applyFont="1" applyFill="1">
      <alignment vertical="center"/>
      <protection/>
    </xf>
    <xf numFmtId="0" fontId="13" fillId="0" borderId="0" xfId="70" applyFont="1" applyFill="1">
      <alignment vertical="center"/>
      <protection/>
    </xf>
    <xf numFmtId="0" fontId="13" fillId="0" borderId="0" xfId="71" applyFont="1" applyFill="1" applyAlignment="1">
      <alignment vertical="center"/>
      <protection/>
    </xf>
    <xf numFmtId="0" fontId="0" fillId="0" borderId="0" xfId="0" applyFont="1" applyAlignment="1">
      <alignment/>
    </xf>
    <xf numFmtId="38" fontId="0" fillId="0" borderId="19" xfId="49" applyFont="1" applyBorder="1" applyAlignment="1" applyProtection="1">
      <alignment horizontal="center" vertical="center"/>
      <protection/>
    </xf>
    <xf numFmtId="38" fontId="0" fillId="0" borderId="24" xfId="49" applyFont="1" applyBorder="1" applyAlignment="1" applyProtection="1">
      <alignment horizontal="distributed" vertical="center"/>
      <protection/>
    </xf>
    <xf numFmtId="38" fontId="5" fillId="0" borderId="24" xfId="49" applyFont="1" applyBorder="1" applyAlignment="1" applyProtection="1">
      <alignment horizontal="center" vertical="center" wrapText="1"/>
      <protection/>
    </xf>
    <xf numFmtId="38" fontId="0" fillId="0" borderId="44" xfId="49" applyFont="1" applyBorder="1" applyAlignment="1" applyProtection="1">
      <alignment horizontal="distributed" vertical="center"/>
      <protection/>
    </xf>
    <xf numFmtId="38" fontId="5" fillId="0" borderId="44" xfId="49" applyFont="1" applyBorder="1" applyAlignment="1" applyProtection="1">
      <alignment horizontal="center" vertical="center" wrapText="1"/>
      <protection/>
    </xf>
    <xf numFmtId="38" fontId="0" fillId="0" borderId="27" xfId="49" applyFont="1" applyBorder="1" applyAlignment="1" applyProtection="1">
      <alignment horizontal="distributed" vertical="center"/>
      <protection/>
    </xf>
    <xf numFmtId="38" fontId="5" fillId="0" borderId="27" xfId="49" applyFont="1" applyBorder="1" applyAlignment="1" applyProtection="1">
      <alignment horizontal="center" vertical="center" wrapText="1"/>
      <protection/>
    </xf>
    <xf numFmtId="38" fontId="0" fillId="0" borderId="57" xfId="49" applyFont="1" applyBorder="1" applyAlignment="1" applyProtection="1">
      <alignment horizontal="distributed" vertical="center"/>
      <protection/>
    </xf>
    <xf numFmtId="38" fontId="5" fillId="0" borderId="57" xfId="49" applyFont="1" applyBorder="1" applyAlignment="1" applyProtection="1">
      <alignment horizontal="center" vertical="center" wrapText="1"/>
      <protection/>
    </xf>
    <xf numFmtId="38" fontId="0" fillId="0" borderId="39" xfId="49" applyFont="1" applyBorder="1" applyAlignment="1" applyProtection="1">
      <alignment horizontal="distributed" vertical="center"/>
      <protection/>
    </xf>
    <xf numFmtId="38" fontId="5" fillId="0" borderId="39" xfId="49" applyFont="1" applyBorder="1" applyAlignment="1" applyProtection="1">
      <alignment horizontal="center" vertical="center" wrapText="1"/>
      <protection/>
    </xf>
    <xf numFmtId="38" fontId="0" fillId="0" borderId="20" xfId="49" applyFont="1" applyBorder="1" applyAlignment="1" applyProtection="1">
      <alignment horizontal="center" vertical="center"/>
      <protection/>
    </xf>
    <xf numFmtId="38" fontId="5" fillId="0" borderId="20" xfId="49" applyFont="1" applyBorder="1" applyAlignment="1" applyProtection="1">
      <alignment horizontal="center" vertical="center"/>
      <protection/>
    </xf>
    <xf numFmtId="38" fontId="0" fillId="0" borderId="36" xfId="49" applyFont="1" applyBorder="1" applyAlignment="1" applyProtection="1">
      <alignment horizontal="distributed" vertical="center"/>
      <protection/>
    </xf>
    <xf numFmtId="38" fontId="5" fillId="0" borderId="36" xfId="49" applyFont="1" applyBorder="1" applyAlignment="1" applyProtection="1">
      <alignment horizontal="center" vertical="center" wrapText="1"/>
      <protection/>
    </xf>
    <xf numFmtId="38" fontId="0" fillId="0" borderId="0" xfId="49" applyFont="1" applyBorder="1" applyAlignment="1" applyProtection="1">
      <alignment horizontal="center" vertical="center"/>
      <protection/>
    </xf>
    <xf numFmtId="0" fontId="19" fillId="0" borderId="0" xfId="71" applyFont="1" applyAlignment="1">
      <alignment horizontal="center" vertical="center"/>
      <protection/>
    </xf>
    <xf numFmtId="0" fontId="20" fillId="0" borderId="0" xfId="71" applyFont="1" applyAlignment="1">
      <alignment horizontal="center" vertical="center"/>
      <protection/>
    </xf>
    <xf numFmtId="0" fontId="17" fillId="0" borderId="0" xfId="71" applyFont="1" applyFill="1" applyAlignment="1">
      <alignment vertical="center"/>
      <protection/>
    </xf>
    <xf numFmtId="0" fontId="0" fillId="0" borderId="0" xfId="0" applyFont="1" applyFill="1" applyAlignment="1">
      <alignment vertical="center"/>
    </xf>
    <xf numFmtId="0" fontId="21" fillId="0" borderId="0" xfId="70" applyFont="1" applyAlignment="1">
      <alignment horizontal="center" vertical="center"/>
      <protection/>
    </xf>
    <xf numFmtId="0" fontId="20" fillId="0" borderId="0" xfId="70" applyFont="1" applyAlignment="1">
      <alignment horizontal="center" vertical="center"/>
      <protection/>
    </xf>
    <xf numFmtId="0" fontId="3" fillId="0" borderId="0" xfId="0" applyFont="1" applyAlignment="1">
      <alignment/>
    </xf>
    <xf numFmtId="0" fontId="13" fillId="0" borderId="48" xfId="70" applyFont="1" applyFill="1" applyBorder="1">
      <alignment vertical="center"/>
      <protection/>
    </xf>
    <xf numFmtId="0" fontId="13" fillId="0" borderId="44" xfId="70" applyFont="1" applyFill="1" applyBorder="1">
      <alignment vertical="center"/>
      <protection/>
    </xf>
    <xf numFmtId="0" fontId="13" fillId="0" borderId="72" xfId="70" applyFont="1" applyFill="1" applyBorder="1">
      <alignment vertical="center"/>
      <protection/>
    </xf>
    <xf numFmtId="0" fontId="21" fillId="0" borderId="0" xfId="70" applyFont="1" applyFill="1" applyAlignment="1">
      <alignment vertical="center"/>
      <protection/>
    </xf>
    <xf numFmtId="0" fontId="20" fillId="0" borderId="54" xfId="70" applyFont="1" applyFill="1" applyBorder="1" applyAlignment="1">
      <alignment horizontal="center" vertical="center"/>
      <protection/>
    </xf>
    <xf numFmtId="0" fontId="20" fillId="0" borderId="0" xfId="70" applyFont="1" applyFill="1" applyBorder="1" applyAlignment="1">
      <alignment horizontal="center" vertical="center"/>
      <protection/>
    </xf>
    <xf numFmtId="0" fontId="20" fillId="0" borderId="73" xfId="70" applyFont="1" applyFill="1" applyBorder="1" applyAlignment="1">
      <alignment horizontal="center" vertical="center"/>
      <protection/>
    </xf>
    <xf numFmtId="0" fontId="3" fillId="0" borderId="0" xfId="0" applyFont="1" applyAlignment="1">
      <alignment/>
    </xf>
    <xf numFmtId="0" fontId="13" fillId="0" borderId="0" xfId="70" applyFont="1" applyFill="1" applyAlignment="1">
      <alignment horizontal="center" vertical="center"/>
      <protection/>
    </xf>
    <xf numFmtId="0" fontId="13" fillId="0" borderId="54" xfId="70" applyFont="1" applyFill="1" applyBorder="1" applyAlignment="1">
      <alignment horizontal="center" vertical="center"/>
      <protection/>
    </xf>
    <xf numFmtId="0" fontId="3" fillId="0" borderId="0" xfId="0" applyFont="1" applyBorder="1" applyAlignment="1">
      <alignment horizontal="center"/>
    </xf>
    <xf numFmtId="0" fontId="3" fillId="0" borderId="73" xfId="0" applyFont="1" applyBorder="1" applyAlignment="1">
      <alignment horizontal="center"/>
    </xf>
    <xf numFmtId="0" fontId="3" fillId="0" borderId="0" xfId="0" applyFont="1" applyAlignment="1">
      <alignment horizontal="center"/>
    </xf>
    <xf numFmtId="0" fontId="13" fillId="0" borderId="54" xfId="70" applyFont="1" applyFill="1" applyBorder="1">
      <alignment vertical="center"/>
      <protection/>
    </xf>
    <xf numFmtId="0" fontId="13" fillId="0" borderId="0" xfId="70" applyFont="1" applyFill="1" applyBorder="1">
      <alignment vertical="center"/>
      <protection/>
    </xf>
    <xf numFmtId="0" fontId="13" fillId="0" borderId="73" xfId="70" applyFont="1" applyFill="1" applyBorder="1">
      <alignment vertical="center"/>
      <protection/>
    </xf>
    <xf numFmtId="0" fontId="22" fillId="0" borderId="73" xfId="70" applyFont="1" applyFill="1" applyBorder="1">
      <alignment vertical="center"/>
      <protection/>
    </xf>
    <xf numFmtId="0" fontId="13" fillId="0" borderId="52" xfId="70" applyFont="1" applyFill="1" applyBorder="1">
      <alignment vertical="center"/>
      <protection/>
    </xf>
    <xf numFmtId="0" fontId="13" fillId="0" borderId="39" xfId="70" applyFont="1" applyFill="1" applyBorder="1">
      <alignment vertical="center"/>
      <protection/>
    </xf>
    <xf numFmtId="0" fontId="13" fillId="0" borderId="74" xfId="70" applyFont="1" applyFill="1" applyBorder="1">
      <alignment vertical="center"/>
      <protection/>
    </xf>
    <xf numFmtId="0" fontId="0" fillId="0" borderId="0" xfId="0" applyFont="1" applyFill="1" applyAlignment="1">
      <alignment/>
    </xf>
    <xf numFmtId="0" fontId="13" fillId="0" borderId="0" xfId="71" applyFont="1" applyFill="1" applyBorder="1" applyAlignment="1">
      <alignment vertical="center"/>
      <protection/>
    </xf>
    <xf numFmtId="0" fontId="13" fillId="0" borderId="0" xfId="71" applyFont="1" applyFill="1" applyBorder="1" applyAlignment="1">
      <alignment horizontal="center" vertical="center"/>
      <protection/>
    </xf>
    <xf numFmtId="0" fontId="0" fillId="0" borderId="0" xfId="0" applyFont="1" applyBorder="1" applyAlignment="1">
      <alignment horizontal="center" vertical="center"/>
    </xf>
    <xf numFmtId="0" fontId="13" fillId="0" borderId="48" xfId="71" applyFont="1" applyFill="1" applyBorder="1" applyAlignment="1">
      <alignment horizontal="center" vertical="center"/>
      <protection/>
    </xf>
    <xf numFmtId="0" fontId="0" fillId="0" borderId="44" xfId="0" applyFont="1" applyBorder="1" applyAlignment="1">
      <alignment horizontal="center" vertical="center"/>
    </xf>
    <xf numFmtId="0" fontId="13" fillId="0" borderId="72" xfId="71" applyFont="1" applyFill="1" applyBorder="1">
      <alignment vertical="center"/>
      <protection/>
    </xf>
    <xf numFmtId="0" fontId="13" fillId="0" borderId="54" xfId="71" applyFont="1" applyFill="1" applyBorder="1" applyAlignment="1">
      <alignment vertical="center"/>
      <protection/>
    </xf>
    <xf numFmtId="0" fontId="17" fillId="0" borderId="0" xfId="0" applyFont="1" applyBorder="1" applyAlignment="1">
      <alignment vertical="center"/>
    </xf>
    <xf numFmtId="0" fontId="17" fillId="0" borderId="73" xfId="0" applyFont="1" applyBorder="1" applyAlignment="1">
      <alignment vertical="center"/>
    </xf>
    <xf numFmtId="0" fontId="13" fillId="0" borderId="52" xfId="71" applyFont="1" applyFill="1" applyBorder="1" applyAlignment="1">
      <alignment vertical="center"/>
      <protection/>
    </xf>
    <xf numFmtId="0" fontId="13" fillId="0" borderId="39" xfId="71" applyFont="1" applyFill="1" applyBorder="1" applyAlignment="1">
      <alignment vertical="center"/>
      <protection/>
    </xf>
    <xf numFmtId="0" fontId="13" fillId="0" borderId="74" xfId="71" applyFont="1" applyFill="1" applyBorder="1" applyAlignment="1">
      <alignment vertical="center"/>
      <protection/>
    </xf>
    <xf numFmtId="0" fontId="18" fillId="0" borderId="0" xfId="70" applyFont="1" applyFill="1" applyBorder="1">
      <alignment vertical="center"/>
      <protection/>
    </xf>
    <xf numFmtId="0" fontId="0" fillId="0" borderId="0" xfId="0" applyBorder="1" applyAlignment="1">
      <alignment/>
    </xf>
    <xf numFmtId="0" fontId="13" fillId="0" borderId="0" xfId="71" applyFont="1" applyFill="1" applyBorder="1" applyAlignment="1">
      <alignment horizontal="left" vertical="center"/>
      <protection/>
    </xf>
    <xf numFmtId="0" fontId="0" fillId="0" borderId="27" xfId="0" applyFont="1" applyBorder="1" applyAlignment="1" applyProtection="1">
      <alignment horizontal="center" vertical="center"/>
      <protection/>
    </xf>
    <xf numFmtId="0" fontId="1" fillId="0" borderId="23" xfId="0" applyFont="1" applyBorder="1" applyAlignment="1" applyProtection="1">
      <alignment horizontal="center" vertical="center" wrapText="1" shrinkToFit="1"/>
      <protection/>
    </xf>
    <xf numFmtId="0" fontId="0" fillId="0" borderId="0" xfId="0" applyAlignment="1">
      <alignment vertical="center"/>
    </xf>
    <xf numFmtId="0" fontId="17" fillId="0" borderId="0" xfId="71" applyFont="1" applyAlignment="1">
      <alignment vertical="center"/>
      <protection/>
    </xf>
    <xf numFmtId="0" fontId="17" fillId="0" borderId="0" xfId="71" applyFont="1" applyFill="1" applyAlignment="1">
      <alignment vertical="center"/>
      <protection/>
    </xf>
    <xf numFmtId="0" fontId="0" fillId="0" borderId="0" xfId="0" applyFont="1" applyFill="1" applyAlignment="1">
      <alignment vertical="center"/>
    </xf>
    <xf numFmtId="0" fontId="19" fillId="0" borderId="0" xfId="70" applyFont="1" applyAlignment="1">
      <alignment horizontal="center" vertical="center"/>
      <protection/>
    </xf>
    <xf numFmtId="0" fontId="20" fillId="0" borderId="54" xfId="70" applyFont="1" applyFill="1" applyBorder="1" applyAlignment="1">
      <alignment horizontal="center" vertical="center"/>
      <protection/>
    </xf>
    <xf numFmtId="0" fontId="20" fillId="0" borderId="0" xfId="70" applyFont="1" applyFill="1" applyBorder="1" applyAlignment="1">
      <alignment horizontal="center" vertical="center"/>
      <protection/>
    </xf>
    <xf numFmtId="0" fontId="20" fillId="0" borderId="73" xfId="70" applyFont="1" applyFill="1" applyBorder="1" applyAlignment="1">
      <alignment horizontal="center" vertical="center"/>
      <protection/>
    </xf>
    <xf numFmtId="0" fontId="13" fillId="0" borderId="33" xfId="71" applyFont="1" applyFill="1" applyBorder="1" applyAlignment="1">
      <alignment horizontal="center" vertical="center"/>
      <protection/>
    </xf>
    <xf numFmtId="0" fontId="13" fillId="0" borderId="69" xfId="71" applyFont="1" applyFill="1" applyBorder="1" applyAlignment="1">
      <alignment horizontal="center" vertical="center"/>
      <protection/>
    </xf>
    <xf numFmtId="0" fontId="13" fillId="33" borderId="33" xfId="71" applyFont="1" applyFill="1" applyBorder="1" applyAlignment="1">
      <alignment horizontal="left" vertical="center"/>
      <protection/>
    </xf>
    <xf numFmtId="0" fontId="13" fillId="33" borderId="27" xfId="71" applyFont="1" applyFill="1" applyBorder="1" applyAlignment="1">
      <alignment horizontal="left" vertical="center"/>
      <protection/>
    </xf>
    <xf numFmtId="0" fontId="13" fillId="33" borderId="69" xfId="71" applyFont="1" applyFill="1" applyBorder="1" applyAlignment="1">
      <alignment horizontal="left" vertical="center"/>
      <protection/>
    </xf>
    <xf numFmtId="0" fontId="13" fillId="0" borderId="33" xfId="71" applyFont="1" applyFill="1" applyBorder="1" applyAlignment="1">
      <alignment horizontal="left" vertical="center"/>
      <protection/>
    </xf>
    <xf numFmtId="0" fontId="13" fillId="0" borderId="27" xfId="71" applyFont="1" applyFill="1" applyBorder="1" applyAlignment="1">
      <alignment horizontal="left" vertical="center"/>
      <protection/>
    </xf>
    <xf numFmtId="0" fontId="13" fillId="0" borderId="69" xfId="71" applyFont="1" applyFill="1" applyBorder="1" applyAlignment="1">
      <alignment horizontal="left" vertical="center"/>
      <protection/>
    </xf>
    <xf numFmtId="177" fontId="6" fillId="0" borderId="20" xfId="0" applyNumberFormat="1" applyFont="1" applyBorder="1" applyAlignment="1" applyProtection="1">
      <alignment horizontal="right" vertical="center"/>
      <protection/>
    </xf>
    <xf numFmtId="0" fontId="0" fillId="0" borderId="20" xfId="0" applyFont="1" applyBorder="1" applyAlignment="1" applyProtection="1">
      <alignment/>
      <protection/>
    </xf>
    <xf numFmtId="0" fontId="0" fillId="0" borderId="35" xfId="0" applyFont="1" applyBorder="1" applyAlignment="1" applyProtection="1">
      <alignment/>
      <protection/>
    </xf>
    <xf numFmtId="177" fontId="16" fillId="0" borderId="21" xfId="0" applyNumberFormat="1" applyFont="1" applyFill="1" applyBorder="1" applyAlignment="1" applyProtection="1">
      <alignment horizontal="center" vertical="center"/>
      <protection/>
    </xf>
    <xf numFmtId="0" fontId="3" fillId="0" borderId="21" xfId="0" applyFont="1" applyBorder="1" applyAlignment="1" applyProtection="1">
      <alignment horizontal="center" vertical="center"/>
      <protection/>
    </xf>
    <xf numFmtId="177" fontId="12" fillId="0" borderId="16" xfId="0" applyNumberFormat="1" applyFont="1" applyFill="1" applyBorder="1" applyAlignment="1" applyProtection="1">
      <alignment horizontal="center" vertical="center"/>
      <protection/>
    </xf>
    <xf numFmtId="177" fontId="16" fillId="0" borderId="17" xfId="0" applyNumberFormat="1" applyFont="1" applyFill="1" applyBorder="1" applyAlignment="1" applyProtection="1">
      <alignment horizontal="center" vertical="center"/>
      <protection/>
    </xf>
    <xf numFmtId="0" fontId="3" fillId="0" borderId="35" xfId="0" applyFont="1" applyBorder="1" applyAlignment="1" applyProtection="1">
      <alignment horizontal="center" vertical="center"/>
      <protection/>
    </xf>
    <xf numFmtId="49" fontId="11" fillId="0" borderId="16" xfId="0" applyNumberFormat="1" applyFont="1" applyFill="1" applyBorder="1" applyAlignment="1" applyProtection="1">
      <alignment horizontal="right" vertical="center" wrapText="1" shrinkToFit="1"/>
      <protection/>
    </xf>
    <xf numFmtId="0" fontId="0" fillId="0" borderId="16" xfId="0" applyBorder="1" applyAlignment="1">
      <alignment horizontal="right" vertical="center" wrapText="1" shrinkToFit="1"/>
    </xf>
    <xf numFmtId="178" fontId="12" fillId="0" borderId="36" xfId="57" applyNumberFormat="1" applyFont="1" applyBorder="1" applyAlignment="1" applyProtection="1">
      <alignment horizontal="center" vertical="center" shrinkToFit="1"/>
      <protection locked="0"/>
    </xf>
    <xf numFmtId="178" fontId="7" fillId="0" borderId="36" xfId="0" applyNumberFormat="1" applyFont="1" applyBorder="1" applyAlignment="1" applyProtection="1">
      <alignment horizontal="center" vertical="center" shrinkToFit="1"/>
      <protection locked="0"/>
    </xf>
    <xf numFmtId="178" fontId="7" fillId="0" borderId="55" xfId="0" applyNumberFormat="1" applyFont="1" applyBorder="1" applyAlignment="1" applyProtection="1">
      <alignment horizontal="center" vertical="center" shrinkToFit="1"/>
      <protection locked="0"/>
    </xf>
    <xf numFmtId="178" fontId="7" fillId="0" borderId="16" xfId="0" applyNumberFormat="1" applyFont="1" applyBorder="1" applyAlignment="1" applyProtection="1">
      <alignment horizontal="center" vertical="center" shrinkToFit="1"/>
      <protection locked="0"/>
    </xf>
    <xf numFmtId="178" fontId="7" fillId="0" borderId="56" xfId="0" applyNumberFormat="1" applyFont="1" applyBorder="1" applyAlignment="1" applyProtection="1">
      <alignment horizontal="center" vertical="center" shrinkToFit="1"/>
      <protection locked="0"/>
    </xf>
    <xf numFmtId="187" fontId="12" fillId="0" borderId="17" xfId="57" applyNumberFormat="1" applyFont="1" applyBorder="1" applyAlignment="1" applyProtection="1">
      <alignment horizontal="center" vertical="center"/>
      <protection locked="0"/>
    </xf>
    <xf numFmtId="187" fontId="12" fillId="0" borderId="20" xfId="57" applyNumberFormat="1" applyFont="1" applyBorder="1" applyAlignment="1" applyProtection="1">
      <alignment horizontal="center" vertical="center"/>
      <protection locked="0"/>
    </xf>
    <xf numFmtId="187" fontId="12" fillId="0" borderId="35" xfId="57" applyNumberFormat="1"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0" fillId="0" borderId="20" xfId="0" applyFont="1" applyBorder="1" applyAlignment="1" applyProtection="1">
      <alignment horizontal="distributed" vertical="center"/>
      <protection/>
    </xf>
    <xf numFmtId="49" fontId="0" fillId="0" borderId="0" xfId="0" applyNumberFormat="1" applyFont="1" applyAlignment="1" applyProtection="1">
      <alignment horizontal="center"/>
      <protection locked="0"/>
    </xf>
    <xf numFmtId="0" fontId="7" fillId="0" borderId="16" xfId="0" applyFont="1" applyBorder="1" applyAlignment="1" applyProtection="1">
      <alignment horizontal="distributed" vertical="top"/>
      <protection/>
    </xf>
    <xf numFmtId="186" fontId="6" fillId="0" borderId="16" xfId="0" applyNumberFormat="1" applyFont="1" applyBorder="1" applyAlignment="1" applyProtection="1">
      <alignment horizontal="right" vertical="top"/>
      <protection/>
    </xf>
    <xf numFmtId="186" fontId="6" fillId="0" borderId="16" xfId="0" applyNumberFormat="1" applyFont="1" applyBorder="1" applyAlignment="1" applyProtection="1">
      <alignment horizontal="left" vertical="top"/>
      <protection/>
    </xf>
    <xf numFmtId="0" fontId="0" fillId="0" borderId="17"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178" fontId="6" fillId="0" borderId="36" xfId="0" applyNumberFormat="1" applyFont="1" applyBorder="1" applyAlignment="1" applyProtection="1">
      <alignment horizontal="center" vertical="center" shrinkToFit="1"/>
      <protection locked="0"/>
    </xf>
    <xf numFmtId="178" fontId="6" fillId="0" borderId="55" xfId="0" applyNumberFormat="1" applyFont="1" applyBorder="1" applyAlignment="1" applyProtection="1">
      <alignment horizontal="center" vertical="center" shrinkToFit="1"/>
      <protection locked="0"/>
    </xf>
    <xf numFmtId="178" fontId="6" fillId="0" borderId="16" xfId="0" applyNumberFormat="1" applyFont="1" applyBorder="1" applyAlignment="1" applyProtection="1">
      <alignment horizontal="center" vertical="center" shrinkToFit="1"/>
      <protection locked="0"/>
    </xf>
    <xf numFmtId="178" fontId="6" fillId="0" borderId="56" xfId="0" applyNumberFormat="1" applyFont="1" applyBorder="1" applyAlignment="1" applyProtection="1">
      <alignment horizontal="center" vertical="center" shrinkToFit="1"/>
      <protection locked="0"/>
    </xf>
    <xf numFmtId="0" fontId="2" fillId="0" borderId="17" xfId="0" applyFont="1" applyBorder="1" applyAlignment="1" applyProtection="1">
      <alignment horizontal="left" vertical="top"/>
      <protection/>
    </xf>
    <xf numFmtId="0" fontId="2" fillId="0" borderId="20" xfId="0" applyFont="1" applyBorder="1" applyAlignment="1" applyProtection="1">
      <alignment horizontal="left" vertical="top"/>
      <protection/>
    </xf>
    <xf numFmtId="0" fontId="6" fillId="0" borderId="2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186" fontId="6" fillId="0" borderId="20" xfId="0" applyNumberFormat="1" applyFont="1" applyBorder="1" applyAlignment="1" applyProtection="1">
      <alignment horizontal="center" vertical="center"/>
      <protection/>
    </xf>
    <xf numFmtId="186" fontId="6" fillId="0" borderId="35" xfId="0" applyNumberFormat="1" applyFont="1" applyBorder="1" applyAlignment="1" applyProtection="1">
      <alignment horizontal="center" vertical="center"/>
      <protection/>
    </xf>
    <xf numFmtId="0" fontId="2" fillId="0" borderId="22"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30" xfId="0" applyFont="1" applyBorder="1" applyAlignment="1">
      <alignment horizontal="center" vertical="center" shrinkToFit="1"/>
    </xf>
    <xf numFmtId="38" fontId="0" fillId="0" borderId="20" xfId="49" applyFont="1" applyBorder="1" applyAlignment="1" applyProtection="1">
      <alignment horizontal="distributed" vertical="center"/>
      <protection/>
    </xf>
    <xf numFmtId="0" fontId="14" fillId="0" borderId="18" xfId="0" applyFont="1" applyBorder="1" applyAlignment="1">
      <alignment horizontal="center" vertical="center" wrapText="1"/>
    </xf>
    <xf numFmtId="0" fontId="14" fillId="0" borderId="41" xfId="0" applyFont="1" applyBorder="1" applyAlignment="1">
      <alignment horizontal="center" vertical="center" wrapText="1"/>
    </xf>
    <xf numFmtId="0" fontId="2" fillId="0" borderId="29" xfId="0" applyFont="1" applyBorder="1" applyAlignment="1">
      <alignment horizontal="center" vertical="center" shrinkToFit="1"/>
    </xf>
    <xf numFmtId="0" fontId="0" fillId="0" borderId="49" xfId="0" applyFont="1" applyBorder="1" applyAlignment="1">
      <alignment horizontal="center" vertical="center" shrinkToFit="1"/>
    </xf>
    <xf numFmtId="0" fontId="2" fillId="0" borderId="49" xfId="0" applyFont="1" applyBorder="1" applyAlignment="1">
      <alignment horizontal="center" vertical="center" shrinkToFit="1"/>
    </xf>
    <xf numFmtId="0" fontId="7" fillId="0" borderId="16" xfId="0" applyFont="1" applyBorder="1" applyAlignment="1" applyProtection="1">
      <alignment horizontal="center" vertical="top" shrinkToFit="1"/>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47" xfId="52"/>
    <cellStyle name="桁区切り 2 2" xfId="53"/>
    <cellStyle name="桁区切り 2 3" xfId="54"/>
    <cellStyle name="桁区切り 2 4" xfId="55"/>
    <cellStyle name="桁区切り 2 5"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_Sheet1" xfId="70"/>
    <cellStyle name="標準_Sheet2" xfId="71"/>
    <cellStyle name="標準_Sheet3"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39640;&#23665;&#24066;&#12539;&#39131;&#39464;&#24066;!A1" /><Relationship Id="rId3" Type="http://schemas.openxmlformats.org/officeDocument/2006/relationships/hyperlink" Target="#&#32654;&#28611;&#24066;&#12539;&#38306;&#24066;&#12539;&#37089;&#19978;&#24066;!A1" /><Relationship Id="rId4" Type="http://schemas.openxmlformats.org/officeDocument/2006/relationships/hyperlink" Target="#&#20013;&#27941;&#24029;&#24066;&#12539;&#19979;&#21570;&#24066;!A1" /><Relationship Id="rId5" Type="http://schemas.openxmlformats.org/officeDocument/2006/relationships/hyperlink" Target="#&#20013;&#27941;&#24029;&#24066;&#12539;&#19979;&#21570;&#24066;!A1" /><Relationship Id="rId6" Type="http://schemas.openxmlformats.org/officeDocument/2006/relationships/hyperlink" Target="#&#32654;&#28611;&#21152;&#33538;&#24066;&#12539;&#21152;&#33538;&#37089;!A1" /><Relationship Id="rId7" Type="http://schemas.openxmlformats.org/officeDocument/2006/relationships/hyperlink" Target="#&#22303;&#23696;&#24066;&#12539;&#29790;&#28010;&#24066;&#12539;&#24693;&#37027;&#24066;!A1" /><Relationship Id="rId8" Type="http://schemas.openxmlformats.org/officeDocument/2006/relationships/hyperlink" Target="#&#29790;&#31298;&#24066;&#12539;&#26412;&#24035;&#24066;&#12539;&#26412;&#24035;&#37089;&#12539;&#23665;&#30476;&#24066;!A1" /><Relationship Id="rId9" Type="http://schemas.openxmlformats.org/officeDocument/2006/relationships/hyperlink" Target="#&#39640;&#23665;&#24066;&#12539;&#39131;&#39464;&#24066;!A1" /><Relationship Id="rId10" Type="http://schemas.openxmlformats.org/officeDocument/2006/relationships/hyperlink" Target="#&#22823;&#22435;&#24066;&#12539;&#28023;&#27941;&#24066;&#12539;&#25558;&#26000;&#37089;!A1" /><Relationship Id="rId11" Type="http://schemas.openxmlformats.org/officeDocument/2006/relationships/hyperlink" Target="#&#22303;&#23696;&#24066;&#12539;&#29790;&#28010;&#24066;&#12539;&#24693;&#37027;&#24066;!A1" /><Relationship Id="rId12" Type="http://schemas.openxmlformats.org/officeDocument/2006/relationships/hyperlink" Target="#&#29790;&#31298;&#24066;&#12539;&#26412;&#24035;&#24066;&#12539;&#26412;&#24035;&#37089;&#12539;&#23665;&#30476;&#24066;!A1" /><Relationship Id="rId13" Type="http://schemas.openxmlformats.org/officeDocument/2006/relationships/hyperlink" Target="#&#32654;&#28611;&#21152;&#33538;&#24066;&#12539;&#21152;&#33538;&#37089;!A1" /><Relationship Id="rId14" Type="http://schemas.openxmlformats.org/officeDocument/2006/relationships/hyperlink" Target="#&#32654;&#28611;&#24066;&#12539;&#38306;&#24066;&#12539;&#37089;&#19978;&#24066;!A1" /><Relationship Id="rId15" Type="http://schemas.openxmlformats.org/officeDocument/2006/relationships/hyperlink" Target="#&#32654;&#28611;&#24066;&#12539;&#38306;&#24066;&#12539;&#37089;&#19978;&#24066;!A1" /><Relationship Id="rId16" Type="http://schemas.openxmlformats.org/officeDocument/2006/relationships/hyperlink" Target="#&#23696;&#38428;&#24066;!A1" /><Relationship Id="rId17" Type="http://schemas.openxmlformats.org/officeDocument/2006/relationships/hyperlink" Target="#&#21487;&#20816;&#24066;&#12539;&#21487;&#20816;&#37089;&#12539;&#22810;&#27835;&#35211;&#24066;!A1" /><Relationship Id="rId18" Type="http://schemas.openxmlformats.org/officeDocument/2006/relationships/hyperlink" Target="#&#21487;&#20816;&#24066;&#12539;&#21487;&#20816;&#37089;&#12539;&#22810;&#27835;&#35211;&#24066;!A1" /><Relationship Id="rId19" Type="http://schemas.openxmlformats.org/officeDocument/2006/relationships/hyperlink" Target="#&#21487;&#20816;&#24066;&#12539;&#21487;&#20816;&#37089;&#12539;&#22810;&#27835;&#35211;&#24066;!A1" /><Relationship Id="rId20" Type="http://schemas.openxmlformats.org/officeDocument/2006/relationships/hyperlink" Target="#&#22303;&#23696;&#24066;&#12539;&#29790;&#28010;&#24066;&#12539;&#24693;&#37027;&#24066;!A1" /><Relationship Id="rId21" Type="http://schemas.openxmlformats.org/officeDocument/2006/relationships/hyperlink" Target="#&#22823;&#22435;&#24066;&#12539;&#28023;&#27941;&#24066;&#12539;&#25558;&#26000;&#37089;!A1" /><Relationship Id="rId22" Type="http://schemas.openxmlformats.org/officeDocument/2006/relationships/hyperlink" Target="#&#32701;&#23798;&#24066;&#12539;&#32701;&#23798;&#37089;!A1" /><Relationship Id="rId23" Type="http://schemas.openxmlformats.org/officeDocument/2006/relationships/hyperlink" Target="#&#19981;&#30772;&#37089;&#12539;&#23433;&#20843;&#37089;&#12539;&#39178;&#32769;&#37089;!A1" /><Relationship Id="rId24" Type="http://schemas.openxmlformats.org/officeDocument/2006/relationships/hyperlink" Target="#&#22823;&#22435;&#24066;&#12539;&#28023;&#27941;&#24066;&#12539;&#25558;&#26000;&#37089;!A1" /><Relationship Id="rId25" Type="http://schemas.openxmlformats.org/officeDocument/2006/relationships/hyperlink" Target="#&#19981;&#30772;&#37089;&#12539;&#23433;&#20843;&#37089;&#12539;&#39178;&#32769;&#37089;!A1" /><Relationship Id="rId26" Type="http://schemas.openxmlformats.org/officeDocument/2006/relationships/hyperlink" Target="#&#32654;&#28611;&#24066;&#12539;&#38306;&#24066;&#12539;&#37089;&#19978;&#24066;!A1" /><Relationship Id="rId27" Type="http://schemas.openxmlformats.org/officeDocument/2006/relationships/hyperlink" Target="#&#19981;&#30772;&#37089;&#12539;&#23433;&#20843;&#37089;&#12539;&#39178;&#32769;&#37089;!A1" /><Relationship Id="rId28" Type="http://schemas.openxmlformats.org/officeDocument/2006/relationships/hyperlink" Target="#&#29790;&#31298;&#24066;&#12539;&#26412;&#24035;&#24066;&#12539;&#26412;&#24035;&#37089;&#12539;&#23665;&#30476;&#24066;!A1" /><Relationship Id="rId29" Type="http://schemas.openxmlformats.org/officeDocument/2006/relationships/hyperlink" Target="#&#29790;&#31298;&#24066;&#12539;&#26412;&#24035;&#24066;&#12539;&#26412;&#24035;&#37089;&#12539;&#23665;&#30476;&#24066;!A1" /><Relationship Id="rId30" Type="http://schemas.openxmlformats.org/officeDocument/2006/relationships/hyperlink" Target="#&#21508;&#21209;&#21407;&#24066;!A1" /><Relationship Id="rId31" Type="http://schemas.openxmlformats.org/officeDocument/2006/relationships/hyperlink" Target="#&#19981;&#30772;&#37089;&#12539;&#23433;&#20843;&#37089;&#12539;&#39178;&#32769;&#37089;!A1" /><Relationship Id="rId32" Type="http://schemas.openxmlformats.org/officeDocument/2006/relationships/hyperlink" Target="#&#32701;&#23798;&#24066;&#12539;&#32701;&#23798;&#37089;!A1" /><Relationship Id="rId33" Type="http://schemas.openxmlformats.org/officeDocument/2006/relationships/hyperlink" Target="#&#32654;&#28611;&#21152;&#33538;&#24066;&#12539;&#21152;&#33538;&#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49"/>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8</xdr:col>
      <xdr:colOff>314325</xdr:colOff>
      <xdr:row>11</xdr:row>
      <xdr:rowOff>66675</xdr:rowOff>
    </xdr:from>
    <xdr:ext cx="533400" cy="247650"/>
    <xdr:sp>
      <xdr:nvSpPr>
        <xdr:cNvPr id="2" name="テキスト ボックス 2">
          <a:hlinkClick r:id="rId2"/>
        </xdr:cNvPr>
        <xdr:cNvSpPr txBox="1">
          <a:spLocks noChangeArrowheads="1"/>
        </xdr:cNvSpPr>
      </xdr:nvSpPr>
      <xdr:spPr>
        <a:xfrm>
          <a:off x="5800725" y="1952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高山市</a:t>
          </a:r>
        </a:p>
      </xdr:txBody>
    </xdr:sp>
    <xdr:clientData/>
  </xdr:oneCellAnchor>
  <xdr:oneCellAnchor>
    <xdr:from>
      <xdr:col>6</xdr:col>
      <xdr:colOff>476250</xdr:colOff>
      <xdr:row>20</xdr:row>
      <xdr:rowOff>28575</xdr:rowOff>
    </xdr:from>
    <xdr:ext cx="533400" cy="238125"/>
    <xdr:sp>
      <xdr:nvSpPr>
        <xdr:cNvPr id="3" name="テキスト ボックス 3">
          <a:hlinkClick r:id="rId3"/>
        </xdr:cNvPr>
        <xdr:cNvSpPr txBox="1">
          <a:spLocks noChangeArrowheads="1"/>
        </xdr:cNvSpPr>
      </xdr:nvSpPr>
      <xdr:spPr>
        <a:xfrm>
          <a:off x="4591050" y="3457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郡上市</a:t>
          </a:r>
        </a:p>
      </xdr:txBody>
    </xdr:sp>
    <xdr:clientData/>
  </xdr:oneCellAnchor>
  <xdr:oneCellAnchor>
    <xdr:from>
      <xdr:col>9</xdr:col>
      <xdr:colOff>628650</xdr:colOff>
      <xdr:row>28</xdr:row>
      <xdr:rowOff>133350</xdr:rowOff>
    </xdr:from>
    <xdr:ext cx="647700" cy="247650"/>
    <xdr:sp>
      <xdr:nvSpPr>
        <xdr:cNvPr id="4" name="テキスト ボックス 4">
          <a:hlinkClick r:id="rId4"/>
        </xdr:cNvPr>
        <xdr:cNvSpPr txBox="1">
          <a:spLocks noChangeArrowheads="1"/>
        </xdr:cNvSpPr>
      </xdr:nvSpPr>
      <xdr:spPr>
        <a:xfrm>
          <a:off x="6800850" y="49339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中津川市</a:t>
          </a:r>
        </a:p>
      </xdr:txBody>
    </xdr:sp>
    <xdr:clientData/>
  </xdr:oneCellAnchor>
  <xdr:oneCellAnchor>
    <xdr:from>
      <xdr:col>8</xdr:col>
      <xdr:colOff>323850</xdr:colOff>
      <xdr:row>19</xdr:row>
      <xdr:rowOff>123825</xdr:rowOff>
    </xdr:from>
    <xdr:ext cx="533400" cy="247650"/>
    <xdr:sp>
      <xdr:nvSpPr>
        <xdr:cNvPr id="5" name="テキスト ボックス 5">
          <a:hlinkClick r:id="rId5"/>
        </xdr:cNvPr>
        <xdr:cNvSpPr txBox="1">
          <a:spLocks noChangeArrowheads="1"/>
        </xdr:cNvSpPr>
      </xdr:nvSpPr>
      <xdr:spPr>
        <a:xfrm>
          <a:off x="5810250" y="3381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下呂市</a:t>
          </a:r>
        </a:p>
      </xdr:txBody>
    </xdr:sp>
    <xdr:clientData/>
  </xdr:oneCellAnchor>
  <xdr:oneCellAnchor>
    <xdr:from>
      <xdr:col>8</xdr:col>
      <xdr:colOff>238125</xdr:colOff>
      <xdr:row>27</xdr:row>
      <xdr:rowOff>95250</xdr:rowOff>
    </xdr:from>
    <xdr:ext cx="533400" cy="238125"/>
    <xdr:sp>
      <xdr:nvSpPr>
        <xdr:cNvPr id="6" name="テキスト ボックス 6">
          <a:hlinkClick r:id="rId6"/>
        </xdr:cNvPr>
        <xdr:cNvSpPr txBox="1">
          <a:spLocks noChangeArrowheads="1"/>
        </xdr:cNvSpPr>
      </xdr:nvSpPr>
      <xdr:spPr>
        <a:xfrm>
          <a:off x="5724525" y="4724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oneCellAnchor>
    <xdr:from>
      <xdr:col>9</xdr:col>
      <xdr:colOff>533400</xdr:colOff>
      <xdr:row>35</xdr:row>
      <xdr:rowOff>0</xdr:rowOff>
    </xdr:from>
    <xdr:ext cx="523875" cy="247650"/>
    <xdr:sp>
      <xdr:nvSpPr>
        <xdr:cNvPr id="7" name="テキスト ボックス 7">
          <a:hlinkClick r:id="rId7"/>
        </xdr:cNvPr>
        <xdr:cNvSpPr txBox="1">
          <a:spLocks noChangeArrowheads="1"/>
        </xdr:cNvSpPr>
      </xdr:nvSpPr>
      <xdr:spPr>
        <a:xfrm>
          <a:off x="670560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恵那市</a:t>
          </a:r>
        </a:p>
      </xdr:txBody>
    </xdr:sp>
    <xdr:clientData/>
  </xdr:oneCellAnchor>
  <xdr:oneCellAnchor>
    <xdr:from>
      <xdr:col>4</xdr:col>
      <xdr:colOff>447675</xdr:colOff>
      <xdr:row>24</xdr:row>
      <xdr:rowOff>0</xdr:rowOff>
    </xdr:from>
    <xdr:ext cx="533400" cy="247650"/>
    <xdr:sp>
      <xdr:nvSpPr>
        <xdr:cNvPr id="8" name="テキスト ボックス 8">
          <a:hlinkClick r:id="rId8"/>
        </xdr:cNvPr>
        <xdr:cNvSpPr txBox="1">
          <a:spLocks noChangeArrowheads="1"/>
        </xdr:cNvSpPr>
      </xdr:nvSpPr>
      <xdr:spPr>
        <a:xfrm>
          <a:off x="3190875" y="4114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本巣市</a:t>
          </a:r>
        </a:p>
      </xdr:txBody>
    </xdr:sp>
    <xdr:clientData/>
  </xdr:oneCellAnchor>
  <xdr:oneCellAnchor>
    <xdr:from>
      <xdr:col>8</xdr:col>
      <xdr:colOff>171450</xdr:colOff>
      <xdr:row>4</xdr:row>
      <xdr:rowOff>114300</xdr:rowOff>
    </xdr:from>
    <xdr:ext cx="533400" cy="238125"/>
    <xdr:sp>
      <xdr:nvSpPr>
        <xdr:cNvPr id="9" name="テキスト ボックス 9">
          <a:hlinkClick r:id="rId9"/>
        </xdr:cNvPr>
        <xdr:cNvSpPr txBox="1">
          <a:spLocks noChangeArrowheads="1"/>
        </xdr:cNvSpPr>
      </xdr:nvSpPr>
      <xdr:spPr>
        <a:xfrm>
          <a:off x="5657850" y="800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飛騨市</a:t>
          </a:r>
        </a:p>
      </xdr:txBody>
    </xdr:sp>
    <xdr:clientData/>
  </xdr:oneCellAnchor>
  <xdr:oneCellAnchor>
    <xdr:from>
      <xdr:col>3</xdr:col>
      <xdr:colOff>495300</xdr:colOff>
      <xdr:row>27</xdr:row>
      <xdr:rowOff>66675</xdr:rowOff>
    </xdr:from>
    <xdr:ext cx="533400" cy="238125"/>
    <xdr:sp>
      <xdr:nvSpPr>
        <xdr:cNvPr id="10" name="テキスト ボックス 10">
          <a:hlinkClick r:id="rId10"/>
        </xdr:cNvPr>
        <xdr:cNvSpPr txBox="1">
          <a:spLocks noChangeArrowheads="1"/>
        </xdr:cNvSpPr>
      </xdr:nvSpPr>
      <xdr:spPr>
        <a:xfrm>
          <a:off x="255270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揖斐郡</a:t>
          </a:r>
        </a:p>
      </xdr:txBody>
    </xdr:sp>
    <xdr:clientData/>
  </xdr:oneCellAnchor>
  <xdr:oneCellAnchor>
    <xdr:from>
      <xdr:col>8</xdr:col>
      <xdr:colOff>495300</xdr:colOff>
      <xdr:row>32</xdr:row>
      <xdr:rowOff>142875</xdr:rowOff>
    </xdr:from>
    <xdr:ext cx="533400" cy="247650"/>
    <xdr:sp>
      <xdr:nvSpPr>
        <xdr:cNvPr id="11" name="テキスト ボックス 11">
          <a:hlinkClick r:id="rId11"/>
        </xdr:cNvPr>
        <xdr:cNvSpPr txBox="1">
          <a:spLocks noChangeArrowheads="1"/>
        </xdr:cNvSpPr>
      </xdr:nvSpPr>
      <xdr:spPr>
        <a:xfrm>
          <a:off x="5981700" y="5629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瑞浪市</a:t>
          </a:r>
        </a:p>
      </xdr:txBody>
    </xdr:sp>
    <xdr:clientData/>
  </xdr:oneCellAnchor>
  <xdr:oneCellAnchor>
    <xdr:from>
      <xdr:col>5</xdr:col>
      <xdr:colOff>295275</xdr:colOff>
      <xdr:row>26</xdr:row>
      <xdr:rowOff>9525</xdr:rowOff>
    </xdr:from>
    <xdr:ext cx="533400" cy="247650"/>
    <xdr:sp>
      <xdr:nvSpPr>
        <xdr:cNvPr id="12" name="テキスト ボックス 12">
          <a:hlinkClick r:id="rId12"/>
        </xdr:cNvPr>
        <xdr:cNvSpPr txBox="1">
          <a:spLocks noChangeArrowheads="1"/>
        </xdr:cNvSpPr>
      </xdr:nvSpPr>
      <xdr:spPr>
        <a:xfrm>
          <a:off x="3724275" y="4467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山県市</a:t>
          </a:r>
        </a:p>
      </xdr:txBody>
    </xdr:sp>
    <xdr:clientData/>
  </xdr:oneCellAnchor>
  <xdr:oneCellAnchor>
    <xdr:from>
      <xdr:col>8</xdr:col>
      <xdr:colOff>285750</xdr:colOff>
      <xdr:row>38</xdr:row>
      <xdr:rowOff>76200</xdr:rowOff>
    </xdr:from>
    <xdr:ext cx="762000" cy="238125"/>
    <xdr:sp>
      <xdr:nvSpPr>
        <xdr:cNvPr id="13" name="テキスト ボックス 13">
          <a:hlinkClick r:id="rId13"/>
        </xdr:cNvPr>
        <xdr:cNvSpPr txBox="1">
          <a:spLocks noChangeArrowheads="1"/>
        </xdr:cNvSpPr>
      </xdr:nvSpPr>
      <xdr:spPr>
        <a:xfrm>
          <a:off x="5772150" y="6591300"/>
          <a:ext cx="7620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美濃加茂市</a:t>
          </a:r>
        </a:p>
      </xdr:txBody>
    </xdr:sp>
    <xdr:clientData/>
  </xdr:oneCellAnchor>
  <xdr:oneCellAnchor>
    <xdr:from>
      <xdr:col>5</xdr:col>
      <xdr:colOff>552450</xdr:colOff>
      <xdr:row>22</xdr:row>
      <xdr:rowOff>142875</xdr:rowOff>
    </xdr:from>
    <xdr:ext cx="419100" cy="238125"/>
    <xdr:sp>
      <xdr:nvSpPr>
        <xdr:cNvPr id="14" name="テキスト ボックス 14">
          <a:hlinkClick r:id="rId14"/>
        </xdr:cNvPr>
        <xdr:cNvSpPr txBox="1">
          <a:spLocks noChangeArrowheads="1"/>
        </xdr:cNvSpPr>
      </xdr:nvSpPr>
      <xdr:spPr>
        <a:xfrm>
          <a:off x="3981450" y="391477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関市</a:t>
          </a:r>
        </a:p>
      </xdr:txBody>
    </xdr:sp>
    <xdr:clientData/>
  </xdr:oneCellAnchor>
  <xdr:oneCellAnchor>
    <xdr:from>
      <xdr:col>6</xdr:col>
      <xdr:colOff>323850</xdr:colOff>
      <xdr:row>27</xdr:row>
      <xdr:rowOff>66675</xdr:rowOff>
    </xdr:from>
    <xdr:ext cx="533400" cy="238125"/>
    <xdr:sp>
      <xdr:nvSpPr>
        <xdr:cNvPr id="15" name="テキスト ボックス 15">
          <a:hlinkClick r:id="rId15"/>
        </xdr:cNvPr>
        <xdr:cNvSpPr txBox="1">
          <a:spLocks noChangeArrowheads="1"/>
        </xdr:cNvSpPr>
      </xdr:nvSpPr>
      <xdr:spPr>
        <a:xfrm>
          <a:off x="443865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美濃市</a:t>
          </a:r>
        </a:p>
      </xdr:txBody>
    </xdr:sp>
    <xdr:clientData/>
  </xdr:oneCellAnchor>
  <xdr:oneCellAnchor>
    <xdr:from>
      <xdr:col>5</xdr:col>
      <xdr:colOff>419100</xdr:colOff>
      <xdr:row>31</xdr:row>
      <xdr:rowOff>38100</xdr:rowOff>
    </xdr:from>
    <xdr:ext cx="533400" cy="238125"/>
    <xdr:sp>
      <xdr:nvSpPr>
        <xdr:cNvPr id="16" name="テキスト ボックス 16">
          <a:hlinkClick r:id="rId16"/>
        </xdr:cNvPr>
        <xdr:cNvSpPr txBox="1">
          <a:spLocks noChangeArrowheads="1"/>
        </xdr:cNvSpPr>
      </xdr:nvSpPr>
      <xdr:spPr>
        <a:xfrm>
          <a:off x="3848100" y="53530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岐阜市</a:t>
          </a:r>
        </a:p>
      </xdr:txBody>
    </xdr:sp>
    <xdr:clientData/>
  </xdr:oneCellAnchor>
  <xdr:oneCellAnchor>
    <xdr:from>
      <xdr:col>7</xdr:col>
      <xdr:colOff>276225</xdr:colOff>
      <xdr:row>38</xdr:row>
      <xdr:rowOff>142875</xdr:rowOff>
    </xdr:from>
    <xdr:ext cx="647700" cy="247650"/>
    <xdr:sp>
      <xdr:nvSpPr>
        <xdr:cNvPr id="17" name="テキスト ボックス 17">
          <a:hlinkClick r:id="rId17"/>
        </xdr:cNvPr>
        <xdr:cNvSpPr txBox="1">
          <a:spLocks noChangeArrowheads="1"/>
        </xdr:cNvSpPr>
      </xdr:nvSpPr>
      <xdr:spPr>
        <a:xfrm>
          <a:off x="5076825" y="665797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多治見市</a:t>
          </a:r>
        </a:p>
      </xdr:txBody>
    </xdr:sp>
    <xdr:clientData/>
  </xdr:oneCellAnchor>
  <xdr:oneCellAnchor>
    <xdr:from>
      <xdr:col>7</xdr:col>
      <xdr:colOff>228600</xdr:colOff>
      <xdr:row>32</xdr:row>
      <xdr:rowOff>85725</xdr:rowOff>
    </xdr:from>
    <xdr:ext cx="523875" cy="247650"/>
    <xdr:sp>
      <xdr:nvSpPr>
        <xdr:cNvPr id="18" name="テキスト ボックス 18">
          <a:hlinkClick r:id="rId18"/>
        </xdr:cNvPr>
        <xdr:cNvSpPr txBox="1">
          <a:spLocks noChangeArrowheads="1"/>
        </xdr:cNvSpPr>
      </xdr:nvSpPr>
      <xdr:spPr>
        <a:xfrm>
          <a:off x="5029200" y="55721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可児市</a:t>
          </a:r>
        </a:p>
      </xdr:txBody>
    </xdr:sp>
    <xdr:clientData/>
  </xdr:oneCellAnchor>
  <xdr:oneCellAnchor>
    <xdr:from>
      <xdr:col>9</xdr:col>
      <xdr:colOff>438150</xdr:colOff>
      <xdr:row>40</xdr:row>
      <xdr:rowOff>142875</xdr:rowOff>
    </xdr:from>
    <xdr:ext cx="533400" cy="238125"/>
    <xdr:sp>
      <xdr:nvSpPr>
        <xdr:cNvPr id="19" name="テキスト ボックス 19">
          <a:hlinkClick r:id="rId19"/>
        </xdr:cNvPr>
        <xdr:cNvSpPr txBox="1">
          <a:spLocks noChangeArrowheads="1"/>
        </xdr:cNvSpPr>
      </xdr:nvSpPr>
      <xdr:spPr>
        <a:xfrm>
          <a:off x="6610350"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可児郡</a:t>
          </a:r>
        </a:p>
      </xdr:txBody>
    </xdr:sp>
    <xdr:clientData/>
  </xdr:oneCellAnchor>
  <xdr:oneCellAnchor>
    <xdr:from>
      <xdr:col>8</xdr:col>
      <xdr:colOff>304800</xdr:colOff>
      <xdr:row>35</xdr:row>
      <xdr:rowOff>123825</xdr:rowOff>
    </xdr:from>
    <xdr:ext cx="523875" cy="238125"/>
    <xdr:sp>
      <xdr:nvSpPr>
        <xdr:cNvPr id="20" name="テキスト ボックス 20">
          <a:hlinkClick r:id="rId20"/>
        </xdr:cNvPr>
        <xdr:cNvSpPr txBox="1">
          <a:spLocks noChangeArrowheads="1"/>
        </xdr:cNvSpPr>
      </xdr:nvSpPr>
      <xdr:spPr>
        <a:xfrm>
          <a:off x="5791200" y="61245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土岐市</a:t>
          </a:r>
        </a:p>
      </xdr:txBody>
    </xdr:sp>
    <xdr:clientData/>
  </xdr:oneCellAnchor>
  <xdr:oneCellAnchor>
    <xdr:from>
      <xdr:col>4</xdr:col>
      <xdr:colOff>647700</xdr:colOff>
      <xdr:row>39</xdr:row>
      <xdr:rowOff>28575</xdr:rowOff>
    </xdr:from>
    <xdr:ext cx="523875" cy="247650"/>
    <xdr:sp>
      <xdr:nvSpPr>
        <xdr:cNvPr id="21" name="テキスト ボックス 21">
          <a:hlinkClick r:id="rId21"/>
        </xdr:cNvPr>
        <xdr:cNvSpPr txBox="1">
          <a:spLocks noChangeArrowheads="1"/>
        </xdr:cNvSpPr>
      </xdr:nvSpPr>
      <xdr:spPr>
        <a:xfrm>
          <a:off x="3390900" y="671512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海津市</a:t>
          </a:r>
        </a:p>
      </xdr:txBody>
    </xdr:sp>
    <xdr:clientData/>
  </xdr:oneCellAnchor>
  <xdr:oneCellAnchor>
    <xdr:from>
      <xdr:col>5</xdr:col>
      <xdr:colOff>314325</xdr:colOff>
      <xdr:row>35</xdr:row>
      <xdr:rowOff>133350</xdr:rowOff>
    </xdr:from>
    <xdr:ext cx="523875" cy="247650"/>
    <xdr:sp>
      <xdr:nvSpPr>
        <xdr:cNvPr id="22" name="テキスト ボックス 22">
          <a:hlinkClick r:id="rId22"/>
        </xdr:cNvPr>
        <xdr:cNvSpPr txBox="1">
          <a:spLocks noChangeArrowheads="1"/>
        </xdr:cNvSpPr>
      </xdr:nvSpPr>
      <xdr:spPr>
        <a:xfrm>
          <a:off x="3743325" y="61341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羽島市</a:t>
          </a:r>
        </a:p>
      </xdr:txBody>
    </xdr:sp>
    <xdr:clientData/>
  </xdr:oneCellAnchor>
  <xdr:oneCellAnchor>
    <xdr:from>
      <xdr:col>2</xdr:col>
      <xdr:colOff>381000</xdr:colOff>
      <xdr:row>33</xdr:row>
      <xdr:rowOff>95250</xdr:rowOff>
    </xdr:from>
    <xdr:ext cx="533400" cy="247650"/>
    <xdr:sp>
      <xdr:nvSpPr>
        <xdr:cNvPr id="23" name="テキスト ボックス 23">
          <a:hlinkClick r:id="rId23"/>
        </xdr:cNvPr>
        <xdr:cNvSpPr txBox="1">
          <a:spLocks noChangeArrowheads="1"/>
        </xdr:cNvSpPr>
      </xdr:nvSpPr>
      <xdr:spPr>
        <a:xfrm>
          <a:off x="1752600" y="57531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不破郡</a:t>
          </a:r>
        </a:p>
      </xdr:txBody>
    </xdr:sp>
    <xdr:clientData/>
  </xdr:oneCellAnchor>
  <xdr:oneCellAnchor>
    <xdr:from>
      <xdr:col>2</xdr:col>
      <xdr:colOff>352425</xdr:colOff>
      <xdr:row>37</xdr:row>
      <xdr:rowOff>28575</xdr:rowOff>
    </xdr:from>
    <xdr:ext cx="533400" cy="238125"/>
    <xdr:sp>
      <xdr:nvSpPr>
        <xdr:cNvPr id="24" name="テキスト ボックス 24">
          <a:hlinkClick r:id="rId24"/>
        </xdr:cNvPr>
        <xdr:cNvSpPr txBox="1">
          <a:spLocks noChangeArrowheads="1"/>
        </xdr:cNvSpPr>
      </xdr:nvSpPr>
      <xdr:spPr>
        <a:xfrm>
          <a:off x="1724025" y="6372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大垣市</a:t>
          </a:r>
        </a:p>
      </xdr:txBody>
    </xdr:sp>
    <xdr:clientData/>
  </xdr:oneCellAnchor>
  <xdr:oneCellAnchor>
    <xdr:from>
      <xdr:col>2</xdr:col>
      <xdr:colOff>428625</xdr:colOff>
      <xdr:row>31</xdr:row>
      <xdr:rowOff>47625</xdr:rowOff>
    </xdr:from>
    <xdr:ext cx="533400" cy="238125"/>
    <xdr:sp>
      <xdr:nvSpPr>
        <xdr:cNvPr id="25" name="テキスト ボックス 25">
          <a:hlinkClick r:id="rId25"/>
        </xdr:cNvPr>
        <xdr:cNvSpPr txBox="1">
          <a:spLocks noChangeArrowheads="1"/>
        </xdr:cNvSpPr>
      </xdr:nvSpPr>
      <xdr:spPr>
        <a:xfrm>
          <a:off x="1800225" y="5362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6</xdr:col>
      <xdr:colOff>114300</xdr:colOff>
      <xdr:row>9</xdr:row>
      <xdr:rowOff>38100</xdr:rowOff>
    </xdr:from>
    <xdr:ext cx="533400" cy="238125"/>
    <xdr:sp>
      <xdr:nvSpPr>
        <xdr:cNvPr id="26" name="テキスト ボックス 26">
          <a:hlinkClick r:id="rId26"/>
        </xdr:cNvPr>
        <xdr:cNvSpPr txBox="1">
          <a:spLocks noChangeArrowheads="1"/>
        </xdr:cNvSpPr>
      </xdr:nvSpPr>
      <xdr:spPr>
        <a:xfrm>
          <a:off x="4229100" y="15811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大野郡</a:t>
          </a:r>
        </a:p>
      </xdr:txBody>
    </xdr:sp>
    <xdr:clientData/>
  </xdr:oneCellAnchor>
  <xdr:oneCellAnchor>
    <xdr:from>
      <xdr:col>2</xdr:col>
      <xdr:colOff>609600</xdr:colOff>
      <xdr:row>39</xdr:row>
      <xdr:rowOff>133350</xdr:rowOff>
    </xdr:from>
    <xdr:ext cx="533400" cy="238125"/>
    <xdr:sp>
      <xdr:nvSpPr>
        <xdr:cNvPr id="27" name="テキスト ボックス 27">
          <a:hlinkClick r:id="rId27"/>
        </xdr:cNvPr>
        <xdr:cNvSpPr txBox="1">
          <a:spLocks noChangeArrowheads="1"/>
        </xdr:cNvSpPr>
      </xdr:nvSpPr>
      <xdr:spPr>
        <a:xfrm>
          <a:off x="1981200" y="6819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養老郡</a:t>
          </a:r>
        </a:p>
      </xdr:txBody>
    </xdr:sp>
    <xdr:clientData/>
  </xdr:oneCellAnchor>
  <xdr:oneCellAnchor>
    <xdr:from>
      <xdr:col>2</xdr:col>
      <xdr:colOff>466725</xdr:colOff>
      <xdr:row>35</xdr:row>
      <xdr:rowOff>0</xdr:rowOff>
    </xdr:from>
    <xdr:ext cx="523875" cy="247650"/>
    <xdr:sp>
      <xdr:nvSpPr>
        <xdr:cNvPr id="28" name="テキスト ボックス 28">
          <a:hlinkClick r:id="rId28"/>
        </xdr:cNvPr>
        <xdr:cNvSpPr txBox="1">
          <a:spLocks noChangeArrowheads="1"/>
        </xdr:cNvSpPr>
      </xdr:nvSpPr>
      <xdr:spPr>
        <a:xfrm>
          <a:off x="1838325"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瑞穂市</a:t>
          </a:r>
        </a:p>
      </xdr:txBody>
    </xdr:sp>
    <xdr:clientData/>
  </xdr:oneCellAnchor>
  <xdr:oneCellAnchor>
    <xdr:from>
      <xdr:col>3</xdr:col>
      <xdr:colOff>28575</xdr:colOff>
      <xdr:row>17</xdr:row>
      <xdr:rowOff>38100</xdr:rowOff>
    </xdr:from>
    <xdr:ext cx="323850" cy="495300"/>
    <xdr:sp>
      <xdr:nvSpPr>
        <xdr:cNvPr id="29" name="テキスト ボックス 29">
          <a:hlinkClick r:id="rId29"/>
        </xdr:cNvPr>
        <xdr:cNvSpPr txBox="1">
          <a:spLocks noChangeArrowheads="1"/>
        </xdr:cNvSpPr>
      </xdr:nvSpPr>
      <xdr:spPr>
        <a:xfrm>
          <a:off x="2085975" y="2952750"/>
          <a:ext cx="323850" cy="495300"/>
        </a:xfrm>
        <a:prstGeom prst="rect">
          <a:avLst/>
        </a:prstGeom>
        <a:noFill/>
        <a:ln w="9525" cmpd="sng">
          <a:noFill/>
        </a:ln>
      </xdr:spPr>
      <xdr:txBody>
        <a:bodyPr vertOverflow="clip" wrap="square" vert="wordArtVertRtl">
          <a:spAutoFit/>
        </a:bodyPr>
        <a:p>
          <a:pPr algn="r">
            <a:defRPr/>
          </a:pPr>
          <a:r>
            <a:rPr lang="en-US" cap="none" sz="900" b="0" i="0" u="none" baseline="0">
              <a:solidFill>
                <a:srgbClr val="000000"/>
              </a:solidFill>
              <a:latin typeface="ＭＳ Ｐゴシック"/>
              <a:ea typeface="ＭＳ Ｐゴシック"/>
              <a:cs typeface="ＭＳ Ｐゴシック"/>
            </a:rPr>
            <a:t>本巣郡</a:t>
          </a:r>
        </a:p>
      </xdr:txBody>
    </xdr:sp>
    <xdr:clientData/>
  </xdr:oneCellAnchor>
  <xdr:twoCellAnchor>
    <xdr:from>
      <xdr:col>7</xdr:col>
      <xdr:colOff>219075</xdr:colOff>
      <xdr:row>30</xdr:row>
      <xdr:rowOff>104775</xdr:rowOff>
    </xdr:from>
    <xdr:to>
      <xdr:col>7</xdr:col>
      <xdr:colOff>285750</xdr:colOff>
      <xdr:row>36</xdr:row>
      <xdr:rowOff>123825</xdr:rowOff>
    </xdr:to>
    <xdr:sp>
      <xdr:nvSpPr>
        <xdr:cNvPr id="30" name="直線コネクタ 30"/>
        <xdr:cNvSpPr>
          <a:spLocks/>
        </xdr:cNvSpPr>
      </xdr:nvSpPr>
      <xdr:spPr>
        <a:xfrm>
          <a:off x="5019675" y="5248275"/>
          <a:ext cx="66675" cy="1047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95250</xdr:rowOff>
    </xdr:from>
    <xdr:to>
      <xdr:col>7</xdr:col>
      <xdr:colOff>285750</xdr:colOff>
      <xdr:row>36</xdr:row>
      <xdr:rowOff>123825</xdr:rowOff>
    </xdr:to>
    <xdr:sp>
      <xdr:nvSpPr>
        <xdr:cNvPr id="31" name="直線コネクタ 31"/>
        <xdr:cNvSpPr>
          <a:spLocks/>
        </xdr:cNvSpPr>
      </xdr:nvSpPr>
      <xdr:spPr>
        <a:xfrm rot="16200000" flipH="1">
          <a:off x="4943475" y="5581650"/>
          <a:ext cx="142875" cy="714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32</xdr:row>
      <xdr:rowOff>85725</xdr:rowOff>
    </xdr:from>
    <xdr:ext cx="647700" cy="238125"/>
    <xdr:sp>
      <xdr:nvSpPr>
        <xdr:cNvPr id="32" name="テキスト ボックス 32">
          <a:hlinkClick r:id="rId30"/>
        </xdr:cNvPr>
        <xdr:cNvSpPr txBox="1">
          <a:spLocks noChangeArrowheads="1"/>
        </xdr:cNvSpPr>
      </xdr:nvSpPr>
      <xdr:spPr>
        <a:xfrm>
          <a:off x="4286250" y="55721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各務原市</a:t>
          </a:r>
        </a:p>
      </xdr:txBody>
    </xdr:sp>
    <xdr:clientData/>
  </xdr:oneCellAnchor>
  <xdr:twoCellAnchor>
    <xdr:from>
      <xdr:col>3</xdr:col>
      <xdr:colOff>228600</xdr:colOff>
      <xdr:row>34</xdr:row>
      <xdr:rowOff>47625</xdr:rowOff>
    </xdr:from>
    <xdr:to>
      <xdr:col>4</xdr:col>
      <xdr:colOff>114300</xdr:colOff>
      <xdr:row>34</xdr:row>
      <xdr:rowOff>47625</xdr:rowOff>
    </xdr:to>
    <xdr:sp>
      <xdr:nvSpPr>
        <xdr:cNvPr id="33" name="直線コネクタ 33"/>
        <xdr:cNvSpPr>
          <a:spLocks/>
        </xdr:cNvSpPr>
      </xdr:nvSpPr>
      <xdr:spPr>
        <a:xfrm flipV="1">
          <a:off x="2286000" y="5876925"/>
          <a:ext cx="571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34</xdr:row>
      <xdr:rowOff>133350</xdr:rowOff>
    </xdr:from>
    <xdr:to>
      <xdr:col>5</xdr:col>
      <xdr:colOff>38100</xdr:colOff>
      <xdr:row>37</xdr:row>
      <xdr:rowOff>152400</xdr:rowOff>
    </xdr:to>
    <xdr:sp>
      <xdr:nvSpPr>
        <xdr:cNvPr id="34" name="直線コネクタ 34"/>
        <xdr:cNvSpPr>
          <a:spLocks/>
        </xdr:cNvSpPr>
      </xdr:nvSpPr>
      <xdr:spPr>
        <a:xfrm flipV="1">
          <a:off x="2247900" y="5962650"/>
          <a:ext cx="1219200"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32</xdr:row>
      <xdr:rowOff>0</xdr:rowOff>
    </xdr:from>
    <xdr:to>
      <xdr:col>5</xdr:col>
      <xdr:colOff>57150</xdr:colOff>
      <xdr:row>32</xdr:row>
      <xdr:rowOff>142875</xdr:rowOff>
    </xdr:to>
    <xdr:sp>
      <xdr:nvSpPr>
        <xdr:cNvPr id="35" name="直線コネクタ 35"/>
        <xdr:cNvSpPr>
          <a:spLocks/>
        </xdr:cNvSpPr>
      </xdr:nvSpPr>
      <xdr:spPr>
        <a:xfrm>
          <a:off x="2333625" y="5486400"/>
          <a:ext cx="1152525" cy="142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20</xdr:row>
      <xdr:rowOff>28575</xdr:rowOff>
    </xdr:from>
    <xdr:to>
      <xdr:col>5</xdr:col>
      <xdr:colOff>381000</xdr:colOff>
      <xdr:row>32</xdr:row>
      <xdr:rowOff>76200</xdr:rowOff>
    </xdr:to>
    <xdr:sp>
      <xdr:nvSpPr>
        <xdr:cNvPr id="36" name="直線コネクタ 38"/>
        <xdr:cNvSpPr>
          <a:spLocks/>
        </xdr:cNvSpPr>
      </xdr:nvSpPr>
      <xdr:spPr>
        <a:xfrm flipH="1" flipV="1">
          <a:off x="2247900" y="3457575"/>
          <a:ext cx="1562100" cy="2105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32</xdr:row>
      <xdr:rowOff>47625</xdr:rowOff>
    </xdr:from>
    <xdr:to>
      <xdr:col>10</xdr:col>
      <xdr:colOff>19050</xdr:colOff>
      <xdr:row>40</xdr:row>
      <xdr:rowOff>142875</xdr:rowOff>
    </xdr:to>
    <xdr:sp>
      <xdr:nvSpPr>
        <xdr:cNvPr id="37" name="直線コネクタ 39"/>
        <xdr:cNvSpPr>
          <a:spLocks/>
        </xdr:cNvSpPr>
      </xdr:nvSpPr>
      <xdr:spPr>
        <a:xfrm>
          <a:off x="5810250" y="5534025"/>
          <a:ext cx="1066800" cy="1466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33</xdr:row>
      <xdr:rowOff>76200</xdr:rowOff>
    </xdr:from>
    <xdr:to>
      <xdr:col>5</xdr:col>
      <xdr:colOff>333375</xdr:colOff>
      <xdr:row>35</xdr:row>
      <xdr:rowOff>123825</xdr:rowOff>
    </xdr:to>
    <xdr:sp>
      <xdr:nvSpPr>
        <xdr:cNvPr id="38" name="直線コネクタ 40"/>
        <xdr:cNvSpPr>
          <a:spLocks/>
        </xdr:cNvSpPr>
      </xdr:nvSpPr>
      <xdr:spPr>
        <a:xfrm flipV="1">
          <a:off x="2362200" y="5734050"/>
          <a:ext cx="1400175" cy="390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36</xdr:row>
      <xdr:rowOff>123825</xdr:rowOff>
    </xdr:from>
    <xdr:to>
      <xdr:col>4</xdr:col>
      <xdr:colOff>514350</xdr:colOff>
      <xdr:row>39</xdr:row>
      <xdr:rowOff>133350</xdr:rowOff>
    </xdr:to>
    <xdr:sp>
      <xdr:nvSpPr>
        <xdr:cNvPr id="39" name="直線コネクタ 41"/>
        <xdr:cNvSpPr>
          <a:spLocks/>
        </xdr:cNvSpPr>
      </xdr:nvSpPr>
      <xdr:spPr>
        <a:xfrm flipH="1">
          <a:off x="2247900" y="6296025"/>
          <a:ext cx="1009650" cy="523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161925</xdr:rowOff>
    </xdr:from>
    <xdr:to>
      <xdr:col>5</xdr:col>
      <xdr:colOff>123825</xdr:colOff>
      <xdr:row>40</xdr:row>
      <xdr:rowOff>142875</xdr:rowOff>
    </xdr:to>
    <xdr:sp>
      <xdr:nvSpPr>
        <xdr:cNvPr id="40" name="直線コネクタ 42"/>
        <xdr:cNvSpPr>
          <a:spLocks/>
        </xdr:cNvSpPr>
      </xdr:nvSpPr>
      <xdr:spPr>
        <a:xfrm rot="5400000" flipH="1" flipV="1">
          <a:off x="2809875" y="6334125"/>
          <a:ext cx="742950" cy="666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34</xdr:row>
      <xdr:rowOff>57150</xdr:rowOff>
    </xdr:from>
    <xdr:to>
      <xdr:col>6</xdr:col>
      <xdr:colOff>323850</xdr:colOff>
      <xdr:row>38</xdr:row>
      <xdr:rowOff>104775</xdr:rowOff>
    </xdr:to>
    <xdr:sp>
      <xdr:nvSpPr>
        <xdr:cNvPr id="41" name="直線コネクタ 43"/>
        <xdr:cNvSpPr>
          <a:spLocks/>
        </xdr:cNvSpPr>
      </xdr:nvSpPr>
      <xdr:spPr>
        <a:xfrm rot="16200000" flipH="1">
          <a:off x="4162425" y="5886450"/>
          <a:ext cx="276225" cy="7334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485775</xdr:colOff>
      <xdr:row>40</xdr:row>
      <xdr:rowOff>142875</xdr:rowOff>
    </xdr:from>
    <xdr:ext cx="533400" cy="238125"/>
    <xdr:sp>
      <xdr:nvSpPr>
        <xdr:cNvPr id="42" name="テキスト ボックス 42">
          <a:hlinkClick r:id="rId31"/>
        </xdr:cNvPr>
        <xdr:cNvSpPr txBox="1">
          <a:spLocks noChangeArrowheads="1"/>
        </xdr:cNvSpPr>
      </xdr:nvSpPr>
      <xdr:spPr>
        <a:xfrm>
          <a:off x="2543175"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0</xdr:col>
      <xdr:colOff>0</xdr:colOff>
      <xdr:row>0</xdr:row>
      <xdr:rowOff>0</xdr:rowOff>
    </xdr:from>
    <xdr:ext cx="1343025" cy="390525"/>
    <xdr:sp>
      <xdr:nvSpPr>
        <xdr:cNvPr id="43" name="テキスト ボックス 43"/>
        <xdr:cNvSpPr txBox="1">
          <a:spLocks noChangeArrowheads="1"/>
        </xdr:cNvSpPr>
      </xdr:nvSpPr>
      <xdr:spPr>
        <a:xfrm>
          <a:off x="0" y="0"/>
          <a:ext cx="1343025" cy="39052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岐阜県</a:t>
          </a:r>
          <a:r>
            <a:rPr lang="en-US" cap="none" sz="18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0</xdr:rowOff>
    </xdr:from>
    <xdr:ext cx="2990850" cy="228600"/>
    <xdr:sp>
      <xdr:nvSpPr>
        <xdr:cNvPr id="44" name="テキスト ボックス 44"/>
        <xdr:cNvSpPr txBox="1">
          <a:spLocks noChangeArrowheads="1"/>
        </xdr:cNvSpPr>
      </xdr:nvSpPr>
      <xdr:spPr>
        <a:xfrm>
          <a:off x="0" y="342900"/>
          <a:ext cx="2990850"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選択地区のシートに移動します。</a:t>
          </a:r>
        </a:p>
      </xdr:txBody>
    </xdr:sp>
    <xdr:clientData fPrintsWithSheet="0"/>
  </xdr:oneCellAnchor>
  <xdr:oneCellAnchor>
    <xdr:from>
      <xdr:col>6</xdr:col>
      <xdr:colOff>66675</xdr:colOff>
      <xdr:row>38</xdr:row>
      <xdr:rowOff>95250</xdr:rowOff>
    </xdr:from>
    <xdr:ext cx="533400" cy="238125"/>
    <xdr:sp>
      <xdr:nvSpPr>
        <xdr:cNvPr id="45" name="テキスト ボックス 45">
          <a:hlinkClick r:id="rId32"/>
        </xdr:cNvPr>
        <xdr:cNvSpPr txBox="1">
          <a:spLocks noChangeArrowheads="1"/>
        </xdr:cNvSpPr>
      </xdr:nvSpPr>
      <xdr:spPr>
        <a:xfrm>
          <a:off x="4181475" y="66103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羽島郡</a:t>
          </a:r>
        </a:p>
      </xdr:txBody>
    </xdr:sp>
    <xdr:clientData/>
  </xdr:oneCellAnchor>
  <xdr:oneCellAnchor>
    <xdr:from>
      <xdr:col>7</xdr:col>
      <xdr:colOff>19050</xdr:colOff>
      <xdr:row>36</xdr:row>
      <xdr:rowOff>123825</xdr:rowOff>
    </xdr:from>
    <xdr:ext cx="533400" cy="238125"/>
    <xdr:sp>
      <xdr:nvSpPr>
        <xdr:cNvPr id="46" name="テキスト ボックス 47">
          <a:hlinkClick r:id="rId33"/>
        </xdr:cNvPr>
        <xdr:cNvSpPr txBox="1">
          <a:spLocks noChangeArrowheads="1"/>
        </xdr:cNvSpPr>
      </xdr:nvSpPr>
      <xdr:spPr>
        <a:xfrm>
          <a:off x="4819650" y="6296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twoCellAnchor>
    <xdr:from>
      <xdr:col>7</xdr:col>
      <xdr:colOff>666750</xdr:colOff>
      <xdr:row>35</xdr:row>
      <xdr:rowOff>0</xdr:rowOff>
    </xdr:from>
    <xdr:to>
      <xdr:col>8</xdr:col>
      <xdr:colOff>47625</xdr:colOff>
      <xdr:row>38</xdr:row>
      <xdr:rowOff>114300</xdr:rowOff>
    </xdr:to>
    <xdr:sp>
      <xdr:nvSpPr>
        <xdr:cNvPr id="47" name="直線コネクタ 33"/>
        <xdr:cNvSpPr>
          <a:spLocks/>
        </xdr:cNvSpPr>
      </xdr:nvSpPr>
      <xdr:spPr>
        <a:xfrm>
          <a:off x="5467350" y="6000750"/>
          <a:ext cx="66675"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31</xdr:row>
      <xdr:rowOff>76200</xdr:rowOff>
    </xdr:from>
    <xdr:to>
      <xdr:col>8</xdr:col>
      <xdr:colOff>533400</xdr:colOff>
      <xdr:row>38</xdr:row>
      <xdr:rowOff>85725</xdr:rowOff>
    </xdr:to>
    <xdr:sp>
      <xdr:nvSpPr>
        <xdr:cNvPr id="48" name="直線コネクタ 63"/>
        <xdr:cNvSpPr>
          <a:spLocks/>
        </xdr:cNvSpPr>
      </xdr:nvSpPr>
      <xdr:spPr>
        <a:xfrm>
          <a:off x="5257800" y="5391150"/>
          <a:ext cx="762000" cy="1209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13</xdr:row>
      <xdr:rowOff>0</xdr:rowOff>
    </xdr:from>
    <xdr:ext cx="85725" cy="200025"/>
    <xdr:sp fLocksText="0">
      <xdr:nvSpPr>
        <xdr:cNvPr id="1" name="Text Box 1"/>
        <xdr:cNvSpPr txBox="1">
          <a:spLocks noChangeArrowheads="1"/>
        </xdr:cNvSpPr>
      </xdr:nvSpPr>
      <xdr:spPr>
        <a:xfrm>
          <a:off x="2990850" y="3038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00025"/>
    <xdr:sp fLocksText="0">
      <xdr:nvSpPr>
        <xdr:cNvPr id="2" name="Text Box 2"/>
        <xdr:cNvSpPr txBox="1">
          <a:spLocks noChangeArrowheads="1"/>
        </xdr:cNvSpPr>
      </xdr:nvSpPr>
      <xdr:spPr>
        <a:xfrm>
          <a:off x="2990850" y="4667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00025"/>
    <xdr:sp fLocksText="0">
      <xdr:nvSpPr>
        <xdr:cNvPr id="1" name="Text Box 1"/>
        <xdr:cNvSpPr txBox="1">
          <a:spLocks noChangeArrowheads="1"/>
        </xdr:cNvSpPr>
      </xdr:nvSpPr>
      <xdr:spPr>
        <a:xfrm>
          <a:off x="2990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23</xdr:row>
      <xdr:rowOff>0</xdr:rowOff>
    </xdr:from>
    <xdr:ext cx="85725" cy="200025"/>
    <xdr:sp fLocksText="0">
      <xdr:nvSpPr>
        <xdr:cNvPr id="2" name="Text Box 2"/>
        <xdr:cNvSpPr txBox="1">
          <a:spLocks noChangeArrowheads="1"/>
        </xdr:cNvSpPr>
      </xdr:nvSpPr>
      <xdr:spPr>
        <a:xfrm>
          <a:off x="2990850" y="5048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3"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00025"/>
    <xdr:sp fLocksText="0">
      <xdr:nvSpPr>
        <xdr:cNvPr id="4" name="Text Box 2"/>
        <xdr:cNvSpPr txBox="1">
          <a:spLocks noChangeArrowheads="1"/>
        </xdr:cNvSpPr>
      </xdr:nvSpPr>
      <xdr:spPr>
        <a:xfrm>
          <a:off x="2990850" y="4667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19</xdr:row>
      <xdr:rowOff>0</xdr:rowOff>
    </xdr:from>
    <xdr:ext cx="85725" cy="200025"/>
    <xdr:sp fLocksText="0">
      <xdr:nvSpPr>
        <xdr:cNvPr id="5" name="Text Box 2"/>
        <xdr:cNvSpPr txBox="1">
          <a:spLocks noChangeArrowheads="1"/>
        </xdr:cNvSpPr>
      </xdr:nvSpPr>
      <xdr:spPr>
        <a:xfrm>
          <a:off x="2990850" y="4286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762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762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32</xdr:row>
      <xdr:rowOff>0</xdr:rowOff>
    </xdr:from>
    <xdr:ext cx="85725" cy="200025"/>
    <xdr:sp fLocksText="0">
      <xdr:nvSpPr>
        <xdr:cNvPr id="1"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10</xdr:row>
      <xdr:rowOff>0</xdr:rowOff>
    </xdr:from>
    <xdr:ext cx="85725" cy="200025"/>
    <xdr:sp fLocksText="0">
      <xdr:nvSpPr>
        <xdr:cNvPr id="1" name="Text Box 1"/>
        <xdr:cNvSpPr txBox="1">
          <a:spLocks noChangeArrowheads="1"/>
        </xdr:cNvSpPr>
      </xdr:nvSpPr>
      <xdr:spPr>
        <a:xfrm>
          <a:off x="2990850" y="2466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38</xdr:row>
      <xdr:rowOff>0</xdr:rowOff>
    </xdr:from>
    <xdr:ext cx="85725" cy="200025"/>
    <xdr:sp fLocksText="0">
      <xdr:nvSpPr>
        <xdr:cNvPr id="2" name="Text Box 2"/>
        <xdr:cNvSpPr txBox="1">
          <a:spLocks noChangeArrowheads="1"/>
        </xdr:cNvSpPr>
      </xdr:nvSpPr>
      <xdr:spPr>
        <a:xfrm>
          <a:off x="2990850" y="81153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00025"/>
    <xdr:sp fLocksText="0">
      <xdr:nvSpPr>
        <xdr:cNvPr id="3" name="Text Box 1"/>
        <xdr:cNvSpPr txBox="1">
          <a:spLocks noChangeArrowheads="1"/>
        </xdr:cNvSpPr>
      </xdr:nvSpPr>
      <xdr:spPr>
        <a:xfrm>
          <a:off x="2990850" y="4667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00025"/>
    <xdr:sp fLocksText="0">
      <xdr:nvSpPr>
        <xdr:cNvPr id="4" name="Text Box 1"/>
        <xdr:cNvSpPr txBox="1">
          <a:spLocks noChangeArrowheads="1"/>
        </xdr:cNvSpPr>
      </xdr:nvSpPr>
      <xdr:spPr>
        <a:xfrm>
          <a:off x="2990850" y="6486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762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00025"/>
    <xdr:sp fLocksText="0">
      <xdr:nvSpPr>
        <xdr:cNvPr id="2" name="Text Box 2"/>
        <xdr:cNvSpPr txBox="1">
          <a:spLocks noChangeArrowheads="1"/>
        </xdr:cNvSpPr>
      </xdr:nvSpPr>
      <xdr:spPr>
        <a:xfrm>
          <a:off x="2990850" y="5429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36</xdr:row>
      <xdr:rowOff>0</xdr:rowOff>
    </xdr:from>
    <xdr:ext cx="85725" cy="200025"/>
    <xdr:sp fLocksText="0">
      <xdr:nvSpPr>
        <xdr:cNvPr id="3" name="Text Box 2"/>
        <xdr:cNvSpPr txBox="1">
          <a:spLocks noChangeArrowheads="1"/>
        </xdr:cNvSpPr>
      </xdr:nvSpPr>
      <xdr:spPr>
        <a:xfrm>
          <a:off x="2990850" y="762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20</xdr:row>
      <xdr:rowOff>0</xdr:rowOff>
    </xdr:from>
    <xdr:ext cx="85725" cy="200025"/>
    <xdr:sp fLocksText="0">
      <xdr:nvSpPr>
        <xdr:cNvPr id="2" name="Text Box 2"/>
        <xdr:cNvSpPr txBox="1">
          <a:spLocks noChangeArrowheads="1"/>
        </xdr:cNvSpPr>
      </xdr:nvSpPr>
      <xdr:spPr>
        <a:xfrm>
          <a:off x="2990850" y="4476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00025"/>
    <xdr:sp fLocksText="0">
      <xdr:nvSpPr>
        <xdr:cNvPr id="3" name="Text Box 2"/>
        <xdr:cNvSpPr txBox="1">
          <a:spLocks noChangeArrowheads="1"/>
        </xdr:cNvSpPr>
      </xdr:nvSpPr>
      <xdr:spPr>
        <a:xfrm>
          <a:off x="2990850" y="7058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27</xdr:row>
      <xdr:rowOff>0</xdr:rowOff>
    </xdr:from>
    <xdr:ext cx="85725" cy="200025"/>
    <xdr:sp fLocksText="0">
      <xdr:nvSpPr>
        <xdr:cNvPr id="2" name="Text Box 2"/>
        <xdr:cNvSpPr txBox="1">
          <a:spLocks noChangeArrowheads="1"/>
        </xdr:cNvSpPr>
      </xdr:nvSpPr>
      <xdr:spPr>
        <a:xfrm>
          <a:off x="2990850" y="5810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9</xdr:row>
      <xdr:rowOff>0</xdr:rowOff>
    </xdr:from>
    <xdr:ext cx="85725" cy="200025"/>
    <xdr:sp fLocksText="0">
      <xdr:nvSpPr>
        <xdr:cNvPr id="1"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22</xdr:row>
      <xdr:rowOff>0</xdr:rowOff>
    </xdr:from>
    <xdr:ext cx="85725" cy="200025"/>
    <xdr:sp fLocksText="0">
      <xdr:nvSpPr>
        <xdr:cNvPr id="2" name="Text Box 2"/>
        <xdr:cNvSpPr txBox="1">
          <a:spLocks noChangeArrowheads="1"/>
        </xdr:cNvSpPr>
      </xdr:nvSpPr>
      <xdr:spPr>
        <a:xfrm>
          <a:off x="2990850" y="4857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D2" sqref="D2"/>
    </sheetView>
  </sheetViews>
  <sheetFormatPr defaultColWidth="9.00390625" defaultRowHeight="13.5"/>
  <cols>
    <col min="1" max="1" width="128.625" style="240" customWidth="1"/>
    <col min="2" max="2" width="5.625" style="0" customWidth="1"/>
  </cols>
  <sheetData>
    <row r="1" spans="1:2" ht="13.5">
      <c r="A1" s="303"/>
      <c r="B1" s="303"/>
    </row>
    <row r="2" spans="1:2" ht="24">
      <c r="A2" s="257" t="s">
        <v>794</v>
      </c>
      <c r="B2" s="224"/>
    </row>
    <row r="3" spans="1:2" ht="18.75">
      <c r="A3" s="258"/>
      <c r="B3" s="224"/>
    </row>
    <row r="4" spans="1:2" ht="13.5">
      <c r="A4" s="225"/>
      <c r="B4" s="225"/>
    </row>
    <row r="5" spans="1:2" ht="13.5">
      <c r="A5" s="304" t="s">
        <v>795</v>
      </c>
      <c r="B5" s="305"/>
    </row>
    <row r="6" spans="1:2" ht="6" customHeight="1">
      <c r="A6" s="259"/>
      <c r="B6" s="260"/>
    </row>
    <row r="7" spans="1:2" ht="13.5">
      <c r="A7" s="304" t="s">
        <v>796</v>
      </c>
      <c r="B7" s="305"/>
    </row>
    <row r="8" spans="1:2" ht="13.5">
      <c r="A8" s="259"/>
      <c r="B8" s="226"/>
    </row>
    <row r="9" spans="1:2" ht="13.5">
      <c r="A9" s="227"/>
      <c r="B9" s="228"/>
    </row>
    <row r="10" spans="1:2" ht="13.5">
      <c r="A10" s="227" t="s">
        <v>771</v>
      </c>
      <c r="B10" s="228"/>
    </row>
    <row r="11" spans="1:2" ht="13.5">
      <c r="A11" s="227"/>
      <c r="B11" s="228"/>
    </row>
    <row r="12" spans="1:2" ht="13.5">
      <c r="A12" s="227" t="s">
        <v>772</v>
      </c>
      <c r="B12" s="228"/>
    </row>
    <row r="13" spans="1:2" ht="6" customHeight="1">
      <c r="A13" s="227"/>
      <c r="B13" s="228"/>
    </row>
    <row r="14" spans="1:2" ht="13.5">
      <c r="A14" s="227" t="s">
        <v>797</v>
      </c>
      <c r="B14" s="228"/>
    </row>
    <row r="15" spans="1:2" ht="13.5">
      <c r="A15" s="227"/>
      <c r="B15" s="228"/>
    </row>
    <row r="16" spans="1:2" ht="13.5">
      <c r="A16" s="227" t="s">
        <v>773</v>
      </c>
      <c r="B16" s="228"/>
    </row>
    <row r="17" spans="1:2" ht="6" customHeight="1">
      <c r="A17" s="227"/>
      <c r="B17" s="228"/>
    </row>
    <row r="18" spans="1:2" ht="13.5">
      <c r="A18" s="227" t="s">
        <v>774</v>
      </c>
      <c r="B18" s="228"/>
    </row>
    <row r="19" spans="1:2" ht="13.5">
      <c r="A19" s="227" t="s">
        <v>798</v>
      </c>
      <c r="B19" s="228"/>
    </row>
    <row r="20" spans="1:2" ht="13.5">
      <c r="A20" s="227" t="s">
        <v>775</v>
      </c>
      <c r="B20" s="228"/>
    </row>
    <row r="21" spans="1:2" ht="13.5">
      <c r="A21" s="227" t="s">
        <v>799</v>
      </c>
      <c r="B21" s="228"/>
    </row>
    <row r="22" spans="1:2" ht="13.5">
      <c r="A22" s="227" t="s">
        <v>776</v>
      </c>
      <c r="B22" s="228"/>
    </row>
    <row r="23" spans="1:2" ht="13.5">
      <c r="A23" s="227" t="s">
        <v>800</v>
      </c>
      <c r="B23" s="228"/>
    </row>
    <row r="24" spans="1:2" ht="13.5">
      <c r="A24" s="227" t="s">
        <v>777</v>
      </c>
      <c r="B24" s="228"/>
    </row>
    <row r="25" spans="1:2" ht="6" customHeight="1">
      <c r="A25" s="227"/>
      <c r="B25" s="228"/>
    </row>
    <row r="26" spans="1:2" ht="13.5">
      <c r="A26" s="227" t="s">
        <v>801</v>
      </c>
      <c r="B26" s="228"/>
    </row>
    <row r="27" spans="1:2" ht="13.5">
      <c r="A27" s="227" t="s">
        <v>800</v>
      </c>
      <c r="B27" s="228"/>
    </row>
    <row r="28" spans="1:2" ht="13.5">
      <c r="A28" s="227" t="s">
        <v>778</v>
      </c>
      <c r="B28" s="228"/>
    </row>
    <row r="29" spans="1:2" ht="13.5">
      <c r="A29" s="227" t="s">
        <v>802</v>
      </c>
      <c r="B29" s="228"/>
    </row>
    <row r="30" spans="1:2" ht="13.5">
      <c r="A30" s="227" t="s">
        <v>803</v>
      </c>
      <c r="B30" s="228"/>
    </row>
    <row r="31" spans="1:2" ht="6" customHeight="1">
      <c r="A31" s="227"/>
      <c r="B31" s="228"/>
    </row>
    <row r="32" spans="1:2" ht="13.5">
      <c r="A32" s="227" t="s">
        <v>804</v>
      </c>
      <c r="B32" s="228"/>
    </row>
    <row r="33" spans="1:2" ht="13.5">
      <c r="A33" s="227" t="s">
        <v>802</v>
      </c>
      <c r="B33" s="228"/>
    </row>
    <row r="34" spans="1:2" ht="13.5">
      <c r="A34" s="227" t="s">
        <v>805</v>
      </c>
      <c r="B34" s="228"/>
    </row>
    <row r="35" spans="1:2" ht="13.5">
      <c r="A35" s="227" t="s">
        <v>799</v>
      </c>
      <c r="B35" s="228"/>
    </row>
    <row r="36" spans="1:2" ht="13.5">
      <c r="A36" s="227" t="s">
        <v>806</v>
      </c>
      <c r="B36" s="228"/>
    </row>
    <row r="37" spans="1:2" ht="6" customHeight="1">
      <c r="A37" s="227"/>
      <c r="B37" s="228"/>
    </row>
    <row r="38" spans="1:2" ht="13.5">
      <c r="A38" s="227" t="s">
        <v>807</v>
      </c>
      <c r="B38" s="228"/>
    </row>
    <row r="39" spans="1:2" ht="13.5">
      <c r="A39" s="227" t="s">
        <v>800</v>
      </c>
      <c r="B39" s="228"/>
    </row>
    <row r="40" spans="1:2" ht="13.5">
      <c r="A40" s="227" t="s">
        <v>779</v>
      </c>
      <c r="B40" s="228"/>
    </row>
    <row r="41" spans="1:2" ht="13.5">
      <c r="A41" s="227" t="s">
        <v>799</v>
      </c>
      <c r="B41" s="228"/>
    </row>
    <row r="42" spans="1:2" ht="13.5">
      <c r="A42" s="227" t="s">
        <v>808</v>
      </c>
      <c r="B42" s="228"/>
    </row>
    <row r="43" spans="1:2" ht="13.5">
      <c r="A43" s="227"/>
      <c r="B43" s="228"/>
    </row>
    <row r="44" spans="1:2" ht="13.5">
      <c r="A44" s="227"/>
      <c r="B44" s="228"/>
    </row>
    <row r="45" spans="1:2" ht="13.5">
      <c r="A45" s="227"/>
      <c r="B45" s="228"/>
    </row>
    <row r="46" spans="1:2" ht="13.5">
      <c r="A46" s="225" t="s">
        <v>809</v>
      </c>
      <c r="B46" s="228"/>
    </row>
    <row r="47" spans="1:2" ht="6" customHeight="1">
      <c r="A47" s="225"/>
      <c r="B47" s="228"/>
    </row>
    <row r="48" spans="1:2" ht="13.5">
      <c r="A48" s="225" t="s">
        <v>780</v>
      </c>
      <c r="B48" s="228"/>
    </row>
    <row r="49" spans="1:2" ht="13.5">
      <c r="A49" s="225" t="s">
        <v>810</v>
      </c>
      <c r="B49" s="228"/>
    </row>
    <row r="50" spans="1:2" ht="13.5">
      <c r="A50" s="227"/>
      <c r="B50" s="228"/>
    </row>
    <row r="51" spans="1:2" ht="13.5">
      <c r="A51" s="228"/>
      <c r="B51" s="228"/>
    </row>
    <row r="52" spans="1:2" ht="13.5">
      <c r="A52" s="225"/>
      <c r="B52" s="228"/>
    </row>
    <row r="53" spans="1:2" ht="13.5">
      <c r="A53" s="225"/>
      <c r="B53" s="228"/>
    </row>
    <row r="54" spans="1:2" ht="13.5">
      <c r="A54" s="225"/>
      <c r="B54" s="228"/>
    </row>
    <row r="55" spans="1:2" ht="13.5">
      <c r="A55" s="225"/>
      <c r="B55" s="225"/>
    </row>
    <row r="56" spans="1:2" ht="13.5">
      <c r="A56" s="225"/>
      <c r="B56" s="225"/>
    </row>
    <row r="57" spans="1:2" ht="13.5">
      <c r="A57" s="225"/>
      <c r="B57" s="225"/>
    </row>
    <row r="58" spans="1:2" ht="13.5">
      <c r="A58" s="225"/>
      <c r="B58" s="225"/>
    </row>
  </sheetData>
  <sheetProtection password="CC6F"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45"/>
      <c r="C1" s="345"/>
      <c r="D1" s="345"/>
      <c r="E1" s="345"/>
      <c r="F1" s="345"/>
      <c r="G1" s="346"/>
      <c r="H1" s="349" t="s">
        <v>1</v>
      </c>
      <c r="I1" s="350"/>
      <c r="J1" s="351"/>
      <c r="K1" s="351"/>
      <c r="L1" s="351"/>
      <c r="M1" s="351"/>
      <c r="N1" s="351"/>
      <c r="O1" s="351"/>
      <c r="P1" s="351"/>
      <c r="Q1" s="351"/>
      <c r="R1" s="351"/>
      <c r="S1" s="351"/>
      <c r="T1" s="351"/>
      <c r="U1" s="352"/>
      <c r="V1" s="26" t="s">
        <v>20</v>
      </c>
      <c r="W1" s="351"/>
      <c r="X1" s="351"/>
      <c r="Y1" s="351"/>
      <c r="Z1" s="351"/>
      <c r="AA1" s="352"/>
      <c r="AB1" s="1"/>
    </row>
    <row r="2" spans="1:28" ht="33" customHeight="1">
      <c r="A2" s="12"/>
      <c r="B2" s="347"/>
      <c r="C2" s="347"/>
      <c r="D2" s="347"/>
      <c r="E2" s="347"/>
      <c r="F2" s="347"/>
      <c r="G2" s="348"/>
      <c r="H2" s="349" t="s">
        <v>3</v>
      </c>
      <c r="I2" s="350"/>
      <c r="J2" s="351"/>
      <c r="K2" s="351"/>
      <c r="L2" s="351"/>
      <c r="M2" s="351"/>
      <c r="N2" s="351"/>
      <c r="O2" s="351"/>
      <c r="P2" s="351"/>
      <c r="Q2" s="351"/>
      <c r="R2" s="351"/>
      <c r="S2" s="351"/>
      <c r="T2" s="351"/>
      <c r="U2" s="352"/>
      <c r="V2" s="26" t="s">
        <v>21</v>
      </c>
      <c r="W2" s="353">
        <f>SUM(I4)</f>
        <v>0</v>
      </c>
      <c r="X2" s="353"/>
      <c r="Y2" s="353"/>
      <c r="Z2" s="353"/>
      <c r="AA2" s="354"/>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0" t="s">
        <v>290</v>
      </c>
      <c r="C4" s="340"/>
      <c r="D4" s="340"/>
      <c r="E4" s="340"/>
      <c r="F4" s="19"/>
      <c r="G4" s="20" t="s">
        <v>4</v>
      </c>
      <c r="H4" s="21"/>
      <c r="I4" s="341">
        <f>SUM(G43,L43,Q43,V43,AA43)</f>
        <v>0</v>
      </c>
      <c r="J4" s="341"/>
      <c r="K4" s="22" t="s">
        <v>22</v>
      </c>
      <c r="L4" s="342">
        <f>SUM(F43,K43,P43,U43,Z43)</f>
        <v>46250</v>
      </c>
      <c r="M4" s="342"/>
      <c r="N4" s="342"/>
      <c r="O4" s="23"/>
      <c r="P4" s="24"/>
      <c r="Q4" s="24"/>
      <c r="R4" s="24"/>
      <c r="S4" s="24"/>
      <c r="T4" s="25"/>
    </row>
    <row r="5" spans="1:28" s="32" customFormat="1" ht="16.5" customHeight="1">
      <c r="A5" s="27" t="s">
        <v>24</v>
      </c>
      <c r="B5" s="343" t="s">
        <v>18</v>
      </c>
      <c r="C5" s="344"/>
      <c r="D5" s="344"/>
      <c r="E5" s="344"/>
      <c r="F5" s="344"/>
      <c r="G5" s="28" t="s">
        <v>23</v>
      </c>
      <c r="H5" s="29"/>
      <c r="I5" s="338" t="s">
        <v>10</v>
      </c>
      <c r="J5" s="338"/>
      <c r="K5" s="338"/>
      <c r="L5" s="30" t="s">
        <v>23</v>
      </c>
      <c r="M5" s="29"/>
      <c r="N5" s="338" t="s">
        <v>11</v>
      </c>
      <c r="O5" s="338"/>
      <c r="P5" s="338"/>
      <c r="Q5" s="30" t="s">
        <v>23</v>
      </c>
      <c r="R5" s="29"/>
      <c r="S5" s="338" t="s">
        <v>12</v>
      </c>
      <c r="T5" s="338"/>
      <c r="U5" s="338"/>
      <c r="V5" s="30" t="s">
        <v>23</v>
      </c>
      <c r="W5" s="29"/>
      <c r="X5" s="338" t="s">
        <v>42</v>
      </c>
      <c r="Y5" s="338"/>
      <c r="Z5" s="338"/>
      <c r="AA5" s="30" t="s">
        <v>23</v>
      </c>
      <c r="AB5" s="31" t="s">
        <v>14</v>
      </c>
    </row>
    <row r="6" spans="1:33" s="4" customFormat="1" ht="15" customHeight="1">
      <c r="A6" s="33"/>
      <c r="B6" s="34"/>
      <c r="C6" s="130" t="s">
        <v>277</v>
      </c>
      <c r="D6" s="135" t="s">
        <v>291</v>
      </c>
      <c r="E6" s="36" t="s">
        <v>918</v>
      </c>
      <c r="F6" s="37">
        <v>1350</v>
      </c>
      <c r="G6" s="5"/>
      <c r="H6" s="133" t="s">
        <v>304</v>
      </c>
      <c r="I6" s="35" t="s">
        <v>305</v>
      </c>
      <c r="J6" s="36"/>
      <c r="K6" s="48">
        <v>1250</v>
      </c>
      <c r="L6" s="6"/>
      <c r="M6" s="133" t="s">
        <v>309</v>
      </c>
      <c r="N6" s="35" t="s">
        <v>307</v>
      </c>
      <c r="O6" s="36"/>
      <c r="P6" s="48">
        <v>300</v>
      </c>
      <c r="Q6" s="6"/>
      <c r="R6" s="133" t="s">
        <v>312</v>
      </c>
      <c r="S6" s="155" t="s">
        <v>313</v>
      </c>
      <c r="T6" s="36"/>
      <c r="U6" s="48">
        <v>700</v>
      </c>
      <c r="V6" s="6"/>
      <c r="W6" s="133" t="s">
        <v>317</v>
      </c>
      <c r="X6" s="35" t="s">
        <v>293</v>
      </c>
      <c r="Y6" s="36"/>
      <c r="Z6" s="48">
        <v>2350</v>
      </c>
      <c r="AA6" s="6"/>
      <c r="AB6" s="74" t="s">
        <v>324</v>
      </c>
      <c r="AG6" s="32"/>
    </row>
    <row r="7" spans="1:33" s="4" customFormat="1" ht="15" customHeight="1">
      <c r="A7" s="38"/>
      <c r="B7" s="34"/>
      <c r="C7" s="131" t="s">
        <v>278</v>
      </c>
      <c r="D7" s="100" t="s">
        <v>292</v>
      </c>
      <c r="E7" s="40" t="s">
        <v>918</v>
      </c>
      <c r="F7" s="41">
        <v>2550</v>
      </c>
      <c r="G7" s="7"/>
      <c r="H7" s="131" t="s">
        <v>306</v>
      </c>
      <c r="I7" s="39" t="s">
        <v>307</v>
      </c>
      <c r="J7" s="40"/>
      <c r="K7" s="49">
        <v>1150</v>
      </c>
      <c r="L7" s="8"/>
      <c r="M7" s="131" t="s">
        <v>310</v>
      </c>
      <c r="N7" s="39" t="s">
        <v>295</v>
      </c>
      <c r="O7" s="40"/>
      <c r="P7" s="52">
        <v>400</v>
      </c>
      <c r="Q7" s="8"/>
      <c r="R7" s="131" t="s">
        <v>314</v>
      </c>
      <c r="S7" s="39" t="s">
        <v>308</v>
      </c>
      <c r="T7" s="40"/>
      <c r="U7" s="50">
        <v>250</v>
      </c>
      <c r="V7" s="8"/>
      <c r="W7" s="131" t="s">
        <v>318</v>
      </c>
      <c r="X7" s="39" t="s">
        <v>319</v>
      </c>
      <c r="Y7" s="40" t="s">
        <v>938</v>
      </c>
      <c r="Z7" s="50">
        <v>1850</v>
      </c>
      <c r="AA7" s="8"/>
      <c r="AB7" s="75" t="s">
        <v>900</v>
      </c>
      <c r="AG7" s="32"/>
    </row>
    <row r="8" spans="1:33" s="4" customFormat="1" ht="15" customHeight="1">
      <c r="A8" s="38"/>
      <c r="B8" s="34"/>
      <c r="C8" s="131" t="s">
        <v>279</v>
      </c>
      <c r="D8" s="100" t="s">
        <v>293</v>
      </c>
      <c r="E8" s="40" t="s">
        <v>17</v>
      </c>
      <c r="F8" s="41">
        <v>1350</v>
      </c>
      <c r="G8" s="7"/>
      <c r="H8" s="131"/>
      <c r="I8" s="129"/>
      <c r="J8" s="40"/>
      <c r="K8" s="50"/>
      <c r="L8" s="8"/>
      <c r="M8" s="131" t="s">
        <v>311</v>
      </c>
      <c r="N8" s="39" t="s">
        <v>308</v>
      </c>
      <c r="O8" s="40"/>
      <c r="P8" s="50">
        <v>1500</v>
      </c>
      <c r="Q8" s="8"/>
      <c r="R8" s="131" t="s">
        <v>315</v>
      </c>
      <c r="S8" s="39" t="s">
        <v>316</v>
      </c>
      <c r="T8" s="40"/>
      <c r="U8" s="49">
        <v>200</v>
      </c>
      <c r="V8" s="8"/>
      <c r="W8" s="131" t="s">
        <v>320</v>
      </c>
      <c r="X8" s="39" t="s">
        <v>295</v>
      </c>
      <c r="Y8" s="40"/>
      <c r="Z8" s="49">
        <v>2050</v>
      </c>
      <c r="AA8" s="8"/>
      <c r="AB8" s="75" t="s">
        <v>325</v>
      </c>
      <c r="AG8" s="32"/>
    </row>
    <row r="9" spans="1:33" s="4" customFormat="1" ht="15" customHeight="1">
      <c r="A9" s="38"/>
      <c r="B9" s="34"/>
      <c r="C9" s="131" t="s">
        <v>280</v>
      </c>
      <c r="D9" s="100" t="s">
        <v>294</v>
      </c>
      <c r="E9" s="40" t="s">
        <v>17</v>
      </c>
      <c r="F9" s="41">
        <v>1550</v>
      </c>
      <c r="G9" s="7"/>
      <c r="H9" s="131"/>
      <c r="I9" s="129"/>
      <c r="J9" s="40"/>
      <c r="K9" s="50"/>
      <c r="L9" s="8"/>
      <c r="M9" s="131">
        <v>210130303040</v>
      </c>
      <c r="N9" s="300" t="s">
        <v>887</v>
      </c>
      <c r="O9" s="40"/>
      <c r="P9" s="50">
        <v>1250</v>
      </c>
      <c r="Q9" s="8"/>
      <c r="R9" s="131"/>
      <c r="S9" s="39"/>
      <c r="T9" s="40"/>
      <c r="U9" s="49"/>
      <c r="V9" s="8"/>
      <c r="W9" s="131" t="s">
        <v>321</v>
      </c>
      <c r="X9" s="129" t="s">
        <v>323</v>
      </c>
      <c r="Y9" s="40" t="s">
        <v>274</v>
      </c>
      <c r="Z9" s="49">
        <v>1550</v>
      </c>
      <c r="AA9" s="8"/>
      <c r="AB9" s="76" t="s">
        <v>326</v>
      </c>
      <c r="AG9" s="32"/>
    </row>
    <row r="10" spans="1:33" s="4" customFormat="1" ht="15" customHeight="1">
      <c r="A10" s="38"/>
      <c r="B10" s="34"/>
      <c r="C10" s="131" t="s">
        <v>281</v>
      </c>
      <c r="D10" s="100" t="s">
        <v>295</v>
      </c>
      <c r="E10" s="40" t="s">
        <v>17</v>
      </c>
      <c r="F10" s="41">
        <v>1900</v>
      </c>
      <c r="G10" s="7"/>
      <c r="H10" s="131"/>
      <c r="I10" s="39"/>
      <c r="J10" s="40"/>
      <c r="K10" s="50"/>
      <c r="L10" s="8"/>
      <c r="M10" s="131"/>
      <c r="N10" s="39"/>
      <c r="O10" s="40"/>
      <c r="P10" s="50"/>
      <c r="Q10" s="8"/>
      <c r="R10" s="131"/>
      <c r="S10" s="39"/>
      <c r="T10" s="40"/>
      <c r="U10" s="50"/>
      <c r="V10" s="8"/>
      <c r="W10" s="131" t="s">
        <v>936</v>
      </c>
      <c r="X10" s="129" t="s">
        <v>937</v>
      </c>
      <c r="Y10" s="40" t="s">
        <v>39</v>
      </c>
      <c r="Z10" s="50">
        <v>2000</v>
      </c>
      <c r="AA10" s="8"/>
      <c r="AB10" s="76"/>
      <c r="AG10" s="32"/>
    </row>
    <row r="11" spans="1:33" s="4" customFormat="1" ht="15" customHeight="1">
      <c r="A11" s="38"/>
      <c r="B11" s="34"/>
      <c r="C11" s="131" t="s">
        <v>282</v>
      </c>
      <c r="D11" s="100" t="s">
        <v>296</v>
      </c>
      <c r="E11" s="40" t="s">
        <v>918</v>
      </c>
      <c r="F11" s="41">
        <v>1400</v>
      </c>
      <c r="G11" s="7"/>
      <c r="H11" s="131"/>
      <c r="I11" s="39"/>
      <c r="J11" s="40"/>
      <c r="K11" s="50"/>
      <c r="L11" s="8"/>
      <c r="M11" s="131"/>
      <c r="N11" s="39"/>
      <c r="O11" s="40"/>
      <c r="P11" s="50"/>
      <c r="Q11" s="8"/>
      <c r="R11" s="131"/>
      <c r="S11" s="39"/>
      <c r="T11" s="40"/>
      <c r="U11" s="50"/>
      <c r="V11" s="8"/>
      <c r="W11" s="131" t="s">
        <v>322</v>
      </c>
      <c r="X11" s="129" t="s">
        <v>887</v>
      </c>
      <c r="Y11" s="40" t="s">
        <v>39</v>
      </c>
      <c r="Z11" s="50">
        <v>2250</v>
      </c>
      <c r="AA11" s="8"/>
      <c r="AB11" s="76"/>
      <c r="AG11" s="32"/>
    </row>
    <row r="12" spans="1:28" s="4" customFormat="1" ht="15" customHeight="1">
      <c r="A12" s="38"/>
      <c r="B12" s="34"/>
      <c r="C12" s="131" t="s">
        <v>283</v>
      </c>
      <c r="D12" s="100" t="s">
        <v>297</v>
      </c>
      <c r="E12" s="40" t="s">
        <v>17</v>
      </c>
      <c r="F12" s="41">
        <v>1400</v>
      </c>
      <c r="G12" s="7"/>
      <c r="H12" s="131"/>
      <c r="I12" s="39"/>
      <c r="J12" s="40"/>
      <c r="K12" s="50"/>
      <c r="L12" s="8"/>
      <c r="M12" s="131"/>
      <c r="N12" s="39"/>
      <c r="O12" s="40"/>
      <c r="P12" s="50"/>
      <c r="Q12" s="8"/>
      <c r="R12" s="131"/>
      <c r="S12" s="39"/>
      <c r="T12" s="40"/>
      <c r="U12" s="50"/>
      <c r="V12" s="8"/>
      <c r="W12" s="131"/>
      <c r="X12" s="39"/>
      <c r="Y12" s="40"/>
      <c r="Z12" s="50"/>
      <c r="AA12" s="8"/>
      <c r="AB12" s="76"/>
    </row>
    <row r="13" spans="1:28" s="4" customFormat="1" ht="15" customHeight="1">
      <c r="A13" s="38"/>
      <c r="B13" s="34"/>
      <c r="C13" s="131" t="s">
        <v>284</v>
      </c>
      <c r="D13" s="129" t="s">
        <v>298</v>
      </c>
      <c r="E13" s="40" t="s">
        <v>918</v>
      </c>
      <c r="F13" s="41">
        <v>2350</v>
      </c>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38"/>
      <c r="B14" s="34"/>
      <c r="C14" s="131" t="s">
        <v>285</v>
      </c>
      <c r="D14" s="100" t="s">
        <v>299</v>
      </c>
      <c r="E14" s="40" t="s">
        <v>918</v>
      </c>
      <c r="F14" s="41">
        <v>4350</v>
      </c>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38"/>
      <c r="B15" s="34"/>
      <c r="C15" s="131" t="s">
        <v>286</v>
      </c>
      <c r="D15" s="100" t="s">
        <v>300</v>
      </c>
      <c r="E15" s="40" t="s">
        <v>918</v>
      </c>
      <c r="F15" s="41">
        <v>1600</v>
      </c>
      <c r="G15" s="7"/>
      <c r="H15" s="131"/>
      <c r="I15" s="39"/>
      <c r="J15" s="40"/>
      <c r="K15" s="50"/>
      <c r="L15" s="8"/>
      <c r="M15" s="131"/>
      <c r="N15" s="39"/>
      <c r="O15" s="40"/>
      <c r="P15" s="50"/>
      <c r="Q15" s="8"/>
      <c r="R15" s="131"/>
      <c r="S15" s="39"/>
      <c r="T15" s="40"/>
      <c r="U15" s="50"/>
      <c r="V15" s="8"/>
      <c r="W15" s="131"/>
      <c r="X15" s="39"/>
      <c r="Y15" s="40"/>
      <c r="Z15" s="50"/>
      <c r="AA15" s="8"/>
      <c r="AB15" s="76"/>
    </row>
    <row r="16" spans="1:28" s="4" customFormat="1" ht="15" customHeight="1">
      <c r="A16" s="38"/>
      <c r="B16" s="34"/>
      <c r="C16" s="131" t="s">
        <v>287</v>
      </c>
      <c r="D16" s="100" t="s">
        <v>301</v>
      </c>
      <c r="E16" s="40" t="s">
        <v>918</v>
      </c>
      <c r="F16" s="41">
        <v>3000</v>
      </c>
      <c r="G16" s="9"/>
      <c r="H16" s="131"/>
      <c r="I16" s="39"/>
      <c r="J16" s="40"/>
      <c r="K16" s="50"/>
      <c r="L16" s="8"/>
      <c r="M16" s="131"/>
      <c r="N16" s="39"/>
      <c r="O16" s="40"/>
      <c r="P16" s="50"/>
      <c r="Q16" s="8"/>
      <c r="R16" s="131"/>
      <c r="S16" s="39"/>
      <c r="T16" s="40"/>
      <c r="U16" s="50"/>
      <c r="V16" s="8"/>
      <c r="W16" s="131"/>
      <c r="X16" s="39"/>
      <c r="Y16" s="40"/>
      <c r="Z16" s="50"/>
      <c r="AA16" s="8"/>
      <c r="AB16" s="75"/>
    </row>
    <row r="17" spans="1:28" s="4" customFormat="1" ht="15" customHeight="1">
      <c r="A17" s="38"/>
      <c r="B17" s="34"/>
      <c r="C17" s="131" t="s">
        <v>288</v>
      </c>
      <c r="D17" s="100" t="s">
        <v>302</v>
      </c>
      <c r="E17" s="40" t="s">
        <v>17</v>
      </c>
      <c r="F17" s="41">
        <v>2150</v>
      </c>
      <c r="G17" s="7"/>
      <c r="H17" s="131"/>
      <c r="I17" s="39"/>
      <c r="J17" s="40"/>
      <c r="K17" s="50"/>
      <c r="L17" s="8"/>
      <c r="M17" s="131"/>
      <c r="N17" s="39"/>
      <c r="O17" s="40"/>
      <c r="P17" s="50"/>
      <c r="Q17" s="8"/>
      <c r="R17" s="131"/>
      <c r="S17" s="39"/>
      <c r="T17" s="40"/>
      <c r="U17" s="50"/>
      <c r="V17" s="8"/>
      <c r="W17" s="131"/>
      <c r="X17" s="39"/>
      <c r="Y17" s="40"/>
      <c r="Z17" s="50"/>
      <c r="AA17" s="8"/>
      <c r="AB17" s="76"/>
    </row>
    <row r="18" spans="1:28" s="4" customFormat="1" ht="15" customHeight="1">
      <c r="A18" s="38"/>
      <c r="B18" s="34"/>
      <c r="C18" s="131" t="s">
        <v>289</v>
      </c>
      <c r="D18" s="100" t="s">
        <v>303</v>
      </c>
      <c r="E18" s="40" t="s">
        <v>920</v>
      </c>
      <c r="F18" s="42">
        <v>2250</v>
      </c>
      <c r="G18" s="7"/>
      <c r="H18" s="131"/>
      <c r="I18" s="39"/>
      <c r="J18" s="40"/>
      <c r="K18" s="50"/>
      <c r="L18" s="8"/>
      <c r="M18" s="131"/>
      <c r="N18" s="39"/>
      <c r="O18" s="40"/>
      <c r="P18" s="50"/>
      <c r="Q18" s="8"/>
      <c r="R18" s="131"/>
      <c r="S18" s="39"/>
      <c r="T18" s="40"/>
      <c r="U18" s="50"/>
      <c r="V18" s="8"/>
      <c r="W18" s="131"/>
      <c r="X18" s="39"/>
      <c r="Y18" s="40"/>
      <c r="Z18" s="50"/>
      <c r="AA18" s="8"/>
      <c r="AB18" s="76"/>
    </row>
    <row r="19" spans="1:28" s="4" customFormat="1" ht="15" customHeight="1">
      <c r="A19" s="38"/>
      <c r="B19" s="34"/>
      <c r="C19" s="131"/>
      <c r="D19" s="100"/>
      <c r="E19" s="40"/>
      <c r="F19" s="42"/>
      <c r="G19" s="7"/>
      <c r="H19" s="131"/>
      <c r="I19" s="39"/>
      <c r="J19" s="40"/>
      <c r="K19" s="50"/>
      <c r="L19" s="8"/>
      <c r="M19" s="131"/>
      <c r="N19" s="39"/>
      <c r="O19" s="40"/>
      <c r="P19" s="50"/>
      <c r="Q19" s="8"/>
      <c r="R19" s="131"/>
      <c r="S19" s="39"/>
      <c r="T19" s="40"/>
      <c r="U19" s="50"/>
      <c r="V19" s="8"/>
      <c r="W19" s="131"/>
      <c r="X19" s="39"/>
      <c r="Y19" s="40"/>
      <c r="Z19" s="50"/>
      <c r="AA19" s="8"/>
      <c r="AB19" s="76"/>
    </row>
    <row r="20" spans="1:28" s="4" customFormat="1" ht="15" customHeight="1">
      <c r="A20" s="83"/>
      <c r="B20" s="84"/>
      <c r="C20" s="132"/>
      <c r="D20" s="101"/>
      <c r="E20" s="86"/>
      <c r="F20" s="87"/>
      <c r="G20" s="88"/>
      <c r="H20" s="132"/>
      <c r="I20" s="85"/>
      <c r="J20" s="86"/>
      <c r="K20" s="90"/>
      <c r="L20" s="89"/>
      <c r="M20" s="132"/>
      <c r="N20" s="85"/>
      <c r="O20" s="86"/>
      <c r="P20" s="90"/>
      <c r="Q20" s="89"/>
      <c r="R20" s="132"/>
      <c r="S20" s="85"/>
      <c r="T20" s="86"/>
      <c r="U20" s="90"/>
      <c r="V20" s="89"/>
      <c r="W20" s="132"/>
      <c r="X20" s="85"/>
      <c r="Y20" s="86"/>
      <c r="Z20" s="90"/>
      <c r="AA20" s="89"/>
      <c r="AB20" s="76"/>
    </row>
    <row r="21" spans="1:28" s="4" customFormat="1" ht="15" customHeight="1">
      <c r="A21" s="38"/>
      <c r="B21" s="34"/>
      <c r="C21" s="131"/>
      <c r="D21" s="100"/>
      <c r="E21" s="40"/>
      <c r="F21" s="68"/>
      <c r="G21" s="7"/>
      <c r="H21" s="131"/>
      <c r="I21" s="39"/>
      <c r="J21" s="40"/>
      <c r="K21" s="52"/>
      <c r="L21" s="8"/>
      <c r="M21" s="131"/>
      <c r="N21" s="39"/>
      <c r="O21" s="40"/>
      <c r="P21" s="52"/>
      <c r="Q21" s="8"/>
      <c r="R21" s="131"/>
      <c r="S21" s="39"/>
      <c r="T21" s="40"/>
      <c r="U21" s="99"/>
      <c r="V21" s="8"/>
      <c r="W21" s="131"/>
      <c r="X21" s="39"/>
      <c r="Y21" s="40"/>
      <c r="Z21" s="99"/>
      <c r="AA21" s="8"/>
      <c r="AB21" s="76"/>
    </row>
    <row r="22" spans="1:28" s="4" customFormat="1" ht="15" customHeight="1">
      <c r="A22" s="38"/>
      <c r="B22" s="34"/>
      <c r="C22" s="131"/>
      <c r="D22" s="100"/>
      <c r="E22" s="40"/>
      <c r="F22" s="68"/>
      <c r="G22" s="7"/>
      <c r="H22" s="131"/>
      <c r="I22" s="39"/>
      <c r="J22" s="40"/>
      <c r="K22" s="52"/>
      <c r="L22" s="8"/>
      <c r="M22" s="131"/>
      <c r="N22" s="39"/>
      <c r="O22" s="40"/>
      <c r="P22" s="52"/>
      <c r="Q22" s="8"/>
      <c r="R22" s="131"/>
      <c r="S22" s="39"/>
      <c r="T22" s="40"/>
      <c r="U22" s="99"/>
      <c r="V22" s="8"/>
      <c r="W22" s="131"/>
      <c r="X22" s="39"/>
      <c r="Y22" s="40"/>
      <c r="Z22" s="99"/>
      <c r="AA22" s="8"/>
      <c r="AB22" s="76"/>
    </row>
    <row r="23" spans="1:28" s="32" customFormat="1" ht="15" customHeight="1">
      <c r="A23" s="38"/>
      <c r="B23" s="34"/>
      <c r="C23" s="131"/>
      <c r="D23" s="100"/>
      <c r="E23" s="40"/>
      <c r="F23" s="68"/>
      <c r="G23" s="7"/>
      <c r="H23" s="131"/>
      <c r="I23" s="39"/>
      <c r="J23" s="40"/>
      <c r="K23" s="52"/>
      <c r="L23" s="8"/>
      <c r="M23" s="131"/>
      <c r="N23" s="39"/>
      <c r="O23" s="40"/>
      <c r="P23" s="52"/>
      <c r="Q23" s="8"/>
      <c r="R23" s="131"/>
      <c r="S23" s="39"/>
      <c r="T23" s="40"/>
      <c r="U23" s="99"/>
      <c r="V23" s="8"/>
      <c r="W23" s="131"/>
      <c r="X23" s="39"/>
      <c r="Y23" s="40"/>
      <c r="Z23" s="99"/>
      <c r="AA23" s="8"/>
      <c r="AB23" s="76"/>
    </row>
    <row r="24" spans="1:28" s="32" customFormat="1" ht="15" customHeight="1">
      <c r="A24" s="38"/>
      <c r="B24" s="34"/>
      <c r="C24" s="131"/>
      <c r="D24" s="100"/>
      <c r="E24" s="40"/>
      <c r="F24" s="68"/>
      <c r="G24" s="7"/>
      <c r="H24" s="131"/>
      <c r="I24" s="39"/>
      <c r="J24" s="40"/>
      <c r="K24" s="52"/>
      <c r="L24" s="8"/>
      <c r="M24" s="131"/>
      <c r="N24" s="39"/>
      <c r="O24" s="40"/>
      <c r="P24" s="52"/>
      <c r="Q24" s="8"/>
      <c r="R24" s="131"/>
      <c r="S24" s="39"/>
      <c r="T24" s="40"/>
      <c r="U24" s="99"/>
      <c r="V24" s="8"/>
      <c r="W24" s="131"/>
      <c r="X24" s="39"/>
      <c r="Y24" s="40"/>
      <c r="Z24" s="99"/>
      <c r="AA24" s="8"/>
      <c r="AB24" s="76"/>
    </row>
    <row r="25" spans="1:28" s="32" customFormat="1" ht="15" customHeight="1">
      <c r="A25" s="38"/>
      <c r="B25" s="34"/>
      <c r="C25" s="131"/>
      <c r="D25" s="100"/>
      <c r="E25" s="40"/>
      <c r="F25" s="68"/>
      <c r="G25" s="7"/>
      <c r="H25" s="131"/>
      <c r="I25" s="39"/>
      <c r="J25" s="40"/>
      <c r="K25" s="52"/>
      <c r="L25" s="8"/>
      <c r="M25" s="131"/>
      <c r="N25" s="39"/>
      <c r="O25" s="40"/>
      <c r="P25" s="52"/>
      <c r="Q25" s="8"/>
      <c r="R25" s="131"/>
      <c r="S25" s="39"/>
      <c r="T25" s="40"/>
      <c r="U25" s="99"/>
      <c r="V25" s="8"/>
      <c r="W25" s="131"/>
      <c r="X25" s="39"/>
      <c r="Y25" s="40"/>
      <c r="Z25" s="99"/>
      <c r="AA25" s="8"/>
      <c r="AB25" s="76"/>
    </row>
    <row r="26" spans="1:28" s="4" customFormat="1" ht="15" customHeight="1">
      <c r="A26" s="91"/>
      <c r="B26" s="69"/>
      <c r="C26" s="130"/>
      <c r="D26" s="102"/>
      <c r="E26" s="136"/>
      <c r="F26" s="92"/>
      <c r="G26" s="93"/>
      <c r="H26" s="130"/>
      <c r="I26" s="70"/>
      <c r="J26" s="136"/>
      <c r="K26" s="94"/>
      <c r="L26" s="95"/>
      <c r="M26" s="134"/>
      <c r="N26" s="96"/>
      <c r="O26" s="138"/>
      <c r="P26" s="97"/>
      <c r="Q26" s="95"/>
      <c r="R26" s="130"/>
      <c r="S26" s="70"/>
      <c r="T26" s="136"/>
      <c r="U26" s="98"/>
      <c r="V26" s="95"/>
      <c r="W26" s="130"/>
      <c r="X26" s="70"/>
      <c r="Y26" s="136"/>
      <c r="Z26" s="98"/>
      <c r="AA26" s="95"/>
      <c r="AB26" s="76"/>
    </row>
    <row r="27" spans="1:28" s="4" customFormat="1" ht="15" customHeight="1">
      <c r="A27" s="38"/>
      <c r="B27" s="34"/>
      <c r="C27" s="131"/>
      <c r="D27" s="100"/>
      <c r="E27" s="40"/>
      <c r="F27" s="68"/>
      <c r="G27" s="7"/>
      <c r="H27" s="131"/>
      <c r="I27" s="39"/>
      <c r="J27" s="40"/>
      <c r="K27" s="52"/>
      <c r="L27" s="8"/>
      <c r="M27" s="131"/>
      <c r="N27" s="39"/>
      <c r="O27" s="40"/>
      <c r="P27" s="52"/>
      <c r="Q27" s="8"/>
      <c r="R27" s="131"/>
      <c r="S27" s="39"/>
      <c r="T27" s="40"/>
      <c r="U27" s="50"/>
      <c r="V27" s="8"/>
      <c r="W27" s="131"/>
      <c r="X27" s="39"/>
      <c r="Y27" s="40"/>
      <c r="Z27" s="50"/>
      <c r="AA27" s="8"/>
      <c r="AB27" s="76"/>
    </row>
    <row r="28" spans="1:28" s="4" customFormat="1" ht="15" customHeight="1">
      <c r="A28" s="38"/>
      <c r="B28" s="34"/>
      <c r="C28" s="131"/>
      <c r="D28" s="100"/>
      <c r="E28" s="40"/>
      <c r="F28" s="68"/>
      <c r="G28" s="7"/>
      <c r="H28" s="131"/>
      <c r="I28" s="39"/>
      <c r="J28" s="40"/>
      <c r="K28" s="50"/>
      <c r="L28" s="8"/>
      <c r="M28" s="131"/>
      <c r="N28" s="39"/>
      <c r="O28" s="40"/>
      <c r="P28" s="52"/>
      <c r="Q28" s="8"/>
      <c r="R28" s="131"/>
      <c r="S28" s="39"/>
      <c r="T28" s="40"/>
      <c r="U28" s="50"/>
      <c r="V28" s="8"/>
      <c r="W28" s="131"/>
      <c r="X28" s="39"/>
      <c r="Y28" s="40"/>
      <c r="Z28" s="50"/>
      <c r="AA28" s="8"/>
      <c r="AB28" s="76"/>
    </row>
    <row r="29" spans="1:28" s="4" customFormat="1" ht="15" customHeight="1">
      <c r="A29" s="38"/>
      <c r="B29" s="34"/>
      <c r="C29" s="131"/>
      <c r="D29" s="100"/>
      <c r="E29" s="40"/>
      <c r="F29" s="68"/>
      <c r="G29" s="7"/>
      <c r="H29" s="131"/>
      <c r="I29" s="39"/>
      <c r="J29" s="40"/>
      <c r="K29" s="50"/>
      <c r="L29" s="8"/>
      <c r="M29" s="131"/>
      <c r="N29" s="39"/>
      <c r="O29" s="40"/>
      <c r="P29" s="50"/>
      <c r="Q29" s="8"/>
      <c r="R29" s="131"/>
      <c r="S29" s="39"/>
      <c r="T29" s="40"/>
      <c r="U29" s="50"/>
      <c r="V29" s="8"/>
      <c r="W29" s="131"/>
      <c r="X29" s="39"/>
      <c r="Y29" s="40"/>
      <c r="Z29" s="50"/>
      <c r="AA29" s="8"/>
      <c r="AB29" s="76"/>
    </row>
    <row r="30" spans="1:28" s="4" customFormat="1" ht="15" customHeight="1">
      <c r="A30" s="38"/>
      <c r="B30" s="34"/>
      <c r="C30" s="131"/>
      <c r="D30" s="100"/>
      <c r="E30" s="40"/>
      <c r="F30" s="68"/>
      <c r="G30" s="7"/>
      <c r="H30" s="131"/>
      <c r="I30" s="39"/>
      <c r="J30" s="40"/>
      <c r="K30" s="50"/>
      <c r="L30" s="8"/>
      <c r="M30" s="131"/>
      <c r="N30" s="39"/>
      <c r="O30" s="40"/>
      <c r="P30" s="50"/>
      <c r="Q30" s="8"/>
      <c r="R30" s="131"/>
      <c r="S30" s="39"/>
      <c r="T30" s="40"/>
      <c r="U30" s="50"/>
      <c r="V30" s="8"/>
      <c r="W30" s="131"/>
      <c r="X30" s="39"/>
      <c r="Y30" s="40"/>
      <c r="Z30" s="50"/>
      <c r="AA30" s="8"/>
      <c r="AB30" s="75"/>
    </row>
    <row r="31" spans="1:28" s="4" customFormat="1" ht="15" customHeight="1">
      <c r="A31" s="38"/>
      <c r="B31" s="34"/>
      <c r="C31" s="131"/>
      <c r="D31" s="100"/>
      <c r="E31" s="40"/>
      <c r="F31" s="68"/>
      <c r="G31" s="7"/>
      <c r="H31" s="131"/>
      <c r="I31" s="39"/>
      <c r="J31" s="40"/>
      <c r="K31" s="50"/>
      <c r="L31" s="8"/>
      <c r="M31" s="131"/>
      <c r="N31" s="39"/>
      <c r="O31" s="40"/>
      <c r="P31" s="50"/>
      <c r="Q31" s="8"/>
      <c r="R31" s="131"/>
      <c r="S31" s="39"/>
      <c r="T31" s="40"/>
      <c r="U31" s="50"/>
      <c r="V31" s="8"/>
      <c r="W31" s="131"/>
      <c r="X31" s="39"/>
      <c r="Y31" s="40"/>
      <c r="Z31" s="50"/>
      <c r="AA31" s="8"/>
      <c r="AB31" s="76"/>
    </row>
    <row r="32" spans="1:28" s="4" customFormat="1" ht="15" customHeight="1">
      <c r="A32" s="38"/>
      <c r="B32" s="34"/>
      <c r="C32" s="131"/>
      <c r="D32" s="100"/>
      <c r="E32" s="40"/>
      <c r="F32" s="68"/>
      <c r="G32" s="7"/>
      <c r="H32" s="131"/>
      <c r="I32" s="39"/>
      <c r="J32" s="40"/>
      <c r="K32" s="50"/>
      <c r="L32" s="8"/>
      <c r="M32" s="131"/>
      <c r="N32" s="39"/>
      <c r="O32" s="40"/>
      <c r="P32" s="50"/>
      <c r="Q32" s="8"/>
      <c r="R32" s="131"/>
      <c r="S32" s="39"/>
      <c r="T32" s="40"/>
      <c r="U32" s="50"/>
      <c r="V32" s="8"/>
      <c r="W32" s="131"/>
      <c r="X32" s="39"/>
      <c r="Y32" s="40"/>
      <c r="Z32" s="50"/>
      <c r="AA32" s="8"/>
      <c r="AB32" s="75"/>
    </row>
    <row r="33" spans="1:28" s="4" customFormat="1" ht="15" customHeight="1">
      <c r="A33" s="38"/>
      <c r="B33" s="34"/>
      <c r="C33" s="131"/>
      <c r="D33" s="100"/>
      <c r="E33" s="40"/>
      <c r="F33" s="68"/>
      <c r="G33" s="7"/>
      <c r="H33" s="131"/>
      <c r="I33" s="39"/>
      <c r="J33" s="40"/>
      <c r="K33" s="50"/>
      <c r="L33" s="8"/>
      <c r="M33" s="131"/>
      <c r="N33" s="39"/>
      <c r="O33" s="40"/>
      <c r="P33" s="50"/>
      <c r="Q33" s="8"/>
      <c r="R33" s="131"/>
      <c r="S33" s="39"/>
      <c r="T33" s="40"/>
      <c r="U33" s="50"/>
      <c r="V33" s="8"/>
      <c r="W33" s="131"/>
      <c r="X33" s="39"/>
      <c r="Y33" s="40"/>
      <c r="Z33" s="50"/>
      <c r="AA33" s="8"/>
      <c r="AB33" s="75"/>
    </row>
    <row r="34" spans="1:28" s="4" customFormat="1" ht="15" customHeight="1">
      <c r="A34" s="38"/>
      <c r="B34" s="34"/>
      <c r="C34" s="131"/>
      <c r="D34" s="100"/>
      <c r="E34" s="40"/>
      <c r="F34" s="68"/>
      <c r="G34" s="7"/>
      <c r="H34" s="131"/>
      <c r="I34" s="39"/>
      <c r="J34" s="40"/>
      <c r="K34" s="50"/>
      <c r="L34" s="8"/>
      <c r="M34" s="131"/>
      <c r="N34" s="39"/>
      <c r="O34" s="40"/>
      <c r="P34" s="50"/>
      <c r="Q34" s="8"/>
      <c r="R34" s="131"/>
      <c r="S34" s="39"/>
      <c r="T34" s="40"/>
      <c r="U34" s="50"/>
      <c r="V34" s="8"/>
      <c r="W34" s="131"/>
      <c r="X34" s="39"/>
      <c r="Y34" s="40"/>
      <c r="Z34" s="50"/>
      <c r="AA34" s="8"/>
      <c r="AB34" s="75"/>
    </row>
    <row r="35" spans="1:28" s="4" customFormat="1" ht="15" customHeight="1">
      <c r="A35" s="38"/>
      <c r="B35" s="34"/>
      <c r="C35" s="131"/>
      <c r="D35" s="100"/>
      <c r="E35" s="40"/>
      <c r="F35" s="68"/>
      <c r="G35" s="7"/>
      <c r="H35" s="131"/>
      <c r="I35" s="39"/>
      <c r="J35" s="40"/>
      <c r="K35" s="50"/>
      <c r="L35" s="8"/>
      <c r="M35" s="131"/>
      <c r="N35" s="39"/>
      <c r="O35" s="40"/>
      <c r="P35" s="50"/>
      <c r="Q35" s="8"/>
      <c r="R35" s="131"/>
      <c r="S35" s="39"/>
      <c r="T35" s="40"/>
      <c r="U35" s="50"/>
      <c r="V35" s="8"/>
      <c r="W35" s="131"/>
      <c r="X35" s="39"/>
      <c r="Y35" s="40"/>
      <c r="Z35" s="50"/>
      <c r="AA35" s="8"/>
      <c r="AB35" s="75"/>
    </row>
    <row r="36" spans="1:28" s="4" customFormat="1" ht="15" customHeight="1">
      <c r="A36" s="38"/>
      <c r="B36" s="34"/>
      <c r="C36" s="131"/>
      <c r="D36" s="100"/>
      <c r="E36" s="40"/>
      <c r="F36" s="68"/>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c r="D37" s="100"/>
      <c r="E37" s="40"/>
      <c r="F37" s="42"/>
      <c r="G37" s="7"/>
      <c r="H37" s="131"/>
      <c r="I37" s="39"/>
      <c r="J37" s="40"/>
      <c r="K37" s="50"/>
      <c r="L37" s="8"/>
      <c r="M37" s="131"/>
      <c r="N37" s="39"/>
      <c r="O37" s="40"/>
      <c r="P37" s="50"/>
      <c r="Q37" s="8"/>
      <c r="R37" s="131"/>
      <c r="S37" s="39"/>
      <c r="T37" s="40"/>
      <c r="U37" s="50"/>
      <c r="V37" s="8"/>
      <c r="W37" s="131"/>
      <c r="X37" s="39"/>
      <c r="Y37" s="40"/>
      <c r="Z37" s="50"/>
      <c r="AA37" s="8"/>
      <c r="AB37" s="76"/>
    </row>
    <row r="38" spans="1:28" s="4" customFormat="1" ht="15" customHeight="1">
      <c r="A38" s="38"/>
      <c r="B38" s="34"/>
      <c r="C38" s="131"/>
      <c r="D38" s="100"/>
      <c r="E38" s="40"/>
      <c r="F38" s="42"/>
      <c r="G38" s="7"/>
      <c r="H38" s="131"/>
      <c r="I38" s="39"/>
      <c r="J38" s="40"/>
      <c r="K38" s="50"/>
      <c r="L38" s="8"/>
      <c r="M38" s="131"/>
      <c r="N38" s="39"/>
      <c r="O38" s="40"/>
      <c r="P38" s="50"/>
      <c r="Q38" s="8"/>
      <c r="R38" s="131"/>
      <c r="S38" s="39"/>
      <c r="T38" s="40"/>
      <c r="U38" s="50"/>
      <c r="V38" s="8"/>
      <c r="W38" s="131"/>
      <c r="X38" s="39"/>
      <c r="Y38" s="40"/>
      <c r="Z38" s="50"/>
      <c r="AA38" s="8"/>
      <c r="AB38" s="76"/>
    </row>
    <row r="39" spans="1:28" s="4" customFormat="1" ht="15" customHeight="1">
      <c r="A39" s="38"/>
      <c r="B39" s="34"/>
      <c r="C39" s="131"/>
      <c r="D39" s="100"/>
      <c r="E39" s="40"/>
      <c r="F39" s="42"/>
      <c r="G39" s="7"/>
      <c r="H39" s="131"/>
      <c r="I39" s="39"/>
      <c r="J39" s="40"/>
      <c r="K39" s="50"/>
      <c r="L39" s="8"/>
      <c r="M39" s="131"/>
      <c r="N39" s="39"/>
      <c r="O39" s="40"/>
      <c r="P39" s="50"/>
      <c r="Q39" s="8"/>
      <c r="R39" s="131"/>
      <c r="S39" s="39"/>
      <c r="T39" s="40"/>
      <c r="U39" s="50"/>
      <c r="V39" s="8"/>
      <c r="W39" s="131"/>
      <c r="X39" s="39"/>
      <c r="Y39" s="40"/>
      <c r="Z39" s="50"/>
      <c r="AA39" s="8"/>
      <c r="AB39" s="76"/>
    </row>
    <row r="40" spans="1:28" s="4" customFormat="1" ht="15" customHeight="1">
      <c r="A40" s="38"/>
      <c r="B40" s="34"/>
      <c r="C40" s="131"/>
      <c r="D40" s="100"/>
      <c r="E40" s="40"/>
      <c r="F40" s="42"/>
      <c r="G40" s="7"/>
      <c r="H40" s="131"/>
      <c r="I40" s="39"/>
      <c r="J40" s="40"/>
      <c r="K40" s="50"/>
      <c r="L40" s="8"/>
      <c r="M40" s="131"/>
      <c r="N40" s="39"/>
      <c r="O40" s="40"/>
      <c r="P40" s="50"/>
      <c r="Q40" s="8"/>
      <c r="R40" s="131"/>
      <c r="S40" s="39"/>
      <c r="T40" s="40"/>
      <c r="U40" s="50"/>
      <c r="V40" s="8"/>
      <c r="W40" s="131"/>
      <c r="X40" s="39"/>
      <c r="Y40" s="40"/>
      <c r="Z40" s="50"/>
      <c r="AA40" s="8"/>
      <c r="AB40" s="76"/>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46"/>
      <c r="D43" s="29" t="str">
        <f>CONCATENATE(FIXED(COUNTA(D6:D42),0,0),"　店")</f>
        <v>13　店</v>
      </c>
      <c r="E43" s="137"/>
      <c r="F43" s="47">
        <f>SUM(F6:F42)</f>
        <v>27200</v>
      </c>
      <c r="G43" s="54">
        <f>SUM(G6:G42)</f>
        <v>0</v>
      </c>
      <c r="H43" s="46"/>
      <c r="I43" s="29" t="str">
        <f>CONCATENATE(FIXED(COUNTA(I6:I42),0,0),"　店")</f>
        <v>2　店</v>
      </c>
      <c r="J43" s="137"/>
      <c r="K43" s="51">
        <f>SUM(K6:K42)</f>
        <v>2400</v>
      </c>
      <c r="L43" s="53">
        <f>SUM(L6:L42)</f>
        <v>0</v>
      </c>
      <c r="M43" s="46"/>
      <c r="N43" s="29" t="str">
        <f>CONCATENATE(FIXED(COUNTA(N6:N42),0,0),"　店")</f>
        <v>4　店</v>
      </c>
      <c r="O43" s="137"/>
      <c r="P43" s="51">
        <f>SUM(P6:P42)</f>
        <v>3450</v>
      </c>
      <c r="Q43" s="53">
        <f>SUM(Q6:Q42)</f>
        <v>0</v>
      </c>
      <c r="R43" s="46"/>
      <c r="S43" s="29" t="str">
        <f>CONCATENATE(FIXED(COUNTA(S6:S42),0,0),"　店")</f>
        <v>3　店</v>
      </c>
      <c r="T43" s="137"/>
      <c r="U43" s="51">
        <f>SUM(U6:U42)</f>
        <v>1150</v>
      </c>
      <c r="V43" s="53">
        <f>SUM(V6:V42)</f>
        <v>0</v>
      </c>
      <c r="W43" s="46"/>
      <c r="X43" s="29" t="str">
        <f>CONCATENATE(FIXED(COUNTA(X6:X42),0,0),"　店")</f>
        <v>6　店</v>
      </c>
      <c r="Y43" s="137"/>
      <c r="Z43" s="51">
        <f>SUM(Z6:Z42)</f>
        <v>12050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974</v>
      </c>
      <c r="B45" s="77"/>
      <c r="D45" s="77"/>
      <c r="E45" s="77"/>
      <c r="F45" s="61"/>
      <c r="AB45" s="79" t="s">
        <v>26</v>
      </c>
    </row>
    <row r="46" spans="1:28" ht="22.5" customHeight="1">
      <c r="A46" s="339"/>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row>
  </sheetData>
  <sheetProtection password="CC6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whole" operator="lessThanOrEqual" allowBlank="1" showInputMessage="1" showErrorMessage="1" sqref="G6:G42 AA6:AA42 Q6:Q42 V6:V42 L6:L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45"/>
      <c r="C1" s="345"/>
      <c r="D1" s="345"/>
      <c r="E1" s="345"/>
      <c r="F1" s="345"/>
      <c r="G1" s="346"/>
      <c r="H1" s="349" t="s">
        <v>1</v>
      </c>
      <c r="I1" s="350"/>
      <c r="J1" s="351"/>
      <c r="K1" s="351"/>
      <c r="L1" s="351"/>
      <c r="M1" s="351"/>
      <c r="N1" s="351"/>
      <c r="O1" s="351"/>
      <c r="P1" s="351"/>
      <c r="Q1" s="351"/>
      <c r="R1" s="351"/>
      <c r="S1" s="351"/>
      <c r="T1" s="351"/>
      <c r="U1" s="352"/>
      <c r="V1" s="26" t="s">
        <v>20</v>
      </c>
      <c r="W1" s="351"/>
      <c r="X1" s="351"/>
      <c r="Y1" s="351"/>
      <c r="Z1" s="351"/>
      <c r="AA1" s="352"/>
      <c r="AB1" s="1"/>
    </row>
    <row r="2" spans="1:28" ht="33" customHeight="1">
      <c r="A2" s="12"/>
      <c r="B2" s="347"/>
      <c r="C2" s="347"/>
      <c r="D2" s="347"/>
      <c r="E2" s="347"/>
      <c r="F2" s="347"/>
      <c r="G2" s="348"/>
      <c r="H2" s="349" t="s">
        <v>3</v>
      </c>
      <c r="I2" s="350"/>
      <c r="J2" s="351"/>
      <c r="K2" s="351"/>
      <c r="L2" s="351"/>
      <c r="M2" s="351"/>
      <c r="N2" s="351"/>
      <c r="O2" s="351"/>
      <c r="P2" s="351"/>
      <c r="Q2" s="351"/>
      <c r="R2" s="351"/>
      <c r="S2" s="351"/>
      <c r="T2" s="351"/>
      <c r="U2" s="352"/>
      <c r="V2" s="26" t="s">
        <v>21</v>
      </c>
      <c r="W2" s="353">
        <f>SUM(I4,I22,I33)</f>
        <v>0</v>
      </c>
      <c r="X2" s="353"/>
      <c r="Y2" s="353"/>
      <c r="Z2" s="353"/>
      <c r="AA2" s="354"/>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0" t="s">
        <v>327</v>
      </c>
      <c r="C4" s="340"/>
      <c r="D4" s="340"/>
      <c r="E4" s="340"/>
      <c r="F4" s="19"/>
      <c r="G4" s="20" t="s">
        <v>4</v>
      </c>
      <c r="H4" s="21"/>
      <c r="I4" s="341">
        <f>SUM(G20,L20,Q20,V20,AA20)</f>
        <v>0</v>
      </c>
      <c r="J4" s="341"/>
      <c r="K4" s="22" t="s">
        <v>22</v>
      </c>
      <c r="L4" s="342">
        <f>SUM(F20,K20,P20,U20,Z20)</f>
        <v>52350</v>
      </c>
      <c r="M4" s="342"/>
      <c r="N4" s="342"/>
      <c r="O4" s="23"/>
      <c r="P4" s="24"/>
      <c r="Q4" s="24"/>
      <c r="R4" s="24"/>
      <c r="S4" s="24"/>
      <c r="T4" s="25"/>
    </row>
    <row r="5" spans="1:28" s="32" customFormat="1" ht="16.5" customHeight="1">
      <c r="A5" s="27" t="s">
        <v>24</v>
      </c>
      <c r="B5" s="343" t="s">
        <v>18</v>
      </c>
      <c r="C5" s="344"/>
      <c r="D5" s="344"/>
      <c r="E5" s="344"/>
      <c r="F5" s="344"/>
      <c r="G5" s="28" t="s">
        <v>23</v>
      </c>
      <c r="H5" s="29"/>
      <c r="I5" s="338" t="s">
        <v>10</v>
      </c>
      <c r="J5" s="338"/>
      <c r="K5" s="338"/>
      <c r="L5" s="30" t="s">
        <v>23</v>
      </c>
      <c r="M5" s="29"/>
      <c r="N5" s="338" t="s">
        <v>11</v>
      </c>
      <c r="O5" s="338"/>
      <c r="P5" s="338"/>
      <c r="Q5" s="30" t="s">
        <v>23</v>
      </c>
      <c r="R5" s="29"/>
      <c r="S5" s="338" t="s">
        <v>12</v>
      </c>
      <c r="T5" s="338"/>
      <c r="U5" s="338"/>
      <c r="V5" s="30" t="s">
        <v>23</v>
      </c>
      <c r="W5" s="29"/>
      <c r="X5" s="338" t="s">
        <v>42</v>
      </c>
      <c r="Y5" s="338"/>
      <c r="Z5" s="338"/>
      <c r="AA5" s="30" t="s">
        <v>23</v>
      </c>
      <c r="AB5" s="31" t="s">
        <v>14</v>
      </c>
    </row>
    <row r="6" spans="1:32" s="4" customFormat="1" ht="15" customHeight="1">
      <c r="A6" s="33"/>
      <c r="B6" s="34"/>
      <c r="C6" s="130" t="s">
        <v>329</v>
      </c>
      <c r="D6" s="35" t="s">
        <v>338</v>
      </c>
      <c r="E6" s="36" t="s">
        <v>918</v>
      </c>
      <c r="F6" s="37">
        <v>3050</v>
      </c>
      <c r="G6" s="5"/>
      <c r="H6" s="133" t="s">
        <v>351</v>
      </c>
      <c r="I6" s="35" t="s">
        <v>340</v>
      </c>
      <c r="J6" s="36"/>
      <c r="K6" s="48">
        <v>1400</v>
      </c>
      <c r="L6" s="6"/>
      <c r="M6" s="133"/>
      <c r="N6" s="35"/>
      <c r="O6" s="36"/>
      <c r="P6" s="48"/>
      <c r="Q6" s="6"/>
      <c r="R6" s="133">
        <v>210210405001</v>
      </c>
      <c r="S6" s="35" t="s">
        <v>342</v>
      </c>
      <c r="T6" s="36"/>
      <c r="U6" s="48">
        <v>350</v>
      </c>
      <c r="V6" s="6"/>
      <c r="W6" s="133" t="s">
        <v>356</v>
      </c>
      <c r="X6" s="35" t="s">
        <v>362</v>
      </c>
      <c r="Y6" s="36" t="s">
        <v>186</v>
      </c>
      <c r="Z6" s="48">
        <v>2300</v>
      </c>
      <c r="AA6" s="6"/>
      <c r="AB6" s="140" t="s">
        <v>367</v>
      </c>
      <c r="AF6" s="32"/>
    </row>
    <row r="7" spans="1:32" s="4" customFormat="1" ht="15" customHeight="1">
      <c r="A7" s="38"/>
      <c r="B7" s="34"/>
      <c r="C7" s="131" t="s">
        <v>330</v>
      </c>
      <c r="D7" s="39" t="s">
        <v>339</v>
      </c>
      <c r="E7" s="40" t="s">
        <v>17</v>
      </c>
      <c r="F7" s="41">
        <v>7750</v>
      </c>
      <c r="G7" s="7"/>
      <c r="H7" s="131" t="s">
        <v>352</v>
      </c>
      <c r="I7" s="39" t="s">
        <v>353</v>
      </c>
      <c r="J7" s="40"/>
      <c r="K7" s="49">
        <v>550</v>
      </c>
      <c r="L7" s="8"/>
      <c r="M7" s="131"/>
      <c r="N7" s="39"/>
      <c r="O7" s="40"/>
      <c r="P7" s="52"/>
      <c r="Q7" s="8"/>
      <c r="R7" s="131">
        <v>210210405002</v>
      </c>
      <c r="S7" s="39" t="s">
        <v>355</v>
      </c>
      <c r="T7" s="40"/>
      <c r="U7" s="50">
        <v>600</v>
      </c>
      <c r="V7" s="8"/>
      <c r="W7" s="131" t="s">
        <v>357</v>
      </c>
      <c r="X7" s="39" t="s">
        <v>340</v>
      </c>
      <c r="Y7" s="40" t="s">
        <v>186</v>
      </c>
      <c r="Z7" s="50">
        <v>3250</v>
      </c>
      <c r="AA7" s="8"/>
      <c r="AB7" s="75" t="s">
        <v>956</v>
      </c>
      <c r="AF7" s="32"/>
    </row>
    <row r="8" spans="1:32" s="4" customFormat="1" ht="15" customHeight="1">
      <c r="A8" s="38"/>
      <c r="B8" s="34"/>
      <c r="C8" s="131" t="s">
        <v>331</v>
      </c>
      <c r="D8" s="39" t="s">
        <v>340</v>
      </c>
      <c r="E8" s="40" t="s">
        <v>17</v>
      </c>
      <c r="F8" s="41">
        <v>2050</v>
      </c>
      <c r="G8" s="7"/>
      <c r="H8" s="131" t="s">
        <v>354</v>
      </c>
      <c r="I8" s="39" t="s">
        <v>342</v>
      </c>
      <c r="J8" s="40"/>
      <c r="K8" s="50">
        <v>450</v>
      </c>
      <c r="L8" s="8"/>
      <c r="M8" s="131"/>
      <c r="N8" s="39"/>
      <c r="O8" s="40"/>
      <c r="P8" s="50"/>
      <c r="Q8" s="8"/>
      <c r="R8" s="131">
        <v>210210405004</v>
      </c>
      <c r="S8" s="39" t="s">
        <v>339</v>
      </c>
      <c r="T8" s="40"/>
      <c r="U8" s="49">
        <v>750</v>
      </c>
      <c r="V8" s="8"/>
      <c r="W8" s="131" t="s">
        <v>358</v>
      </c>
      <c r="X8" s="39" t="s">
        <v>342</v>
      </c>
      <c r="Y8" s="40" t="s">
        <v>186</v>
      </c>
      <c r="Z8" s="49">
        <v>1950</v>
      </c>
      <c r="AA8" s="8"/>
      <c r="AB8" s="75"/>
      <c r="AF8" s="32"/>
    </row>
    <row r="9" spans="1:32" s="4" customFormat="1" ht="15" customHeight="1">
      <c r="A9" s="38"/>
      <c r="B9" s="34"/>
      <c r="C9" s="131" t="s">
        <v>332</v>
      </c>
      <c r="D9" s="39" t="s">
        <v>341</v>
      </c>
      <c r="E9" s="40" t="s">
        <v>17</v>
      </c>
      <c r="F9" s="41">
        <v>1050</v>
      </c>
      <c r="G9" s="7"/>
      <c r="H9" s="131"/>
      <c r="I9" s="39"/>
      <c r="J9" s="40"/>
      <c r="K9" s="50"/>
      <c r="L9" s="8"/>
      <c r="M9" s="131"/>
      <c r="N9" s="39"/>
      <c r="O9" s="40"/>
      <c r="P9" s="50"/>
      <c r="Q9" s="8"/>
      <c r="R9" s="131"/>
      <c r="S9" s="39"/>
      <c r="T9" s="40"/>
      <c r="U9" s="49"/>
      <c r="V9" s="8"/>
      <c r="W9" s="131" t="s">
        <v>359</v>
      </c>
      <c r="X9" s="39" t="s">
        <v>363</v>
      </c>
      <c r="Y9" s="40" t="s">
        <v>186</v>
      </c>
      <c r="Z9" s="49">
        <v>1500</v>
      </c>
      <c r="AA9" s="8"/>
      <c r="AB9" s="76"/>
      <c r="AF9" s="32"/>
    </row>
    <row r="10" spans="1:32" s="4" customFormat="1" ht="15" customHeight="1">
      <c r="A10" s="38"/>
      <c r="B10" s="34"/>
      <c r="C10" s="131" t="s">
        <v>333</v>
      </c>
      <c r="D10" s="39" t="s">
        <v>342</v>
      </c>
      <c r="E10" s="40" t="s">
        <v>17</v>
      </c>
      <c r="F10" s="41">
        <v>1050</v>
      </c>
      <c r="G10" s="7"/>
      <c r="H10" s="131"/>
      <c r="I10" s="39"/>
      <c r="J10" s="40"/>
      <c r="K10" s="50"/>
      <c r="L10" s="8"/>
      <c r="M10" s="131"/>
      <c r="N10" s="39"/>
      <c r="O10" s="40"/>
      <c r="P10" s="50"/>
      <c r="Q10" s="8"/>
      <c r="R10" s="131"/>
      <c r="S10" s="39"/>
      <c r="T10" s="40"/>
      <c r="U10" s="50"/>
      <c r="V10" s="8"/>
      <c r="W10" s="131" t="s">
        <v>360</v>
      </c>
      <c r="X10" s="39" t="s">
        <v>355</v>
      </c>
      <c r="Y10" s="40" t="s">
        <v>186</v>
      </c>
      <c r="Z10" s="50">
        <v>1550</v>
      </c>
      <c r="AA10" s="8"/>
      <c r="AB10" s="76"/>
      <c r="AF10" s="32"/>
    </row>
    <row r="11" spans="1:32" s="4" customFormat="1" ht="15" customHeight="1">
      <c r="A11" s="38"/>
      <c r="B11" s="34" t="s">
        <v>16</v>
      </c>
      <c r="C11" s="131" t="s">
        <v>334</v>
      </c>
      <c r="D11" s="39" t="s">
        <v>343</v>
      </c>
      <c r="E11" s="40" t="s">
        <v>920</v>
      </c>
      <c r="F11" s="41">
        <v>2800</v>
      </c>
      <c r="G11" s="7"/>
      <c r="H11" s="131"/>
      <c r="I11" s="39"/>
      <c r="J11" s="40"/>
      <c r="K11" s="50"/>
      <c r="L11" s="8"/>
      <c r="M11" s="131"/>
      <c r="N11" s="39"/>
      <c r="O11" s="40"/>
      <c r="P11" s="50"/>
      <c r="Q11" s="8"/>
      <c r="R11" s="131"/>
      <c r="S11" s="39"/>
      <c r="T11" s="40"/>
      <c r="U11" s="50"/>
      <c r="V11" s="8"/>
      <c r="W11" s="131" t="s">
        <v>361</v>
      </c>
      <c r="X11" s="39" t="s">
        <v>364</v>
      </c>
      <c r="Y11" s="40" t="s">
        <v>186</v>
      </c>
      <c r="Z11" s="50">
        <v>2050</v>
      </c>
      <c r="AA11" s="8"/>
      <c r="AB11" s="75" t="s">
        <v>369</v>
      </c>
      <c r="AF11" s="32"/>
    </row>
    <row r="12" spans="1:32" s="4" customFormat="1" ht="15" customHeight="1">
      <c r="A12" s="38"/>
      <c r="B12" s="34" t="s">
        <v>31</v>
      </c>
      <c r="C12" s="131" t="s">
        <v>335</v>
      </c>
      <c r="D12" s="39" t="s">
        <v>347</v>
      </c>
      <c r="E12" s="40" t="s">
        <v>924</v>
      </c>
      <c r="F12" s="41">
        <v>5100</v>
      </c>
      <c r="G12" s="7"/>
      <c r="H12" s="131"/>
      <c r="I12" s="39"/>
      <c r="J12" s="40"/>
      <c r="K12" s="50"/>
      <c r="L12" s="8"/>
      <c r="M12" s="131"/>
      <c r="N12" s="39"/>
      <c r="O12" s="40"/>
      <c r="P12" s="50"/>
      <c r="Q12" s="8"/>
      <c r="R12" s="131"/>
      <c r="S12" s="39"/>
      <c r="T12" s="40"/>
      <c r="U12" s="50"/>
      <c r="V12" s="8"/>
      <c r="W12" s="131"/>
      <c r="X12" s="39"/>
      <c r="Y12" s="40"/>
      <c r="Z12" s="50"/>
      <c r="AA12" s="8"/>
      <c r="AB12" s="76" t="s">
        <v>370</v>
      </c>
      <c r="AF12" s="32"/>
    </row>
    <row r="13" spans="1:32" s="4" customFormat="1" ht="15" customHeight="1">
      <c r="A13" s="38"/>
      <c r="B13" s="34"/>
      <c r="C13" s="131" t="s">
        <v>336</v>
      </c>
      <c r="D13" s="39" t="s">
        <v>344</v>
      </c>
      <c r="E13" s="40" t="s">
        <v>923</v>
      </c>
      <c r="F13" s="41">
        <v>4800</v>
      </c>
      <c r="G13" s="7"/>
      <c r="H13" s="131"/>
      <c r="I13" s="39"/>
      <c r="J13" s="40"/>
      <c r="K13" s="50"/>
      <c r="L13" s="8"/>
      <c r="M13" s="131"/>
      <c r="N13" s="39"/>
      <c r="O13" s="40"/>
      <c r="P13" s="50"/>
      <c r="Q13" s="8"/>
      <c r="R13" s="131"/>
      <c r="S13" s="39"/>
      <c r="T13" s="40"/>
      <c r="U13" s="49"/>
      <c r="V13" s="8"/>
      <c r="W13" s="131"/>
      <c r="X13" s="39"/>
      <c r="Y13" s="40"/>
      <c r="Z13" s="49"/>
      <c r="AA13" s="8"/>
      <c r="AB13" s="76" t="s">
        <v>371</v>
      </c>
      <c r="AF13" s="32"/>
    </row>
    <row r="14" spans="1:32" s="4" customFormat="1" ht="15" customHeight="1">
      <c r="A14" s="83"/>
      <c r="B14" s="84"/>
      <c r="C14" s="132" t="s">
        <v>337</v>
      </c>
      <c r="D14" s="85" t="s">
        <v>345</v>
      </c>
      <c r="E14" s="86" t="s">
        <v>917</v>
      </c>
      <c r="F14" s="181">
        <v>3450</v>
      </c>
      <c r="G14" s="88"/>
      <c r="H14" s="132"/>
      <c r="I14" s="85"/>
      <c r="J14" s="86"/>
      <c r="K14" s="90"/>
      <c r="L14" s="89"/>
      <c r="M14" s="132"/>
      <c r="N14" s="85"/>
      <c r="O14" s="86"/>
      <c r="P14" s="90"/>
      <c r="Q14" s="89"/>
      <c r="R14" s="132"/>
      <c r="S14" s="85"/>
      <c r="T14" s="86"/>
      <c r="U14" s="182"/>
      <c r="V14" s="89"/>
      <c r="W14" s="132"/>
      <c r="X14" s="85"/>
      <c r="Y14" s="86"/>
      <c r="Z14" s="182"/>
      <c r="AA14" s="89"/>
      <c r="AB14" s="76" t="s">
        <v>950</v>
      </c>
      <c r="AF14" s="32"/>
    </row>
    <row r="15" spans="1:32" s="4" customFormat="1" ht="15" customHeight="1">
      <c r="A15" s="184" t="s">
        <v>365</v>
      </c>
      <c r="B15" s="185" t="s">
        <v>32</v>
      </c>
      <c r="C15" s="142" t="s">
        <v>940</v>
      </c>
      <c r="D15" s="167" t="s">
        <v>346</v>
      </c>
      <c r="E15" s="176" t="s">
        <v>920</v>
      </c>
      <c r="F15" s="186">
        <v>2750</v>
      </c>
      <c r="G15" s="178"/>
      <c r="H15" s="142"/>
      <c r="I15" s="167"/>
      <c r="J15" s="176"/>
      <c r="K15" s="51"/>
      <c r="L15" s="179"/>
      <c r="M15" s="142"/>
      <c r="N15" s="167"/>
      <c r="O15" s="176"/>
      <c r="P15" s="51"/>
      <c r="Q15" s="179"/>
      <c r="R15" s="142"/>
      <c r="S15" s="167"/>
      <c r="T15" s="176"/>
      <c r="U15" s="51"/>
      <c r="V15" s="179"/>
      <c r="W15" s="142"/>
      <c r="X15" s="167"/>
      <c r="Y15" s="176"/>
      <c r="Z15" s="51"/>
      <c r="AA15" s="179"/>
      <c r="AB15" s="76" t="s">
        <v>372</v>
      </c>
      <c r="AF15" s="32"/>
    </row>
    <row r="16" spans="1:32" s="4" customFormat="1" ht="15" customHeight="1">
      <c r="A16" s="197" t="s">
        <v>366</v>
      </c>
      <c r="B16" s="198"/>
      <c r="C16" s="143" t="s">
        <v>941</v>
      </c>
      <c r="D16" s="71" t="s">
        <v>350</v>
      </c>
      <c r="E16" s="141" t="s">
        <v>921</v>
      </c>
      <c r="F16" s="199">
        <v>1200</v>
      </c>
      <c r="G16" s="189"/>
      <c r="H16" s="143"/>
      <c r="I16" s="71"/>
      <c r="J16" s="141"/>
      <c r="K16" s="200"/>
      <c r="L16" s="190"/>
      <c r="M16" s="143"/>
      <c r="N16" s="71"/>
      <c r="O16" s="141"/>
      <c r="P16" s="200"/>
      <c r="Q16" s="190"/>
      <c r="R16" s="143"/>
      <c r="S16" s="71"/>
      <c r="T16" s="141"/>
      <c r="U16" s="200"/>
      <c r="V16" s="190"/>
      <c r="W16" s="143">
        <v>210215504010</v>
      </c>
      <c r="X16" s="71" t="s">
        <v>349</v>
      </c>
      <c r="Y16" s="141" t="s">
        <v>36</v>
      </c>
      <c r="Z16" s="200">
        <v>600</v>
      </c>
      <c r="AA16" s="190"/>
      <c r="AB16" s="76" t="s">
        <v>952</v>
      </c>
      <c r="AF16" s="32"/>
    </row>
    <row r="17" spans="1:32" s="4" customFormat="1" ht="15" customHeight="1">
      <c r="A17" s="38"/>
      <c r="B17" s="34"/>
      <c r="C17" s="131"/>
      <c r="D17" s="39"/>
      <c r="E17" s="40"/>
      <c r="F17" s="41"/>
      <c r="G17" s="7"/>
      <c r="H17" s="131"/>
      <c r="I17" s="39"/>
      <c r="J17" s="40"/>
      <c r="K17" s="50"/>
      <c r="L17" s="8"/>
      <c r="M17" s="131"/>
      <c r="N17" s="39"/>
      <c r="O17" s="40"/>
      <c r="P17" s="50"/>
      <c r="Q17" s="8"/>
      <c r="R17" s="131"/>
      <c r="S17" s="39"/>
      <c r="T17" s="40"/>
      <c r="U17" s="50"/>
      <c r="V17" s="8"/>
      <c r="W17" s="131"/>
      <c r="X17" s="39"/>
      <c r="Y17" s="40"/>
      <c r="Z17" s="50"/>
      <c r="AA17" s="8"/>
      <c r="AB17" s="76"/>
      <c r="AF17" s="32"/>
    </row>
    <row r="18" spans="1:28" s="4" customFormat="1" ht="15" customHeight="1">
      <c r="A18" s="38"/>
      <c r="B18" s="34"/>
      <c r="C18" s="131"/>
      <c r="D18" s="39"/>
      <c r="E18" s="40"/>
      <c r="F18" s="42"/>
      <c r="G18" s="7"/>
      <c r="H18" s="131"/>
      <c r="I18" s="39"/>
      <c r="J18" s="40"/>
      <c r="K18" s="50"/>
      <c r="L18" s="8"/>
      <c r="M18" s="131"/>
      <c r="N18" s="39"/>
      <c r="O18" s="40"/>
      <c r="P18" s="50"/>
      <c r="Q18" s="8"/>
      <c r="R18" s="131"/>
      <c r="S18" s="39"/>
      <c r="T18" s="40"/>
      <c r="U18" s="50"/>
      <c r="V18" s="8"/>
      <c r="W18" s="131"/>
      <c r="X18" s="39"/>
      <c r="Y18" s="40"/>
      <c r="Z18" s="50"/>
      <c r="AA18" s="8"/>
      <c r="AB18" s="76"/>
    </row>
    <row r="19" spans="1:28" s="4" customFormat="1" ht="15" customHeight="1">
      <c r="A19" s="43"/>
      <c r="B19" s="34"/>
      <c r="C19" s="131"/>
      <c r="D19" s="39"/>
      <c r="E19" s="40"/>
      <c r="F19" s="42"/>
      <c r="G19" s="7"/>
      <c r="H19" s="131"/>
      <c r="I19" s="39"/>
      <c r="J19" s="40"/>
      <c r="K19" s="50"/>
      <c r="L19" s="8"/>
      <c r="M19" s="131"/>
      <c r="N19" s="39"/>
      <c r="O19" s="40"/>
      <c r="P19" s="50"/>
      <c r="Q19" s="8"/>
      <c r="R19" s="131"/>
      <c r="S19" s="39"/>
      <c r="T19" s="40"/>
      <c r="U19" s="50"/>
      <c r="V19" s="8"/>
      <c r="W19" s="131"/>
      <c r="X19" s="39"/>
      <c r="Y19" s="40"/>
      <c r="Z19" s="50"/>
      <c r="AA19" s="8"/>
      <c r="AB19" s="76"/>
    </row>
    <row r="20" spans="1:28" s="4" customFormat="1" ht="15" customHeight="1">
      <c r="A20" s="44"/>
      <c r="B20" s="45"/>
      <c r="C20" s="142"/>
      <c r="D20" s="29" t="str">
        <f>CONCATENATE(FIXED(COUNTA(D6:D19),0,0),"　店")</f>
        <v>11　店</v>
      </c>
      <c r="E20" s="137"/>
      <c r="F20" s="47">
        <f>SUM(F6:F19)</f>
        <v>35050</v>
      </c>
      <c r="G20" s="54">
        <f>SUM(G6:G19)</f>
        <v>0</v>
      </c>
      <c r="H20" s="142"/>
      <c r="I20" s="29" t="str">
        <f>CONCATENATE(FIXED(COUNTA(I6:I19),0,0),"　店")</f>
        <v>3　店</v>
      </c>
      <c r="J20" s="137"/>
      <c r="K20" s="51">
        <f>SUM(K6:K19)</f>
        <v>2400</v>
      </c>
      <c r="L20" s="53">
        <f>SUM(L6:L19)</f>
        <v>0</v>
      </c>
      <c r="M20" s="142"/>
      <c r="N20" s="29" t="str">
        <f>CONCATENATE(FIXED(COUNTA(N6:N19),0,0),"　店")</f>
        <v>0　店</v>
      </c>
      <c r="O20" s="137"/>
      <c r="P20" s="51">
        <f>SUM(P6:P19)</f>
        <v>0</v>
      </c>
      <c r="Q20" s="53">
        <f>SUM(Q6:Q19)</f>
        <v>0</v>
      </c>
      <c r="R20" s="142"/>
      <c r="S20" s="29" t="str">
        <f>CONCATENATE(FIXED(COUNTA(S6:S19),0,0),"　店")</f>
        <v>3　店</v>
      </c>
      <c r="T20" s="137"/>
      <c r="U20" s="51">
        <f>SUM(U6:U19)</f>
        <v>1700</v>
      </c>
      <c r="V20" s="53">
        <f>SUM(V6:V19)</f>
        <v>0</v>
      </c>
      <c r="W20" s="142"/>
      <c r="X20" s="29" t="str">
        <f>CONCATENATE(FIXED(COUNTA(X6:X19),0,0),"　店")</f>
        <v>7　店</v>
      </c>
      <c r="Y20" s="137"/>
      <c r="Z20" s="51">
        <f>SUM(Z6:Z19)</f>
        <v>13200</v>
      </c>
      <c r="AA20" s="53">
        <f>SUM(AA6:AA19)</f>
        <v>0</v>
      </c>
      <c r="AB20" s="56"/>
    </row>
    <row r="21" spans="2:28" s="32" customFormat="1" ht="12" customHeight="1">
      <c r="B21" s="62"/>
      <c r="C21" s="57"/>
      <c r="D21" s="58"/>
      <c r="E21" s="58"/>
      <c r="F21" s="59"/>
      <c r="G21" s="60"/>
      <c r="H21" s="57"/>
      <c r="I21" s="63"/>
      <c r="J21" s="58"/>
      <c r="K21" s="60"/>
      <c r="L21" s="60"/>
      <c r="M21" s="57"/>
      <c r="N21" s="58"/>
      <c r="O21" s="58"/>
      <c r="P21" s="60"/>
      <c r="Q21" s="57"/>
      <c r="R21" s="57"/>
      <c r="S21" s="58"/>
      <c r="T21" s="58"/>
      <c r="U21" s="60"/>
      <c r="V21" s="60"/>
      <c r="W21" s="57"/>
      <c r="X21" s="58"/>
      <c r="Y21" s="58"/>
      <c r="Z21" s="60"/>
      <c r="AA21" s="60"/>
      <c r="AB21" s="64"/>
    </row>
    <row r="22" spans="2:15" s="32" customFormat="1" ht="24.75" customHeight="1">
      <c r="B22" s="340" t="s">
        <v>328</v>
      </c>
      <c r="C22" s="340"/>
      <c r="D22" s="340"/>
      <c r="E22" s="340"/>
      <c r="F22" s="19"/>
      <c r="G22" s="20" t="s">
        <v>4</v>
      </c>
      <c r="H22" s="21"/>
      <c r="I22" s="341">
        <f>SUM(G31,L31,Q31,V31,AA31)</f>
        <v>0</v>
      </c>
      <c r="J22" s="341"/>
      <c r="K22" s="22" t="s">
        <v>22</v>
      </c>
      <c r="L22" s="342">
        <f>SUM(F31,K31,P31,U31,Z31)</f>
        <v>9950</v>
      </c>
      <c r="M22" s="342"/>
      <c r="N22" s="342"/>
      <c r="O22" s="65"/>
    </row>
    <row r="23" spans="1:28" s="32" customFormat="1" ht="16.5" customHeight="1">
      <c r="A23" s="27" t="s">
        <v>24</v>
      </c>
      <c r="B23" s="343" t="s">
        <v>18</v>
      </c>
      <c r="C23" s="344"/>
      <c r="D23" s="344"/>
      <c r="E23" s="344"/>
      <c r="F23" s="344"/>
      <c r="G23" s="28" t="s">
        <v>23</v>
      </c>
      <c r="H23" s="29"/>
      <c r="I23" s="338" t="s">
        <v>10</v>
      </c>
      <c r="J23" s="338"/>
      <c r="K23" s="338"/>
      <c r="L23" s="30" t="s">
        <v>23</v>
      </c>
      <c r="M23" s="29"/>
      <c r="N23" s="360" t="s">
        <v>11</v>
      </c>
      <c r="O23" s="360"/>
      <c r="P23" s="360"/>
      <c r="Q23" s="241" t="s">
        <v>23</v>
      </c>
      <c r="R23" s="29"/>
      <c r="S23" s="360" t="s">
        <v>12</v>
      </c>
      <c r="T23" s="360"/>
      <c r="U23" s="360"/>
      <c r="V23" s="241" t="s">
        <v>23</v>
      </c>
      <c r="W23" s="29"/>
      <c r="X23" s="338" t="s">
        <v>42</v>
      </c>
      <c r="Y23" s="338"/>
      <c r="Z23" s="338"/>
      <c r="AA23" s="30" t="s">
        <v>23</v>
      </c>
      <c r="AB23" s="31" t="s">
        <v>14</v>
      </c>
    </row>
    <row r="24" spans="1:28" s="4" customFormat="1" ht="15" customHeight="1">
      <c r="A24" s="33"/>
      <c r="B24" s="66"/>
      <c r="C24" s="133" t="s">
        <v>373</v>
      </c>
      <c r="D24" s="35" t="s">
        <v>377</v>
      </c>
      <c r="E24" s="36" t="s">
        <v>919</v>
      </c>
      <c r="F24" s="67">
        <v>1350</v>
      </c>
      <c r="G24" s="5"/>
      <c r="H24" s="133"/>
      <c r="I24" s="35"/>
      <c r="J24" s="36"/>
      <c r="K24" s="48"/>
      <c r="L24" s="6"/>
      <c r="M24" s="143"/>
      <c r="N24" s="254"/>
      <c r="O24" s="255"/>
      <c r="P24" s="72"/>
      <c r="Q24" s="6"/>
      <c r="R24" s="133">
        <v>210260405001</v>
      </c>
      <c r="S24" s="242" t="s">
        <v>381</v>
      </c>
      <c r="T24" s="243"/>
      <c r="U24" s="73">
        <v>400</v>
      </c>
      <c r="V24" s="6"/>
      <c r="W24" s="133" t="s">
        <v>382</v>
      </c>
      <c r="X24" s="35" t="s">
        <v>384</v>
      </c>
      <c r="Y24" s="36" t="s">
        <v>36</v>
      </c>
      <c r="Z24" s="73">
        <v>1100</v>
      </c>
      <c r="AA24" s="6"/>
      <c r="AB24" s="139" t="s">
        <v>368</v>
      </c>
    </row>
    <row r="25" spans="1:28" s="4" customFormat="1" ht="15" customHeight="1">
      <c r="A25" s="38"/>
      <c r="B25" s="34"/>
      <c r="C25" s="131" t="s">
        <v>374</v>
      </c>
      <c r="D25" s="39" t="s">
        <v>378</v>
      </c>
      <c r="E25" s="40" t="s">
        <v>926</v>
      </c>
      <c r="F25" s="68">
        <v>2000</v>
      </c>
      <c r="G25" s="7"/>
      <c r="H25" s="131"/>
      <c r="I25" s="39"/>
      <c r="J25" s="40"/>
      <c r="K25" s="52"/>
      <c r="L25" s="8"/>
      <c r="M25" s="131"/>
      <c r="N25" s="246"/>
      <c r="O25" s="247"/>
      <c r="P25" s="52"/>
      <c r="Q25" s="8"/>
      <c r="R25" s="131"/>
      <c r="S25" s="246"/>
      <c r="T25" s="247"/>
      <c r="U25" s="50"/>
      <c r="V25" s="8"/>
      <c r="W25" s="131" t="s">
        <v>383</v>
      </c>
      <c r="X25" s="39" t="s">
        <v>378</v>
      </c>
      <c r="Y25" s="40" t="s">
        <v>39</v>
      </c>
      <c r="Z25" s="50">
        <v>700</v>
      </c>
      <c r="AA25" s="8"/>
      <c r="AB25" s="76" t="s">
        <v>904</v>
      </c>
    </row>
    <row r="26" spans="1:28" s="4" customFormat="1" ht="15" customHeight="1">
      <c r="A26" s="38"/>
      <c r="B26" s="34"/>
      <c r="C26" s="131" t="s">
        <v>375</v>
      </c>
      <c r="D26" s="39" t="s">
        <v>379</v>
      </c>
      <c r="E26" s="40" t="s">
        <v>920</v>
      </c>
      <c r="F26" s="68">
        <v>2950</v>
      </c>
      <c r="G26" s="7"/>
      <c r="H26" s="131"/>
      <c r="I26" s="39"/>
      <c r="J26" s="40"/>
      <c r="K26" s="50"/>
      <c r="L26" s="8"/>
      <c r="M26" s="131"/>
      <c r="N26" s="246"/>
      <c r="O26" s="247"/>
      <c r="P26" s="50"/>
      <c r="Q26" s="8"/>
      <c r="R26" s="131"/>
      <c r="S26" s="246"/>
      <c r="T26" s="247"/>
      <c r="U26" s="50"/>
      <c r="V26" s="8"/>
      <c r="W26" s="131"/>
      <c r="X26" s="39"/>
      <c r="Y26" s="40"/>
      <c r="Z26" s="50"/>
      <c r="AA26" s="8"/>
      <c r="AB26" s="75"/>
    </row>
    <row r="27" spans="1:28" s="4" customFormat="1" ht="15" customHeight="1">
      <c r="A27" s="38"/>
      <c r="B27" s="34"/>
      <c r="C27" s="131" t="s">
        <v>376</v>
      </c>
      <c r="D27" s="39" t="s">
        <v>380</v>
      </c>
      <c r="E27" s="40" t="s">
        <v>920</v>
      </c>
      <c r="F27" s="68">
        <v>1450</v>
      </c>
      <c r="G27" s="7"/>
      <c r="H27" s="131"/>
      <c r="I27" s="39"/>
      <c r="J27" s="40"/>
      <c r="K27" s="50"/>
      <c r="L27" s="8"/>
      <c r="M27" s="131"/>
      <c r="N27" s="246"/>
      <c r="O27" s="247"/>
      <c r="P27" s="50"/>
      <c r="Q27" s="8"/>
      <c r="R27" s="131"/>
      <c r="S27" s="246"/>
      <c r="T27" s="247"/>
      <c r="U27" s="50"/>
      <c r="V27" s="8"/>
      <c r="W27" s="131"/>
      <c r="X27" s="39"/>
      <c r="Y27" s="40"/>
      <c r="Z27" s="50"/>
      <c r="AA27" s="8"/>
      <c r="AB27" s="75"/>
    </row>
    <row r="28" spans="1:28" s="4" customFormat="1" ht="15" customHeight="1">
      <c r="A28" s="38"/>
      <c r="B28" s="34"/>
      <c r="C28" s="131"/>
      <c r="D28" s="39"/>
      <c r="E28" s="40"/>
      <c r="F28" s="68"/>
      <c r="G28" s="7"/>
      <c r="H28" s="131"/>
      <c r="I28" s="39"/>
      <c r="J28" s="40"/>
      <c r="K28" s="50"/>
      <c r="L28" s="8"/>
      <c r="M28" s="131"/>
      <c r="N28" s="246"/>
      <c r="O28" s="247"/>
      <c r="P28" s="50"/>
      <c r="Q28" s="8"/>
      <c r="R28" s="131"/>
      <c r="S28" s="246"/>
      <c r="T28" s="247"/>
      <c r="U28" s="50"/>
      <c r="V28" s="8"/>
      <c r="W28" s="131"/>
      <c r="X28" s="39"/>
      <c r="Y28" s="40"/>
      <c r="Z28" s="50"/>
      <c r="AA28" s="8"/>
      <c r="AB28" s="75"/>
    </row>
    <row r="29" spans="1:28" s="4" customFormat="1" ht="15" customHeight="1">
      <c r="A29" s="38"/>
      <c r="B29" s="34"/>
      <c r="C29" s="131"/>
      <c r="D29" s="39"/>
      <c r="E29" s="40"/>
      <c r="F29" s="42"/>
      <c r="G29" s="7"/>
      <c r="H29" s="131"/>
      <c r="I29" s="39"/>
      <c r="J29" s="40"/>
      <c r="K29" s="50"/>
      <c r="L29" s="8"/>
      <c r="M29" s="131"/>
      <c r="N29" s="246"/>
      <c r="O29" s="247"/>
      <c r="P29" s="50"/>
      <c r="Q29" s="8"/>
      <c r="R29" s="131"/>
      <c r="S29" s="246"/>
      <c r="T29" s="247"/>
      <c r="U29" s="50"/>
      <c r="V29" s="8"/>
      <c r="W29" s="131"/>
      <c r="X29" s="39"/>
      <c r="Y29" s="40"/>
      <c r="Z29" s="50"/>
      <c r="AA29" s="8"/>
      <c r="AB29" s="75"/>
    </row>
    <row r="30" spans="1:28" s="4" customFormat="1" ht="15" customHeight="1">
      <c r="A30" s="43"/>
      <c r="B30" s="69"/>
      <c r="C30" s="130"/>
      <c r="D30" s="70"/>
      <c r="E30" s="136"/>
      <c r="F30" s="42"/>
      <c r="G30" s="7"/>
      <c r="H30" s="131"/>
      <c r="I30" s="39"/>
      <c r="J30" s="40"/>
      <c r="K30" s="50"/>
      <c r="L30" s="8"/>
      <c r="M30" s="131"/>
      <c r="N30" s="246"/>
      <c r="O30" s="247"/>
      <c r="P30" s="50"/>
      <c r="Q30" s="8"/>
      <c r="R30" s="131"/>
      <c r="S30" s="246"/>
      <c r="T30" s="247"/>
      <c r="U30" s="50"/>
      <c r="V30" s="8"/>
      <c r="W30" s="131"/>
      <c r="X30" s="39"/>
      <c r="Y30" s="40"/>
      <c r="Z30" s="50"/>
      <c r="AA30" s="8"/>
      <c r="AB30" s="76"/>
    </row>
    <row r="31" spans="1:28" s="32" customFormat="1" ht="15" customHeight="1">
      <c r="A31" s="55"/>
      <c r="B31" s="45"/>
      <c r="C31" s="142"/>
      <c r="D31" s="29" t="str">
        <f>CONCATENATE(FIXED(COUNTA(D24:D30),0,0),"　店")</f>
        <v>4　店</v>
      </c>
      <c r="E31" s="137"/>
      <c r="F31" s="47">
        <f>SUM(F24:F30)</f>
        <v>7750</v>
      </c>
      <c r="G31" s="54">
        <f>SUM(G24:G30)</f>
        <v>0</v>
      </c>
      <c r="H31" s="142"/>
      <c r="I31" s="29" t="str">
        <f>CONCATENATE(FIXED(COUNTA(I24:I30),0,0),"　店")</f>
        <v>0　店</v>
      </c>
      <c r="J31" s="137"/>
      <c r="K31" s="51">
        <f>SUM(K24:K30)</f>
        <v>0</v>
      </c>
      <c r="L31" s="53">
        <f>SUM(L24:L30)</f>
        <v>0</v>
      </c>
      <c r="M31" s="142"/>
      <c r="N31" s="252" t="str">
        <f>CONCATENATE(FIXED(COUNTA(N24:N30),0,0),"　店")</f>
        <v>0　店</v>
      </c>
      <c r="O31" s="253"/>
      <c r="P31" s="51">
        <f>SUM(P24:P30)</f>
        <v>0</v>
      </c>
      <c r="Q31" s="53">
        <f>SUM(Q24:Q30)</f>
        <v>0</v>
      </c>
      <c r="R31" s="142"/>
      <c r="S31" s="252" t="str">
        <f>CONCATENATE(FIXED(COUNTA(S24:S30),0,0),"　店")</f>
        <v>1　店</v>
      </c>
      <c r="T31" s="253"/>
      <c r="U31" s="51">
        <f>SUM(U24:U30)</f>
        <v>400</v>
      </c>
      <c r="V31" s="53">
        <f>SUM(V24:V30)</f>
        <v>0</v>
      </c>
      <c r="W31" s="142"/>
      <c r="X31" s="29" t="str">
        <f>CONCATENATE(FIXED(COUNTA(X24:X30),0,0),"　店")</f>
        <v>2　店</v>
      </c>
      <c r="Y31" s="137"/>
      <c r="Z31" s="51">
        <f>SUM(Z24:Z30)</f>
        <v>1800</v>
      </c>
      <c r="AA31" s="53">
        <f>SUM(AA24:AA30)</f>
        <v>0</v>
      </c>
      <c r="AB31" s="56"/>
    </row>
    <row r="32" spans="2:28" s="32" customFormat="1" ht="12" customHeight="1">
      <c r="B32" s="62"/>
      <c r="C32" s="57"/>
      <c r="D32" s="58"/>
      <c r="E32" s="58"/>
      <c r="F32" s="59"/>
      <c r="G32" s="60"/>
      <c r="H32" s="57"/>
      <c r="I32" s="63"/>
      <c r="J32" s="58"/>
      <c r="K32" s="60"/>
      <c r="L32" s="60"/>
      <c r="M32" s="57"/>
      <c r="N32" s="256"/>
      <c r="O32" s="256"/>
      <c r="P32" s="60"/>
      <c r="Q32" s="60"/>
      <c r="R32" s="57"/>
      <c r="S32" s="58"/>
      <c r="T32" s="58"/>
      <c r="U32" s="60"/>
      <c r="V32" s="60"/>
      <c r="W32" s="57"/>
      <c r="X32" s="58"/>
      <c r="Y32" s="58"/>
      <c r="Z32" s="60"/>
      <c r="AA32" s="60"/>
      <c r="AB32" s="64"/>
    </row>
    <row r="33" spans="2:15" s="32" customFormat="1" ht="24.75" customHeight="1">
      <c r="B33" s="340" t="s">
        <v>388</v>
      </c>
      <c r="C33" s="340"/>
      <c r="D33" s="340"/>
      <c r="E33" s="340"/>
      <c r="F33" s="19"/>
      <c r="G33" s="20" t="s">
        <v>4</v>
      </c>
      <c r="H33" s="21"/>
      <c r="I33" s="341">
        <f>SUM(G42,L42,Q42,V42,AA42)</f>
        <v>0</v>
      </c>
      <c r="J33" s="341"/>
      <c r="K33" s="22" t="s">
        <v>22</v>
      </c>
      <c r="L33" s="342">
        <f>SUM(F42,K42,P42,U42,Z42)</f>
        <v>19400</v>
      </c>
      <c r="M33" s="342"/>
      <c r="N33" s="342"/>
      <c r="O33" s="65"/>
    </row>
    <row r="34" spans="1:28" s="32" customFormat="1" ht="16.5" customHeight="1">
      <c r="A34" s="27" t="s">
        <v>24</v>
      </c>
      <c r="B34" s="343" t="s">
        <v>18</v>
      </c>
      <c r="C34" s="344"/>
      <c r="D34" s="344"/>
      <c r="E34" s="344"/>
      <c r="F34" s="344"/>
      <c r="G34" s="28" t="s">
        <v>23</v>
      </c>
      <c r="H34" s="29"/>
      <c r="I34" s="338" t="s">
        <v>10</v>
      </c>
      <c r="J34" s="338"/>
      <c r="K34" s="338"/>
      <c r="L34" s="30" t="s">
        <v>23</v>
      </c>
      <c r="M34" s="29"/>
      <c r="N34" s="360" t="s">
        <v>11</v>
      </c>
      <c r="O34" s="360"/>
      <c r="P34" s="360"/>
      <c r="Q34" s="241" t="s">
        <v>23</v>
      </c>
      <c r="R34" s="29"/>
      <c r="S34" s="360" t="s">
        <v>12</v>
      </c>
      <c r="T34" s="360"/>
      <c r="U34" s="360"/>
      <c r="V34" s="241" t="s">
        <v>23</v>
      </c>
      <c r="W34" s="29"/>
      <c r="X34" s="338" t="s">
        <v>42</v>
      </c>
      <c r="Y34" s="338"/>
      <c r="Z34" s="338"/>
      <c r="AA34" s="30" t="s">
        <v>23</v>
      </c>
      <c r="AB34" s="31" t="s">
        <v>14</v>
      </c>
    </row>
    <row r="35" spans="1:28" s="4" customFormat="1" ht="15" customHeight="1">
      <c r="A35" s="361" t="s">
        <v>439</v>
      </c>
      <c r="B35" s="152"/>
      <c r="C35" s="133" t="s">
        <v>942</v>
      </c>
      <c r="D35" s="35" t="s">
        <v>389</v>
      </c>
      <c r="E35" s="36" t="s">
        <v>918</v>
      </c>
      <c r="F35" s="67">
        <v>3000</v>
      </c>
      <c r="G35" s="5"/>
      <c r="H35" s="133"/>
      <c r="I35" s="35"/>
      <c r="J35" s="36"/>
      <c r="K35" s="48"/>
      <c r="L35" s="6"/>
      <c r="M35" s="143"/>
      <c r="N35" s="254"/>
      <c r="O35" s="255"/>
      <c r="P35" s="72"/>
      <c r="Q35" s="6"/>
      <c r="R35" s="133">
        <v>210221405001</v>
      </c>
      <c r="S35" s="242" t="s">
        <v>393</v>
      </c>
      <c r="T35" s="243"/>
      <c r="U35" s="73">
        <v>400</v>
      </c>
      <c r="V35" s="6"/>
      <c r="W35" s="133">
        <v>210221504010</v>
      </c>
      <c r="X35" s="35" t="s">
        <v>400</v>
      </c>
      <c r="Y35" s="36" t="s">
        <v>395</v>
      </c>
      <c r="Z35" s="73">
        <v>2550</v>
      </c>
      <c r="AA35" s="6"/>
      <c r="AB35" s="139"/>
    </row>
    <row r="36" spans="1:28" s="4" customFormat="1" ht="15" customHeight="1">
      <c r="A36" s="362"/>
      <c r="B36" s="154"/>
      <c r="C36" s="132"/>
      <c r="D36" s="85"/>
      <c r="E36" s="86"/>
      <c r="F36" s="171"/>
      <c r="G36" s="88"/>
      <c r="H36" s="132"/>
      <c r="I36" s="85"/>
      <c r="J36" s="86"/>
      <c r="K36" s="172"/>
      <c r="L36" s="89"/>
      <c r="M36" s="132"/>
      <c r="N36" s="244"/>
      <c r="O36" s="245"/>
      <c r="P36" s="172"/>
      <c r="Q36" s="89"/>
      <c r="R36" s="132"/>
      <c r="S36" s="244"/>
      <c r="T36" s="245"/>
      <c r="U36" s="90"/>
      <c r="V36" s="89"/>
      <c r="W36" s="132">
        <v>210221504020</v>
      </c>
      <c r="X36" s="85" t="s">
        <v>399</v>
      </c>
      <c r="Y36" s="86" t="s">
        <v>395</v>
      </c>
      <c r="Z36" s="90">
        <v>1700</v>
      </c>
      <c r="AA36" s="89"/>
      <c r="AB36" s="76"/>
    </row>
    <row r="37" spans="1:28" s="4" customFormat="1" ht="15" customHeight="1">
      <c r="A37" s="357" t="s">
        <v>440</v>
      </c>
      <c r="B37" s="152"/>
      <c r="C37" s="133" t="s">
        <v>385</v>
      </c>
      <c r="D37" s="35" t="s">
        <v>390</v>
      </c>
      <c r="E37" s="36" t="s">
        <v>919</v>
      </c>
      <c r="F37" s="67">
        <v>2550</v>
      </c>
      <c r="G37" s="5"/>
      <c r="H37" s="133"/>
      <c r="I37" s="35"/>
      <c r="J37" s="36"/>
      <c r="K37" s="192"/>
      <c r="L37" s="6"/>
      <c r="M37" s="133"/>
      <c r="N37" s="242"/>
      <c r="O37" s="243"/>
      <c r="P37" s="192"/>
      <c r="Q37" s="6"/>
      <c r="R37" s="133">
        <v>210220405010</v>
      </c>
      <c r="S37" s="242" t="s">
        <v>394</v>
      </c>
      <c r="T37" s="243"/>
      <c r="U37" s="192">
        <v>100</v>
      </c>
      <c r="V37" s="6"/>
      <c r="W37" s="133">
        <v>210220504020</v>
      </c>
      <c r="X37" s="35" t="s">
        <v>397</v>
      </c>
      <c r="Y37" s="36" t="s">
        <v>39</v>
      </c>
      <c r="Z37" s="192">
        <v>1450</v>
      </c>
      <c r="AA37" s="6"/>
      <c r="AB37" s="75"/>
    </row>
    <row r="38" spans="1:28" s="4" customFormat="1" ht="15" customHeight="1">
      <c r="A38" s="358"/>
      <c r="B38" s="144"/>
      <c r="C38" s="131" t="s">
        <v>386</v>
      </c>
      <c r="D38" s="39" t="s">
        <v>391</v>
      </c>
      <c r="E38" s="40" t="s">
        <v>919</v>
      </c>
      <c r="F38" s="68">
        <v>2050</v>
      </c>
      <c r="G38" s="7"/>
      <c r="H38" s="131"/>
      <c r="I38" s="39"/>
      <c r="J38" s="40"/>
      <c r="K38" s="50"/>
      <c r="L38" s="8"/>
      <c r="M38" s="131"/>
      <c r="N38" s="246"/>
      <c r="O38" s="247"/>
      <c r="P38" s="50"/>
      <c r="Q38" s="8"/>
      <c r="R38" s="131"/>
      <c r="S38" s="246"/>
      <c r="T38" s="247"/>
      <c r="U38" s="50"/>
      <c r="V38" s="8"/>
      <c r="W38" s="131">
        <v>210220504010</v>
      </c>
      <c r="X38" s="39" t="s">
        <v>398</v>
      </c>
      <c r="Y38" s="40" t="s">
        <v>396</v>
      </c>
      <c r="Z38" s="50">
        <v>1200</v>
      </c>
      <c r="AA38" s="8"/>
      <c r="AB38" s="75"/>
    </row>
    <row r="39" spans="1:28" s="4" customFormat="1" ht="15" customHeight="1">
      <c r="A39" s="359"/>
      <c r="B39" s="194"/>
      <c r="C39" s="145"/>
      <c r="D39" s="146"/>
      <c r="E39" s="147"/>
      <c r="F39" s="202"/>
      <c r="G39" s="148"/>
      <c r="H39" s="145"/>
      <c r="I39" s="146"/>
      <c r="J39" s="147"/>
      <c r="K39" s="150"/>
      <c r="L39" s="149"/>
      <c r="M39" s="145"/>
      <c r="N39" s="248"/>
      <c r="O39" s="249"/>
      <c r="P39" s="150"/>
      <c r="Q39" s="149"/>
      <c r="R39" s="145"/>
      <c r="S39" s="248"/>
      <c r="T39" s="249"/>
      <c r="U39" s="150"/>
      <c r="V39" s="149"/>
      <c r="W39" s="145"/>
      <c r="X39" s="146"/>
      <c r="Y39" s="147"/>
      <c r="Z39" s="150"/>
      <c r="AA39" s="149"/>
      <c r="AB39" s="75"/>
    </row>
    <row r="40" spans="1:28" s="4" customFormat="1" ht="15" customHeight="1">
      <c r="A40" s="170" t="s">
        <v>441</v>
      </c>
      <c r="B40" s="151"/>
      <c r="C40" s="130" t="s">
        <v>387</v>
      </c>
      <c r="D40" s="70" t="s">
        <v>392</v>
      </c>
      <c r="E40" s="136" t="s">
        <v>920</v>
      </c>
      <c r="F40" s="201">
        <v>4400</v>
      </c>
      <c r="G40" s="93"/>
      <c r="H40" s="130"/>
      <c r="I40" s="70"/>
      <c r="J40" s="136"/>
      <c r="K40" s="173"/>
      <c r="L40" s="95"/>
      <c r="M40" s="130"/>
      <c r="N40" s="250"/>
      <c r="O40" s="251"/>
      <c r="P40" s="173"/>
      <c r="Q40" s="95"/>
      <c r="R40" s="130"/>
      <c r="S40" s="250"/>
      <c r="T40" s="251"/>
      <c r="U40" s="173"/>
      <c r="V40" s="95"/>
      <c r="W40" s="130"/>
      <c r="X40" s="70"/>
      <c r="Y40" s="136"/>
      <c r="Z40" s="173"/>
      <c r="AA40" s="95"/>
      <c r="AB40" s="75"/>
    </row>
    <row r="41" spans="1:28" s="4" customFormat="1" ht="15" customHeight="1">
      <c r="A41" s="43"/>
      <c r="B41" s="69"/>
      <c r="C41" s="130"/>
      <c r="D41" s="70"/>
      <c r="E41" s="136"/>
      <c r="F41" s="42"/>
      <c r="G41" s="7"/>
      <c r="H41" s="131"/>
      <c r="I41" s="39"/>
      <c r="J41" s="40"/>
      <c r="K41" s="50"/>
      <c r="L41" s="8"/>
      <c r="M41" s="131"/>
      <c r="N41" s="246"/>
      <c r="O41" s="247"/>
      <c r="P41" s="50"/>
      <c r="Q41" s="8"/>
      <c r="R41" s="131"/>
      <c r="S41" s="246"/>
      <c r="T41" s="247"/>
      <c r="U41" s="50"/>
      <c r="V41" s="8"/>
      <c r="W41" s="131"/>
      <c r="X41" s="39"/>
      <c r="Y41" s="40"/>
      <c r="Z41" s="50"/>
      <c r="AA41" s="8"/>
      <c r="AB41" s="76"/>
    </row>
    <row r="42" spans="1:28" s="32" customFormat="1" ht="15" customHeight="1">
      <c r="A42" s="55"/>
      <c r="B42" s="45"/>
      <c r="C42" s="142"/>
      <c r="D42" s="29" t="str">
        <f>CONCATENATE(FIXED(COUNTA(D35:D41),0,0),"　店")</f>
        <v>4　店</v>
      </c>
      <c r="E42" s="137"/>
      <c r="F42" s="47">
        <f>SUM(F35:F41)</f>
        <v>12000</v>
      </c>
      <c r="G42" s="54">
        <f>SUM(G35:G41)</f>
        <v>0</v>
      </c>
      <c r="H42" s="142"/>
      <c r="I42" s="29" t="str">
        <f>CONCATENATE(FIXED(COUNTA(I35:I41),0,0),"　店")</f>
        <v>0　店</v>
      </c>
      <c r="J42" s="137"/>
      <c r="K42" s="51">
        <f>SUM(K35:K41)</f>
        <v>0</v>
      </c>
      <c r="L42" s="53">
        <f>SUM(L35:L41)</f>
        <v>0</v>
      </c>
      <c r="M42" s="142"/>
      <c r="N42" s="252" t="str">
        <f>CONCATENATE(FIXED(COUNTA(N35:N41),0,0),"　店")</f>
        <v>0　店</v>
      </c>
      <c r="O42" s="253"/>
      <c r="P42" s="51">
        <f>SUM(P35:P41)</f>
        <v>0</v>
      </c>
      <c r="Q42" s="53">
        <f>SUM(Q35:Q41)</f>
        <v>0</v>
      </c>
      <c r="R42" s="142"/>
      <c r="S42" s="252" t="str">
        <f>CONCATENATE(FIXED(COUNTA(S35:S41),0,0),"　店")</f>
        <v>2　店</v>
      </c>
      <c r="T42" s="253"/>
      <c r="U42" s="51">
        <f>SUM(U35:U41)</f>
        <v>500</v>
      </c>
      <c r="V42" s="53">
        <f>SUM(V35:V41)</f>
        <v>0</v>
      </c>
      <c r="W42" s="142"/>
      <c r="X42" s="29" t="str">
        <f>CONCATENATE(FIXED(COUNTA(X35:X41),0,0),"　店")</f>
        <v>4　店</v>
      </c>
      <c r="Y42" s="137"/>
      <c r="Z42" s="51">
        <f>SUM(Z35:Z41)</f>
        <v>6900</v>
      </c>
      <c r="AA42" s="53">
        <f>SUM(AA35:AA41)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974</v>
      </c>
      <c r="B45" s="77"/>
      <c r="D45" s="77"/>
      <c r="E45" s="77"/>
      <c r="F45" s="61"/>
      <c r="AB45" s="79" t="s">
        <v>19</v>
      </c>
    </row>
    <row r="46" spans="1:28" ht="22.5" customHeight="1">
      <c r="A46" s="339"/>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row>
  </sheetData>
  <sheetProtection password="CC6F" sheet="1" objects="1" scenarios="1" formatCells="0"/>
  <mergeCells count="34">
    <mergeCell ref="B1:G2"/>
    <mergeCell ref="H1:I1"/>
    <mergeCell ref="J1:U1"/>
    <mergeCell ref="W1:AA1"/>
    <mergeCell ref="H2:I2"/>
    <mergeCell ref="J2:U2"/>
    <mergeCell ref="W2:AA2"/>
    <mergeCell ref="X23:Z23"/>
    <mergeCell ref="B4:E4"/>
    <mergeCell ref="I4:J4"/>
    <mergeCell ref="L4:N4"/>
    <mergeCell ref="B5:F5"/>
    <mergeCell ref="I5:K5"/>
    <mergeCell ref="N5:P5"/>
    <mergeCell ref="A35:A36"/>
    <mergeCell ref="S5:U5"/>
    <mergeCell ref="X5:Z5"/>
    <mergeCell ref="B22:E22"/>
    <mergeCell ref="I22:J22"/>
    <mergeCell ref="L22:N22"/>
    <mergeCell ref="B23:F23"/>
    <mergeCell ref="I23:K23"/>
    <mergeCell ref="N23:P23"/>
    <mergeCell ref="S23:U23"/>
    <mergeCell ref="A37:A39"/>
    <mergeCell ref="A46:AB46"/>
    <mergeCell ref="B33:E33"/>
    <mergeCell ref="I33:J33"/>
    <mergeCell ref="L33:N33"/>
    <mergeCell ref="B34:F34"/>
    <mergeCell ref="I34:K34"/>
    <mergeCell ref="N34:P34"/>
    <mergeCell ref="S34:U34"/>
    <mergeCell ref="X34:Z34"/>
  </mergeCells>
  <dataValidations count="2">
    <dataValidation type="whole" operator="lessThanOrEqual" allowBlank="1" showInputMessage="1" showErrorMessage="1" sqref="AA24:AA30 G24:G30 L24:L30 Q24:Q30 V24:V30 AA6:AA19 V6:V19 Q6:Q19 L6:L19 G6:G19 AA35:AA41 G35:G41 L35:L41 Q35:Q41 V35:V41">
      <formula1>Z24</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45"/>
      <c r="C1" s="345"/>
      <c r="D1" s="345"/>
      <c r="E1" s="345"/>
      <c r="F1" s="345"/>
      <c r="G1" s="346"/>
      <c r="H1" s="349" t="s">
        <v>1</v>
      </c>
      <c r="I1" s="350"/>
      <c r="J1" s="351"/>
      <c r="K1" s="351"/>
      <c r="L1" s="351"/>
      <c r="M1" s="351"/>
      <c r="N1" s="351"/>
      <c r="O1" s="351"/>
      <c r="P1" s="351"/>
      <c r="Q1" s="351"/>
      <c r="R1" s="351"/>
      <c r="S1" s="351"/>
      <c r="T1" s="351"/>
      <c r="U1" s="352"/>
      <c r="V1" s="26" t="s">
        <v>20</v>
      </c>
      <c r="W1" s="351"/>
      <c r="X1" s="351"/>
      <c r="Y1" s="351"/>
      <c r="Z1" s="351"/>
      <c r="AA1" s="352"/>
      <c r="AB1" s="1"/>
    </row>
    <row r="2" spans="1:28" ht="33" customHeight="1">
      <c r="A2" s="12"/>
      <c r="B2" s="347"/>
      <c r="C2" s="347"/>
      <c r="D2" s="347"/>
      <c r="E2" s="347"/>
      <c r="F2" s="347"/>
      <c r="G2" s="348"/>
      <c r="H2" s="349" t="s">
        <v>3</v>
      </c>
      <c r="I2" s="350"/>
      <c r="J2" s="351"/>
      <c r="K2" s="351"/>
      <c r="L2" s="351"/>
      <c r="M2" s="351"/>
      <c r="N2" s="351"/>
      <c r="O2" s="351"/>
      <c r="P2" s="351"/>
      <c r="Q2" s="351"/>
      <c r="R2" s="351"/>
      <c r="S2" s="351"/>
      <c r="T2" s="351"/>
      <c r="U2" s="352"/>
      <c r="V2" s="26" t="s">
        <v>21</v>
      </c>
      <c r="W2" s="353">
        <f>SUM(I4,I17,I30)</f>
        <v>0</v>
      </c>
      <c r="X2" s="353"/>
      <c r="Y2" s="353"/>
      <c r="Z2" s="353"/>
      <c r="AA2" s="354"/>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0" t="s">
        <v>401</v>
      </c>
      <c r="C4" s="340"/>
      <c r="D4" s="340"/>
      <c r="E4" s="340"/>
      <c r="F4" s="19"/>
      <c r="G4" s="20" t="s">
        <v>4</v>
      </c>
      <c r="H4" s="21"/>
      <c r="I4" s="341">
        <f>SUM(G15,L15,Q15,V15,AA15)</f>
        <v>0</v>
      </c>
      <c r="J4" s="341"/>
      <c r="K4" s="22" t="s">
        <v>22</v>
      </c>
      <c r="L4" s="342">
        <f>SUM(F15,K15,P15,U15,Z15)</f>
        <v>11200</v>
      </c>
      <c r="M4" s="342"/>
      <c r="N4" s="342"/>
      <c r="O4" s="23"/>
      <c r="P4" s="24"/>
      <c r="Q4" s="24"/>
      <c r="R4" s="24"/>
      <c r="S4" s="24"/>
      <c r="T4" s="25"/>
    </row>
    <row r="5" spans="1:28" s="32" customFormat="1" ht="16.5" customHeight="1">
      <c r="A5" s="27" t="s">
        <v>24</v>
      </c>
      <c r="B5" s="343" t="s">
        <v>18</v>
      </c>
      <c r="C5" s="344"/>
      <c r="D5" s="344"/>
      <c r="E5" s="344"/>
      <c r="F5" s="344"/>
      <c r="G5" s="28" t="s">
        <v>23</v>
      </c>
      <c r="H5" s="29"/>
      <c r="I5" s="338" t="s">
        <v>10</v>
      </c>
      <c r="J5" s="338"/>
      <c r="K5" s="338"/>
      <c r="L5" s="30" t="s">
        <v>23</v>
      </c>
      <c r="M5" s="29"/>
      <c r="N5" s="338" t="s">
        <v>11</v>
      </c>
      <c r="O5" s="338"/>
      <c r="P5" s="338"/>
      <c r="Q5" s="30" t="s">
        <v>23</v>
      </c>
      <c r="R5" s="29"/>
      <c r="S5" s="338" t="s">
        <v>12</v>
      </c>
      <c r="T5" s="338"/>
      <c r="U5" s="338"/>
      <c r="V5" s="30" t="s">
        <v>23</v>
      </c>
      <c r="W5" s="29"/>
      <c r="X5" s="338" t="s">
        <v>42</v>
      </c>
      <c r="Y5" s="338"/>
      <c r="Z5" s="338"/>
      <c r="AA5" s="30" t="s">
        <v>23</v>
      </c>
      <c r="AB5" s="31" t="s">
        <v>14</v>
      </c>
    </row>
    <row r="6" spans="1:32" s="4" customFormat="1" ht="15" customHeight="1">
      <c r="A6" s="355" t="s">
        <v>418</v>
      </c>
      <c r="B6" s="144" t="s">
        <v>16</v>
      </c>
      <c r="C6" s="130" t="s">
        <v>404</v>
      </c>
      <c r="D6" s="35" t="s">
        <v>408</v>
      </c>
      <c r="E6" s="36" t="s">
        <v>918</v>
      </c>
      <c r="F6" s="37">
        <v>3000</v>
      </c>
      <c r="G6" s="5"/>
      <c r="H6" s="133"/>
      <c r="I6" s="35"/>
      <c r="J6" s="36"/>
      <c r="K6" s="48"/>
      <c r="L6" s="6"/>
      <c r="M6" s="133"/>
      <c r="N6" s="35"/>
      <c r="O6" s="36"/>
      <c r="P6" s="48"/>
      <c r="Q6" s="6"/>
      <c r="R6" s="133">
        <v>210230405020</v>
      </c>
      <c r="S6" s="35" t="s">
        <v>408</v>
      </c>
      <c r="T6" s="36"/>
      <c r="U6" s="48">
        <v>250</v>
      </c>
      <c r="V6" s="6"/>
      <c r="W6" s="133">
        <v>210230504010</v>
      </c>
      <c r="X6" s="35" t="s">
        <v>411</v>
      </c>
      <c r="Y6" s="36" t="s">
        <v>893</v>
      </c>
      <c r="Z6" s="48">
        <v>3450</v>
      </c>
      <c r="AA6" s="6"/>
      <c r="AB6" s="140" t="s">
        <v>954</v>
      </c>
      <c r="AF6" s="32"/>
    </row>
    <row r="7" spans="1:32" s="4" customFormat="1" ht="15" customHeight="1">
      <c r="A7" s="356"/>
      <c r="B7" s="154" t="s">
        <v>31</v>
      </c>
      <c r="C7" s="132" t="s">
        <v>405</v>
      </c>
      <c r="D7" s="85" t="s">
        <v>880</v>
      </c>
      <c r="E7" s="86" t="s">
        <v>921</v>
      </c>
      <c r="F7" s="181">
        <v>2350</v>
      </c>
      <c r="G7" s="88"/>
      <c r="H7" s="132"/>
      <c r="I7" s="85"/>
      <c r="J7" s="86"/>
      <c r="K7" s="182"/>
      <c r="L7" s="89"/>
      <c r="M7" s="132"/>
      <c r="N7" s="85"/>
      <c r="O7" s="86"/>
      <c r="P7" s="172"/>
      <c r="Q7" s="89"/>
      <c r="R7" s="132"/>
      <c r="S7" s="85"/>
      <c r="T7" s="86"/>
      <c r="U7" s="90"/>
      <c r="V7" s="89"/>
      <c r="W7" s="132"/>
      <c r="X7" s="85"/>
      <c r="Y7" s="86"/>
      <c r="Z7" s="90"/>
      <c r="AA7" s="89"/>
      <c r="AB7" s="75" t="s">
        <v>955</v>
      </c>
      <c r="AF7" s="32"/>
    </row>
    <row r="8" spans="1:32" s="4" customFormat="1" ht="15" customHeight="1">
      <c r="A8" s="355" t="s">
        <v>419</v>
      </c>
      <c r="B8" s="152"/>
      <c r="C8" s="133" t="s">
        <v>406</v>
      </c>
      <c r="D8" s="35" t="s">
        <v>409</v>
      </c>
      <c r="E8" s="36" t="s">
        <v>920</v>
      </c>
      <c r="F8" s="37">
        <v>1850</v>
      </c>
      <c r="G8" s="5"/>
      <c r="H8" s="133"/>
      <c r="I8" s="35"/>
      <c r="J8" s="36"/>
      <c r="K8" s="192"/>
      <c r="L8" s="6"/>
      <c r="M8" s="133"/>
      <c r="N8" s="35"/>
      <c r="O8" s="36"/>
      <c r="P8" s="192"/>
      <c r="Q8" s="6"/>
      <c r="R8" s="133"/>
      <c r="S8" s="35"/>
      <c r="T8" s="36"/>
      <c r="U8" s="193"/>
      <c r="V8" s="6"/>
      <c r="W8" s="133"/>
      <c r="X8" s="35"/>
      <c r="Y8" s="36"/>
      <c r="Z8" s="193"/>
      <c r="AA8" s="6"/>
      <c r="AB8" s="75"/>
      <c r="AF8" s="32"/>
    </row>
    <row r="9" spans="1:32" s="4" customFormat="1" ht="15" customHeight="1">
      <c r="A9" s="363"/>
      <c r="B9" s="194"/>
      <c r="C9" s="145" t="s">
        <v>407</v>
      </c>
      <c r="D9" s="146" t="s">
        <v>410</v>
      </c>
      <c r="E9" s="147" t="s">
        <v>207</v>
      </c>
      <c r="F9" s="195">
        <v>300</v>
      </c>
      <c r="G9" s="148"/>
      <c r="H9" s="145"/>
      <c r="I9" s="146"/>
      <c r="J9" s="147"/>
      <c r="K9" s="150"/>
      <c r="L9" s="149"/>
      <c r="M9" s="145"/>
      <c r="N9" s="146"/>
      <c r="O9" s="147"/>
      <c r="P9" s="150"/>
      <c r="Q9" s="149"/>
      <c r="R9" s="145"/>
      <c r="S9" s="146"/>
      <c r="T9" s="147"/>
      <c r="U9" s="196"/>
      <c r="V9" s="149"/>
      <c r="W9" s="145"/>
      <c r="X9" s="146"/>
      <c r="Y9" s="147"/>
      <c r="Z9" s="196"/>
      <c r="AA9" s="149"/>
      <c r="AB9" s="76"/>
      <c r="AF9" s="32"/>
    </row>
    <row r="10" spans="1:32" s="4" customFormat="1" ht="15" customHeight="1">
      <c r="A10" s="91"/>
      <c r="B10" s="69"/>
      <c r="C10" s="130"/>
      <c r="D10" s="70"/>
      <c r="E10" s="136"/>
      <c r="F10" s="183"/>
      <c r="G10" s="93"/>
      <c r="H10" s="130"/>
      <c r="I10" s="70"/>
      <c r="J10" s="136"/>
      <c r="K10" s="173"/>
      <c r="L10" s="95"/>
      <c r="M10" s="130"/>
      <c r="N10" s="70"/>
      <c r="O10" s="136"/>
      <c r="P10" s="173"/>
      <c r="Q10" s="95"/>
      <c r="R10" s="130"/>
      <c r="S10" s="70"/>
      <c r="T10" s="136"/>
      <c r="U10" s="173"/>
      <c r="V10" s="95"/>
      <c r="W10" s="130"/>
      <c r="X10" s="70"/>
      <c r="Y10" s="136"/>
      <c r="Z10" s="173"/>
      <c r="AA10" s="95"/>
      <c r="AB10" s="76"/>
      <c r="AF10" s="32"/>
    </row>
    <row r="11" spans="1:32" s="4" customFormat="1" ht="15" customHeight="1">
      <c r="A11" s="153"/>
      <c r="B11" s="34"/>
      <c r="C11" s="131"/>
      <c r="D11" s="39"/>
      <c r="E11" s="40"/>
      <c r="F11" s="41"/>
      <c r="G11" s="7"/>
      <c r="H11" s="131"/>
      <c r="I11" s="39"/>
      <c r="J11" s="40"/>
      <c r="K11" s="50"/>
      <c r="L11" s="8"/>
      <c r="M11" s="131"/>
      <c r="N11" s="39"/>
      <c r="O11" s="40"/>
      <c r="P11" s="50"/>
      <c r="Q11" s="8"/>
      <c r="R11" s="131"/>
      <c r="S11" s="39"/>
      <c r="T11" s="40"/>
      <c r="U11" s="50"/>
      <c r="V11" s="8"/>
      <c r="W11" s="131"/>
      <c r="X11" s="39"/>
      <c r="Y11" s="40"/>
      <c r="Z11" s="50"/>
      <c r="AA11" s="8"/>
      <c r="AB11" s="76"/>
      <c r="AF11" s="32"/>
    </row>
    <row r="12" spans="1:32" s="4" customFormat="1" ht="15" customHeight="1">
      <c r="A12" s="38"/>
      <c r="B12" s="34"/>
      <c r="C12" s="131"/>
      <c r="D12" s="39"/>
      <c r="E12" s="40"/>
      <c r="F12" s="41"/>
      <c r="G12" s="7"/>
      <c r="H12" s="131"/>
      <c r="I12" s="39"/>
      <c r="J12" s="40"/>
      <c r="K12" s="50"/>
      <c r="L12" s="8"/>
      <c r="M12" s="131"/>
      <c r="N12" s="39"/>
      <c r="O12" s="40"/>
      <c r="P12" s="50"/>
      <c r="Q12" s="8"/>
      <c r="R12" s="131"/>
      <c r="S12" s="39"/>
      <c r="T12" s="40"/>
      <c r="U12" s="50"/>
      <c r="V12" s="8"/>
      <c r="W12" s="131"/>
      <c r="X12" s="39"/>
      <c r="Y12" s="40"/>
      <c r="Z12" s="50"/>
      <c r="AA12" s="8"/>
      <c r="AB12" s="76"/>
      <c r="AF12" s="32"/>
    </row>
    <row r="13" spans="1:28" s="4" customFormat="1" ht="15" customHeight="1">
      <c r="A13" s="38"/>
      <c r="B13" s="34"/>
      <c r="C13" s="131"/>
      <c r="D13" s="39"/>
      <c r="E13" s="40"/>
      <c r="F13" s="42"/>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43"/>
      <c r="B14" s="34"/>
      <c r="C14" s="131"/>
      <c r="D14" s="39"/>
      <c r="E14" s="40"/>
      <c r="F14" s="42"/>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44"/>
      <c r="B15" s="45"/>
      <c r="C15" s="142"/>
      <c r="D15" s="29" t="str">
        <f>CONCATENATE(FIXED(COUNTA(D6:D14),0,0),"　店")</f>
        <v>4　店</v>
      </c>
      <c r="E15" s="137"/>
      <c r="F15" s="47">
        <f>SUM(F6:F14)</f>
        <v>7500</v>
      </c>
      <c r="G15" s="54">
        <f>SUM(G6:G14)</f>
        <v>0</v>
      </c>
      <c r="H15" s="142"/>
      <c r="I15" s="29" t="str">
        <f>CONCATENATE(FIXED(COUNTA(I6:I14),0,0),"　店")</f>
        <v>0　店</v>
      </c>
      <c r="J15" s="137"/>
      <c r="K15" s="51">
        <f>SUM(K6:K14)</f>
        <v>0</v>
      </c>
      <c r="L15" s="53">
        <f>SUM(L6:L14)</f>
        <v>0</v>
      </c>
      <c r="M15" s="142"/>
      <c r="N15" s="29" t="str">
        <f>CONCATENATE(FIXED(COUNTA(N6:N14),0,0),"　店")</f>
        <v>0　店</v>
      </c>
      <c r="O15" s="137"/>
      <c r="P15" s="51">
        <f>SUM(P6:P14)</f>
        <v>0</v>
      </c>
      <c r="Q15" s="53">
        <f>SUM(Q6:Q14)</f>
        <v>0</v>
      </c>
      <c r="R15" s="142"/>
      <c r="S15" s="29" t="str">
        <f>CONCATENATE(FIXED(COUNTA(S6:S14),0,0),"　店")</f>
        <v>1　店</v>
      </c>
      <c r="T15" s="137"/>
      <c r="U15" s="51">
        <f>SUM(U6:U14)</f>
        <v>250</v>
      </c>
      <c r="V15" s="53">
        <f>SUM(V6:V14)</f>
        <v>0</v>
      </c>
      <c r="W15" s="142"/>
      <c r="X15" s="29" t="str">
        <f>CONCATENATE(FIXED(COUNTA(X6:X14),0,0),"　店")</f>
        <v>1　店</v>
      </c>
      <c r="Y15" s="137"/>
      <c r="Z15" s="51">
        <f>SUM(Z6:Z14)</f>
        <v>3450</v>
      </c>
      <c r="AA15" s="53">
        <f>SUM(AA6:AA14)</f>
        <v>0</v>
      </c>
      <c r="AB15" s="56"/>
    </row>
    <row r="16" spans="2:28" s="32" customFormat="1" ht="12" customHeight="1">
      <c r="B16" s="62"/>
      <c r="C16" s="57"/>
      <c r="D16" s="58"/>
      <c r="E16" s="58"/>
      <c r="F16" s="59"/>
      <c r="G16" s="60"/>
      <c r="H16" s="57"/>
      <c r="I16" s="63"/>
      <c r="J16" s="58"/>
      <c r="K16" s="60"/>
      <c r="L16" s="60"/>
      <c r="M16" s="57"/>
      <c r="N16" s="58"/>
      <c r="O16" s="58"/>
      <c r="P16" s="60"/>
      <c r="Q16" s="57"/>
      <c r="R16" s="57"/>
      <c r="S16" s="58"/>
      <c r="T16" s="58"/>
      <c r="U16" s="60"/>
      <c r="V16" s="60"/>
      <c r="W16" s="57"/>
      <c r="X16" s="58"/>
      <c r="Y16" s="58"/>
      <c r="Z16" s="60"/>
      <c r="AA16" s="60"/>
      <c r="AB16" s="64"/>
    </row>
    <row r="17" spans="2:15" s="32" customFormat="1" ht="24.75" customHeight="1">
      <c r="B17" s="340" t="s">
        <v>402</v>
      </c>
      <c r="C17" s="340"/>
      <c r="D17" s="340"/>
      <c r="E17" s="340"/>
      <c r="F17" s="19"/>
      <c r="G17" s="20" t="s">
        <v>4</v>
      </c>
      <c r="H17" s="21"/>
      <c r="I17" s="341">
        <f>SUM(G28,L28,Q28,V28,AA28)</f>
        <v>0</v>
      </c>
      <c r="J17" s="341"/>
      <c r="K17" s="22" t="s">
        <v>22</v>
      </c>
      <c r="L17" s="342">
        <f>SUM(F28,K28,P28,U28,Z28)</f>
        <v>11050</v>
      </c>
      <c r="M17" s="342"/>
      <c r="N17" s="342"/>
      <c r="O17" s="65"/>
    </row>
    <row r="18" spans="1:28" s="32" customFormat="1" ht="16.5" customHeight="1">
      <c r="A18" s="27" t="s">
        <v>24</v>
      </c>
      <c r="B18" s="343" t="s">
        <v>18</v>
      </c>
      <c r="C18" s="344"/>
      <c r="D18" s="344"/>
      <c r="E18" s="344"/>
      <c r="F18" s="344"/>
      <c r="G18" s="28" t="s">
        <v>23</v>
      </c>
      <c r="H18" s="29"/>
      <c r="I18" s="338" t="s">
        <v>10</v>
      </c>
      <c r="J18" s="338"/>
      <c r="K18" s="338"/>
      <c r="L18" s="30" t="s">
        <v>23</v>
      </c>
      <c r="M18" s="29"/>
      <c r="N18" s="338" t="s">
        <v>11</v>
      </c>
      <c r="O18" s="338"/>
      <c r="P18" s="338"/>
      <c r="Q18" s="30" t="s">
        <v>23</v>
      </c>
      <c r="R18" s="29"/>
      <c r="S18" s="338" t="s">
        <v>12</v>
      </c>
      <c r="T18" s="338"/>
      <c r="U18" s="338"/>
      <c r="V18" s="30" t="s">
        <v>23</v>
      </c>
      <c r="W18" s="29"/>
      <c r="X18" s="338" t="s">
        <v>42</v>
      </c>
      <c r="Y18" s="338"/>
      <c r="Z18" s="338"/>
      <c r="AA18" s="30" t="s">
        <v>23</v>
      </c>
      <c r="AB18" s="31" t="s">
        <v>14</v>
      </c>
    </row>
    <row r="19" spans="1:28" s="4" customFormat="1" ht="15" customHeight="1">
      <c r="A19" s="168" t="s">
        <v>420</v>
      </c>
      <c r="B19" s="187"/>
      <c r="C19" s="143" t="s">
        <v>412</v>
      </c>
      <c r="D19" s="71" t="s">
        <v>415</v>
      </c>
      <c r="E19" s="141" t="s">
        <v>920</v>
      </c>
      <c r="F19" s="188">
        <v>6050</v>
      </c>
      <c r="G19" s="189"/>
      <c r="H19" s="143"/>
      <c r="I19" s="71"/>
      <c r="J19" s="141"/>
      <c r="K19" s="72"/>
      <c r="L19" s="190"/>
      <c r="M19" s="143"/>
      <c r="N19" s="71"/>
      <c r="O19" s="141"/>
      <c r="P19" s="72"/>
      <c r="Q19" s="190"/>
      <c r="R19" s="143"/>
      <c r="S19" s="71"/>
      <c r="T19" s="141"/>
      <c r="U19" s="191"/>
      <c r="V19" s="190"/>
      <c r="W19" s="143"/>
      <c r="X19" s="71"/>
      <c r="Y19" s="141"/>
      <c r="Z19" s="191"/>
      <c r="AA19" s="190"/>
      <c r="AB19" s="139" t="s">
        <v>435</v>
      </c>
    </row>
    <row r="20" spans="1:28" s="4" customFormat="1" ht="15" customHeight="1">
      <c r="A20" s="174" t="s">
        <v>421</v>
      </c>
      <c r="B20" s="175"/>
      <c r="C20" s="142" t="s">
        <v>413</v>
      </c>
      <c r="D20" s="167" t="s">
        <v>416</v>
      </c>
      <c r="E20" s="176" t="s">
        <v>920</v>
      </c>
      <c r="F20" s="177">
        <v>2250</v>
      </c>
      <c r="G20" s="178"/>
      <c r="H20" s="142"/>
      <c r="I20" s="167"/>
      <c r="J20" s="176"/>
      <c r="K20" s="180"/>
      <c r="L20" s="179"/>
      <c r="M20" s="142"/>
      <c r="N20" s="167"/>
      <c r="O20" s="176"/>
      <c r="P20" s="180"/>
      <c r="Q20" s="179"/>
      <c r="R20" s="142">
        <v>210250405002</v>
      </c>
      <c r="S20" s="167" t="s">
        <v>416</v>
      </c>
      <c r="T20" s="176"/>
      <c r="U20" s="51">
        <v>150</v>
      </c>
      <c r="V20" s="179"/>
      <c r="W20" s="142"/>
      <c r="X20" s="167"/>
      <c r="Y20" s="176"/>
      <c r="Z20" s="51"/>
      <c r="AA20" s="179"/>
      <c r="AB20" s="76" t="s">
        <v>953</v>
      </c>
    </row>
    <row r="21" spans="1:28" s="4" customFormat="1" ht="15" customHeight="1">
      <c r="A21" s="174" t="s">
        <v>422</v>
      </c>
      <c r="B21" s="175"/>
      <c r="C21" s="142" t="s">
        <v>414</v>
      </c>
      <c r="D21" s="167" t="s">
        <v>417</v>
      </c>
      <c r="E21" s="176" t="s">
        <v>920</v>
      </c>
      <c r="F21" s="177">
        <v>2500</v>
      </c>
      <c r="G21" s="178"/>
      <c r="H21" s="142"/>
      <c r="I21" s="167"/>
      <c r="J21" s="176"/>
      <c r="K21" s="51"/>
      <c r="L21" s="179"/>
      <c r="M21" s="142"/>
      <c r="N21" s="167"/>
      <c r="O21" s="176"/>
      <c r="P21" s="51"/>
      <c r="Q21" s="179"/>
      <c r="R21" s="142">
        <v>210250405001</v>
      </c>
      <c r="S21" s="167" t="s">
        <v>417</v>
      </c>
      <c r="T21" s="176"/>
      <c r="U21" s="51">
        <v>100</v>
      </c>
      <c r="V21" s="179"/>
      <c r="W21" s="142"/>
      <c r="X21" s="167"/>
      <c r="Y21" s="176"/>
      <c r="Z21" s="51"/>
      <c r="AA21" s="179"/>
      <c r="AB21" s="75" t="s">
        <v>34</v>
      </c>
    </row>
    <row r="22" spans="1:28" s="4" customFormat="1" ht="15" customHeight="1">
      <c r="A22" s="91"/>
      <c r="B22" s="69"/>
      <c r="C22" s="130"/>
      <c r="D22" s="70"/>
      <c r="E22" s="136"/>
      <c r="F22" s="92"/>
      <c r="G22" s="93"/>
      <c r="H22" s="130"/>
      <c r="I22" s="70"/>
      <c r="J22" s="136"/>
      <c r="K22" s="173"/>
      <c r="L22" s="95"/>
      <c r="M22" s="130"/>
      <c r="N22" s="70"/>
      <c r="O22" s="136"/>
      <c r="P22" s="173"/>
      <c r="Q22" s="95"/>
      <c r="R22" s="130"/>
      <c r="S22" s="70"/>
      <c r="T22" s="136"/>
      <c r="U22" s="173"/>
      <c r="V22" s="95"/>
      <c r="W22" s="130"/>
      <c r="X22" s="70"/>
      <c r="Y22" s="136"/>
      <c r="Z22" s="173"/>
      <c r="AA22" s="95"/>
      <c r="AB22" s="75"/>
    </row>
    <row r="23" spans="1:28" s="4" customFormat="1" ht="15" customHeight="1">
      <c r="A23" s="38"/>
      <c r="B23" s="34"/>
      <c r="C23" s="131"/>
      <c r="D23" s="39"/>
      <c r="E23" s="40"/>
      <c r="F23" s="68"/>
      <c r="G23" s="7"/>
      <c r="H23" s="131"/>
      <c r="I23" s="39"/>
      <c r="J23" s="40"/>
      <c r="K23" s="50"/>
      <c r="L23" s="8"/>
      <c r="M23" s="131"/>
      <c r="N23" s="39"/>
      <c r="O23" s="40"/>
      <c r="P23" s="50"/>
      <c r="Q23" s="8"/>
      <c r="R23" s="131"/>
      <c r="S23" s="39"/>
      <c r="T23" s="40"/>
      <c r="U23" s="50"/>
      <c r="V23" s="8"/>
      <c r="W23" s="131"/>
      <c r="X23" s="39"/>
      <c r="Y23" s="40"/>
      <c r="Z23" s="50"/>
      <c r="AA23" s="8"/>
      <c r="AB23" s="75"/>
    </row>
    <row r="24" spans="1:28" s="4" customFormat="1" ht="15" customHeight="1">
      <c r="A24" s="38"/>
      <c r="B24" s="34"/>
      <c r="C24" s="131"/>
      <c r="D24" s="39"/>
      <c r="E24" s="40"/>
      <c r="F24" s="42"/>
      <c r="G24" s="7"/>
      <c r="H24" s="131"/>
      <c r="I24" s="39"/>
      <c r="J24" s="40"/>
      <c r="K24" s="50"/>
      <c r="L24" s="8"/>
      <c r="M24" s="131"/>
      <c r="N24" s="39"/>
      <c r="O24" s="40"/>
      <c r="P24" s="50"/>
      <c r="Q24" s="8"/>
      <c r="R24" s="131"/>
      <c r="S24" s="39"/>
      <c r="T24" s="40"/>
      <c r="U24" s="50"/>
      <c r="V24" s="8"/>
      <c r="W24" s="131"/>
      <c r="X24" s="39"/>
      <c r="Y24" s="40"/>
      <c r="Z24" s="50"/>
      <c r="AA24" s="8"/>
      <c r="AB24" s="75"/>
    </row>
    <row r="25" spans="1:28" s="4" customFormat="1" ht="15" customHeight="1">
      <c r="A25" s="38"/>
      <c r="B25" s="34"/>
      <c r="C25" s="131"/>
      <c r="D25" s="39"/>
      <c r="E25" s="40"/>
      <c r="F25" s="68"/>
      <c r="G25" s="7"/>
      <c r="H25" s="131"/>
      <c r="I25" s="39"/>
      <c r="J25" s="40"/>
      <c r="K25" s="50"/>
      <c r="L25" s="8"/>
      <c r="M25" s="131"/>
      <c r="N25" s="39"/>
      <c r="O25" s="40"/>
      <c r="P25" s="50"/>
      <c r="Q25" s="8"/>
      <c r="R25" s="131"/>
      <c r="S25" s="39"/>
      <c r="T25" s="40"/>
      <c r="U25" s="50"/>
      <c r="V25" s="8"/>
      <c r="W25" s="131"/>
      <c r="X25" s="39"/>
      <c r="Y25" s="40"/>
      <c r="Z25" s="50"/>
      <c r="AA25" s="8"/>
      <c r="AB25" s="75"/>
    </row>
    <row r="26" spans="1:28" s="4" customFormat="1" ht="15" customHeight="1">
      <c r="A26" s="38"/>
      <c r="B26" s="34"/>
      <c r="C26" s="131"/>
      <c r="D26" s="39"/>
      <c r="E26" s="40"/>
      <c r="F26" s="42"/>
      <c r="G26" s="7"/>
      <c r="H26" s="131"/>
      <c r="I26" s="39"/>
      <c r="J26" s="40"/>
      <c r="K26" s="50"/>
      <c r="L26" s="8"/>
      <c r="M26" s="131"/>
      <c r="N26" s="39"/>
      <c r="O26" s="40"/>
      <c r="P26" s="50"/>
      <c r="Q26" s="8"/>
      <c r="R26" s="131"/>
      <c r="S26" s="39"/>
      <c r="T26" s="40"/>
      <c r="U26" s="50"/>
      <c r="V26" s="8"/>
      <c r="W26" s="131"/>
      <c r="X26" s="39"/>
      <c r="Y26" s="40"/>
      <c r="Z26" s="50"/>
      <c r="AA26" s="8"/>
      <c r="AB26" s="75"/>
    </row>
    <row r="27" spans="1:28" s="4" customFormat="1" ht="15" customHeight="1">
      <c r="A27" s="43"/>
      <c r="B27" s="69"/>
      <c r="C27" s="130"/>
      <c r="D27" s="70"/>
      <c r="E27" s="136"/>
      <c r="F27" s="42"/>
      <c r="G27" s="7"/>
      <c r="H27" s="131"/>
      <c r="I27" s="39"/>
      <c r="J27" s="40"/>
      <c r="K27" s="50"/>
      <c r="L27" s="8"/>
      <c r="M27" s="131"/>
      <c r="N27" s="39"/>
      <c r="O27" s="40"/>
      <c r="P27" s="50"/>
      <c r="Q27" s="8"/>
      <c r="R27" s="131"/>
      <c r="S27" s="39"/>
      <c r="T27" s="40"/>
      <c r="U27" s="50"/>
      <c r="V27" s="8"/>
      <c r="W27" s="131"/>
      <c r="X27" s="39"/>
      <c r="Y27" s="40"/>
      <c r="Z27" s="50"/>
      <c r="AA27" s="8"/>
      <c r="AB27" s="76"/>
    </row>
    <row r="28" spans="1:28" s="32" customFormat="1" ht="15" customHeight="1">
      <c r="A28" s="55"/>
      <c r="B28" s="45"/>
      <c r="C28" s="142"/>
      <c r="D28" s="29" t="str">
        <f>CONCATENATE(FIXED(COUNTA(D19:D27),0,0),"　店")</f>
        <v>3　店</v>
      </c>
      <c r="E28" s="137"/>
      <c r="F28" s="47">
        <f>SUM(F19:F27)</f>
        <v>10800</v>
      </c>
      <c r="G28" s="54">
        <f>SUM(G19:G27)</f>
        <v>0</v>
      </c>
      <c r="H28" s="142"/>
      <c r="I28" s="29" t="str">
        <f>CONCATENATE(FIXED(COUNTA(I19:I27),0,0),"　店")</f>
        <v>0　店</v>
      </c>
      <c r="J28" s="137"/>
      <c r="K28" s="51">
        <f>SUM(K19:K27)</f>
        <v>0</v>
      </c>
      <c r="L28" s="53">
        <f>SUM(L19:L27)</f>
        <v>0</v>
      </c>
      <c r="M28" s="142"/>
      <c r="N28" s="29" t="str">
        <f>CONCATENATE(FIXED(COUNTA(N19:N27),0,0),"　店")</f>
        <v>0　店</v>
      </c>
      <c r="O28" s="137"/>
      <c r="P28" s="51">
        <f>SUM(P19:P27)</f>
        <v>0</v>
      </c>
      <c r="Q28" s="53">
        <f>SUM(Q19:Q27)</f>
        <v>0</v>
      </c>
      <c r="R28" s="142"/>
      <c r="S28" s="29" t="str">
        <f>CONCATENATE(FIXED(COUNTA(S19:S27),0,0),"　店")</f>
        <v>2　店</v>
      </c>
      <c r="T28" s="137"/>
      <c r="U28" s="51">
        <f>SUM(U19:U27)</f>
        <v>250</v>
      </c>
      <c r="V28" s="53">
        <f>SUM(V19:V27)</f>
        <v>0</v>
      </c>
      <c r="W28" s="142"/>
      <c r="X28" s="29" t="str">
        <f>CONCATENATE(FIXED(COUNTA(X19:X27),0,0),"　店")</f>
        <v>0　店</v>
      </c>
      <c r="Y28" s="137"/>
      <c r="Z28" s="51">
        <f>SUM(Z19:Z27)</f>
        <v>0</v>
      </c>
      <c r="AA28" s="53">
        <f>SUM(AA19:AA27)</f>
        <v>0</v>
      </c>
      <c r="AB28" s="56"/>
    </row>
    <row r="29" spans="2:28" s="32" customFormat="1" ht="12" customHeight="1">
      <c r="B29" s="62"/>
      <c r="C29" s="57"/>
      <c r="D29" s="58"/>
      <c r="E29" s="58"/>
      <c r="F29" s="59"/>
      <c r="G29" s="60"/>
      <c r="H29" s="57"/>
      <c r="I29" s="63"/>
      <c r="J29" s="58"/>
      <c r="K29" s="60"/>
      <c r="L29" s="60"/>
      <c r="M29" s="57"/>
      <c r="N29" s="58"/>
      <c r="O29" s="58"/>
      <c r="P29" s="60"/>
      <c r="Q29" s="57"/>
      <c r="R29" s="57"/>
      <c r="S29" s="58"/>
      <c r="T29" s="58"/>
      <c r="U29" s="60"/>
      <c r="V29" s="60"/>
      <c r="W29" s="57"/>
      <c r="X29" s="58"/>
      <c r="Y29" s="58"/>
      <c r="Z29" s="60"/>
      <c r="AA29" s="60"/>
      <c r="AB29" s="64"/>
    </row>
    <row r="30" spans="2:15" s="32" customFormat="1" ht="24.75" customHeight="1">
      <c r="B30" s="340" t="s">
        <v>403</v>
      </c>
      <c r="C30" s="340"/>
      <c r="D30" s="340"/>
      <c r="E30" s="340"/>
      <c r="F30" s="19"/>
      <c r="G30" s="20" t="s">
        <v>4</v>
      </c>
      <c r="H30" s="21"/>
      <c r="I30" s="341">
        <f>SUM(G42,L42,Q42,V42,AA42)</f>
        <v>0</v>
      </c>
      <c r="J30" s="341"/>
      <c r="K30" s="22" t="s">
        <v>22</v>
      </c>
      <c r="L30" s="342">
        <f>SUM(F42,K42,P42,U42,Z42)</f>
        <v>8400</v>
      </c>
      <c r="M30" s="342"/>
      <c r="N30" s="342"/>
      <c r="O30" s="65"/>
    </row>
    <row r="31" spans="1:28" s="32" customFormat="1" ht="16.5" customHeight="1">
      <c r="A31" s="27" t="s">
        <v>24</v>
      </c>
      <c r="B31" s="343" t="s">
        <v>18</v>
      </c>
      <c r="C31" s="344"/>
      <c r="D31" s="344"/>
      <c r="E31" s="344"/>
      <c r="F31" s="344"/>
      <c r="G31" s="28" t="s">
        <v>23</v>
      </c>
      <c r="H31" s="29"/>
      <c r="I31" s="338" t="s">
        <v>10</v>
      </c>
      <c r="J31" s="338"/>
      <c r="K31" s="338"/>
      <c r="L31" s="30" t="s">
        <v>23</v>
      </c>
      <c r="M31" s="29"/>
      <c r="N31" s="338" t="s">
        <v>11</v>
      </c>
      <c r="O31" s="338"/>
      <c r="P31" s="338"/>
      <c r="Q31" s="30" t="s">
        <v>23</v>
      </c>
      <c r="R31" s="29"/>
      <c r="S31" s="338" t="s">
        <v>12</v>
      </c>
      <c r="T31" s="338"/>
      <c r="U31" s="338"/>
      <c r="V31" s="30" t="s">
        <v>23</v>
      </c>
      <c r="W31" s="29"/>
      <c r="X31" s="338" t="s">
        <v>42</v>
      </c>
      <c r="Y31" s="338"/>
      <c r="Z31" s="338"/>
      <c r="AA31" s="30" t="s">
        <v>23</v>
      </c>
      <c r="AB31" s="31" t="s">
        <v>14</v>
      </c>
    </row>
    <row r="32" spans="1:28" s="4" customFormat="1" ht="15" customHeight="1">
      <c r="A32" s="357" t="s">
        <v>433</v>
      </c>
      <c r="B32" s="152"/>
      <c r="C32" s="133" t="s">
        <v>943</v>
      </c>
      <c r="D32" s="35" t="s">
        <v>424</v>
      </c>
      <c r="E32" s="36" t="s">
        <v>921</v>
      </c>
      <c r="F32" s="67">
        <v>3250</v>
      </c>
      <c r="G32" s="5"/>
      <c r="H32" s="133">
        <v>210240202010</v>
      </c>
      <c r="I32" s="35" t="s">
        <v>427</v>
      </c>
      <c r="J32" s="36"/>
      <c r="K32" s="48">
        <v>400</v>
      </c>
      <c r="L32" s="6"/>
      <c r="M32" s="143"/>
      <c r="N32" s="71"/>
      <c r="O32" s="141"/>
      <c r="P32" s="72"/>
      <c r="Q32" s="6"/>
      <c r="R32" s="133"/>
      <c r="S32" s="35"/>
      <c r="T32" s="36"/>
      <c r="U32" s="73"/>
      <c r="V32" s="6"/>
      <c r="W32" s="133" t="s">
        <v>428</v>
      </c>
      <c r="X32" s="35" t="s">
        <v>431</v>
      </c>
      <c r="Y32" s="36" t="s">
        <v>186</v>
      </c>
      <c r="Z32" s="73">
        <v>2100</v>
      </c>
      <c r="AA32" s="6"/>
      <c r="AB32" s="139" t="s">
        <v>436</v>
      </c>
    </row>
    <row r="33" spans="1:28" s="4" customFormat="1" ht="15" customHeight="1">
      <c r="A33" s="358"/>
      <c r="B33" s="144" t="s">
        <v>434</v>
      </c>
      <c r="C33" s="131" t="s">
        <v>944</v>
      </c>
      <c r="D33" s="39" t="s">
        <v>426</v>
      </c>
      <c r="E33" s="40" t="s">
        <v>925</v>
      </c>
      <c r="F33" s="68">
        <v>1700</v>
      </c>
      <c r="G33" s="7"/>
      <c r="H33" s="131"/>
      <c r="I33" s="39"/>
      <c r="J33" s="40"/>
      <c r="K33" s="52"/>
      <c r="L33" s="8"/>
      <c r="M33" s="131"/>
      <c r="N33" s="39"/>
      <c r="O33" s="40"/>
      <c r="P33" s="52"/>
      <c r="Q33" s="8"/>
      <c r="R33" s="131"/>
      <c r="S33" s="39"/>
      <c r="T33" s="40"/>
      <c r="U33" s="50"/>
      <c r="V33" s="8"/>
      <c r="W33" s="131" t="s">
        <v>429</v>
      </c>
      <c r="X33" s="39" t="s">
        <v>425</v>
      </c>
      <c r="Y33" s="40" t="s">
        <v>39</v>
      </c>
      <c r="Z33" s="50">
        <v>550</v>
      </c>
      <c r="AA33" s="8"/>
      <c r="AB33" s="76" t="s">
        <v>437</v>
      </c>
    </row>
    <row r="34" spans="1:28" s="4" customFormat="1" ht="15" customHeight="1">
      <c r="A34" s="364"/>
      <c r="B34" s="144"/>
      <c r="C34" s="131"/>
      <c r="D34" s="39"/>
      <c r="E34" s="40"/>
      <c r="F34" s="68"/>
      <c r="G34" s="7"/>
      <c r="H34" s="131"/>
      <c r="I34" s="39"/>
      <c r="J34" s="40"/>
      <c r="K34" s="50"/>
      <c r="L34" s="8"/>
      <c r="M34" s="131"/>
      <c r="N34" s="39"/>
      <c r="O34" s="40"/>
      <c r="P34" s="50"/>
      <c r="Q34" s="8"/>
      <c r="R34" s="131"/>
      <c r="S34" s="39"/>
      <c r="T34" s="40"/>
      <c r="U34" s="50"/>
      <c r="V34" s="8"/>
      <c r="W34" s="131" t="s">
        <v>430</v>
      </c>
      <c r="X34" s="39" t="s">
        <v>432</v>
      </c>
      <c r="Y34" s="40" t="s">
        <v>186</v>
      </c>
      <c r="Z34" s="50">
        <v>400</v>
      </c>
      <c r="AA34" s="8"/>
      <c r="AB34" s="76" t="s">
        <v>951</v>
      </c>
    </row>
    <row r="35" spans="1:28" s="4" customFormat="1" ht="15" customHeight="1">
      <c r="A35" s="38"/>
      <c r="B35" s="34"/>
      <c r="C35" s="131"/>
      <c r="D35" s="39"/>
      <c r="E35" s="40"/>
      <c r="F35" s="68"/>
      <c r="G35" s="7"/>
      <c r="H35" s="131"/>
      <c r="I35" s="39"/>
      <c r="J35" s="40"/>
      <c r="K35" s="50"/>
      <c r="L35" s="8"/>
      <c r="M35" s="131"/>
      <c r="N35" s="39"/>
      <c r="O35" s="40"/>
      <c r="P35" s="50"/>
      <c r="Q35" s="8"/>
      <c r="R35" s="131"/>
      <c r="S35" s="39"/>
      <c r="T35" s="40"/>
      <c r="U35" s="50"/>
      <c r="V35" s="8"/>
      <c r="W35" s="131"/>
      <c r="X35" s="39"/>
      <c r="Y35" s="40"/>
      <c r="Z35" s="50"/>
      <c r="AA35" s="8"/>
      <c r="AB35" s="75" t="s">
        <v>438</v>
      </c>
    </row>
    <row r="36" spans="1:28" s="4" customFormat="1" ht="15" customHeight="1">
      <c r="A36" s="38"/>
      <c r="B36" s="34"/>
      <c r="C36" s="131"/>
      <c r="D36" s="39"/>
      <c r="E36" s="40"/>
      <c r="F36" s="68"/>
      <c r="G36" s="7"/>
      <c r="H36" s="131"/>
      <c r="I36" s="39"/>
      <c r="J36" s="40"/>
      <c r="K36" s="50"/>
      <c r="L36" s="8"/>
      <c r="M36" s="131"/>
      <c r="N36" s="39"/>
      <c r="O36" s="40"/>
      <c r="P36" s="50"/>
      <c r="Q36" s="8"/>
      <c r="R36" s="131"/>
      <c r="S36" s="39"/>
      <c r="T36" s="40"/>
      <c r="U36" s="50"/>
      <c r="V36" s="8"/>
      <c r="W36" s="131"/>
      <c r="X36" s="39"/>
      <c r="Y36" s="40"/>
      <c r="Z36" s="50"/>
      <c r="AA36" s="8"/>
      <c r="AB36" s="75" t="s">
        <v>957</v>
      </c>
    </row>
    <row r="37" spans="1:28" s="4" customFormat="1" ht="15" customHeight="1">
      <c r="A37" s="38"/>
      <c r="B37" s="34"/>
      <c r="C37" s="131"/>
      <c r="D37" s="39"/>
      <c r="E37" s="40"/>
      <c r="F37" s="42"/>
      <c r="G37" s="7"/>
      <c r="H37" s="131"/>
      <c r="I37" s="39"/>
      <c r="J37" s="40"/>
      <c r="K37" s="50"/>
      <c r="L37" s="8"/>
      <c r="M37" s="131"/>
      <c r="N37" s="39"/>
      <c r="O37" s="40"/>
      <c r="P37" s="50"/>
      <c r="Q37" s="8"/>
      <c r="R37" s="131"/>
      <c r="S37" s="39"/>
      <c r="T37" s="40"/>
      <c r="U37" s="50"/>
      <c r="V37" s="8"/>
      <c r="W37" s="131"/>
      <c r="X37" s="39"/>
      <c r="Y37" s="40"/>
      <c r="Z37" s="50"/>
      <c r="AA37" s="8"/>
      <c r="AB37" s="75" t="s">
        <v>33</v>
      </c>
    </row>
    <row r="38" spans="1:28" s="4" customFormat="1" ht="15" customHeight="1">
      <c r="A38" s="38"/>
      <c r="B38" s="34"/>
      <c r="C38" s="131"/>
      <c r="D38" s="39"/>
      <c r="E38" s="40"/>
      <c r="F38" s="68"/>
      <c r="G38" s="7"/>
      <c r="H38" s="131"/>
      <c r="I38" s="39"/>
      <c r="J38" s="40"/>
      <c r="K38" s="50"/>
      <c r="L38" s="8"/>
      <c r="M38" s="131"/>
      <c r="N38" s="39"/>
      <c r="O38" s="40"/>
      <c r="P38" s="50"/>
      <c r="Q38" s="8"/>
      <c r="R38" s="131"/>
      <c r="S38" s="39"/>
      <c r="T38" s="40"/>
      <c r="U38" s="50"/>
      <c r="V38" s="8"/>
      <c r="W38" s="131"/>
      <c r="X38" s="39"/>
      <c r="Y38" s="40"/>
      <c r="Z38" s="50"/>
      <c r="AA38" s="8"/>
      <c r="AB38" s="75"/>
    </row>
    <row r="39" spans="1:28" s="4" customFormat="1" ht="15" customHeight="1">
      <c r="A39" s="38"/>
      <c r="B39" s="34"/>
      <c r="C39" s="131"/>
      <c r="D39" s="39"/>
      <c r="E39" s="40"/>
      <c r="F39" s="68"/>
      <c r="G39" s="7"/>
      <c r="H39" s="131"/>
      <c r="I39" s="39"/>
      <c r="J39" s="40"/>
      <c r="K39" s="50"/>
      <c r="L39" s="8"/>
      <c r="M39" s="131"/>
      <c r="N39" s="39"/>
      <c r="O39" s="40"/>
      <c r="P39" s="50"/>
      <c r="Q39" s="8"/>
      <c r="R39" s="131"/>
      <c r="S39" s="39"/>
      <c r="T39" s="40"/>
      <c r="U39" s="50"/>
      <c r="V39" s="8"/>
      <c r="W39" s="131"/>
      <c r="X39" s="39"/>
      <c r="Y39" s="40"/>
      <c r="Z39" s="50"/>
      <c r="AA39" s="8"/>
      <c r="AB39" s="75" t="s">
        <v>903</v>
      </c>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43"/>
      <c r="B41" s="69"/>
      <c r="C41" s="130"/>
      <c r="D41" s="70"/>
      <c r="E41" s="136"/>
      <c r="F41" s="42"/>
      <c r="G41" s="7"/>
      <c r="H41" s="131"/>
      <c r="I41" s="39"/>
      <c r="J41" s="40"/>
      <c r="K41" s="50"/>
      <c r="L41" s="8"/>
      <c r="M41" s="131"/>
      <c r="N41" s="39"/>
      <c r="O41" s="40"/>
      <c r="P41" s="50"/>
      <c r="Q41" s="8"/>
      <c r="R41" s="131"/>
      <c r="S41" s="39"/>
      <c r="T41" s="40"/>
      <c r="U41" s="50"/>
      <c r="V41" s="8"/>
      <c r="W41" s="131"/>
      <c r="X41" s="39"/>
      <c r="Y41" s="40"/>
      <c r="Z41" s="50"/>
      <c r="AA41" s="8"/>
      <c r="AB41" s="76"/>
    </row>
    <row r="42" spans="1:28" s="32" customFormat="1" ht="15" customHeight="1">
      <c r="A42" s="55"/>
      <c r="B42" s="45"/>
      <c r="C42" s="142"/>
      <c r="D42" s="29" t="str">
        <f>CONCATENATE(FIXED(COUNTA(D32:D41),0,0),"　店")</f>
        <v>2　店</v>
      </c>
      <c r="E42" s="137"/>
      <c r="F42" s="47">
        <f>SUM(F32:F41)</f>
        <v>4950</v>
      </c>
      <c r="G42" s="54">
        <f>SUM(G32:G41)</f>
        <v>0</v>
      </c>
      <c r="H42" s="142"/>
      <c r="I42" s="29" t="str">
        <f>CONCATENATE(FIXED(COUNTA(I32:I41),0,0),"　店")</f>
        <v>1　店</v>
      </c>
      <c r="J42" s="137"/>
      <c r="K42" s="51">
        <f>SUM(K32:K41)</f>
        <v>400</v>
      </c>
      <c r="L42" s="53">
        <f>SUM(L32:L41)</f>
        <v>0</v>
      </c>
      <c r="M42" s="142"/>
      <c r="N42" s="29" t="str">
        <f>CONCATENATE(FIXED(COUNTA(N32:N41),0,0),"　店")</f>
        <v>0　店</v>
      </c>
      <c r="O42" s="137"/>
      <c r="P42" s="51">
        <f>SUM(P32:P41)</f>
        <v>0</v>
      </c>
      <c r="Q42" s="53">
        <f>SUM(Q32:Q41)</f>
        <v>0</v>
      </c>
      <c r="R42" s="142"/>
      <c r="S42" s="29" t="str">
        <f>CONCATENATE(FIXED(COUNTA(S32:S41),0,0),"　店")</f>
        <v>0　店</v>
      </c>
      <c r="T42" s="137"/>
      <c r="U42" s="51">
        <f>SUM(U32:U41)</f>
        <v>0</v>
      </c>
      <c r="V42" s="53">
        <f>SUM(V32:V41)</f>
        <v>0</v>
      </c>
      <c r="W42" s="142"/>
      <c r="X42" s="29" t="str">
        <f>CONCATENATE(FIXED(COUNTA(X32:X41),0,0),"　店")</f>
        <v>3　店</v>
      </c>
      <c r="Y42" s="137"/>
      <c r="Z42" s="51">
        <f>SUM(Z32:Z41)</f>
        <v>3050</v>
      </c>
      <c r="AA42" s="53">
        <f>SUM(AA32:AA41)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974</v>
      </c>
      <c r="B45" s="77"/>
      <c r="D45" s="77"/>
      <c r="E45" s="77"/>
      <c r="F45" s="61"/>
      <c r="AB45" s="79" t="s">
        <v>19</v>
      </c>
    </row>
    <row r="46" spans="1:28" ht="22.5" customHeight="1">
      <c r="A46" s="339"/>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row>
  </sheetData>
  <sheetProtection password="CC6F" sheet="1" objects="1" scenarios="1" formatCells="0"/>
  <mergeCells count="35">
    <mergeCell ref="B1:G2"/>
    <mergeCell ref="H1:I1"/>
    <mergeCell ref="J1:U1"/>
    <mergeCell ref="W1:AA1"/>
    <mergeCell ref="H2:I2"/>
    <mergeCell ref="J2:U2"/>
    <mergeCell ref="W2:AA2"/>
    <mergeCell ref="S18:U18"/>
    <mergeCell ref="X18:Z18"/>
    <mergeCell ref="B4:E4"/>
    <mergeCell ref="I4:J4"/>
    <mergeCell ref="L4:N4"/>
    <mergeCell ref="B5:F5"/>
    <mergeCell ref="I5:K5"/>
    <mergeCell ref="N5:P5"/>
    <mergeCell ref="I31:K31"/>
    <mergeCell ref="N31:P31"/>
    <mergeCell ref="S5:U5"/>
    <mergeCell ref="X5:Z5"/>
    <mergeCell ref="B17:E17"/>
    <mergeCell ref="I17:J17"/>
    <mergeCell ref="L17:N17"/>
    <mergeCell ref="B18:F18"/>
    <mergeCell ref="I18:K18"/>
    <mergeCell ref="N18:P18"/>
    <mergeCell ref="S31:U31"/>
    <mergeCell ref="X31:Z31"/>
    <mergeCell ref="A46:AB46"/>
    <mergeCell ref="A6:A7"/>
    <mergeCell ref="A8:A9"/>
    <mergeCell ref="A32:A34"/>
    <mergeCell ref="B30:E30"/>
    <mergeCell ref="I30:J30"/>
    <mergeCell ref="L30:N30"/>
    <mergeCell ref="B31:F31"/>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AA6:AA14 V32:V41 Q32:Q41 L32:L41 G32:G41 AA32:AA41 V6:V14 Q6:Q14 L6:L14 G6:G14 V19:V27 Q19:Q27 L19:L27 G19:G27 AA19:AA27">
      <formula1>Z6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45"/>
      <c r="C1" s="345"/>
      <c r="D1" s="345"/>
      <c r="E1" s="345"/>
      <c r="F1" s="345"/>
      <c r="G1" s="346"/>
      <c r="H1" s="349" t="s">
        <v>1</v>
      </c>
      <c r="I1" s="350"/>
      <c r="J1" s="351"/>
      <c r="K1" s="351"/>
      <c r="L1" s="351"/>
      <c r="M1" s="351"/>
      <c r="N1" s="351"/>
      <c r="O1" s="351"/>
      <c r="P1" s="351"/>
      <c r="Q1" s="351"/>
      <c r="R1" s="351"/>
      <c r="S1" s="351"/>
      <c r="T1" s="351"/>
      <c r="U1" s="352"/>
      <c r="V1" s="26" t="s">
        <v>20</v>
      </c>
      <c r="W1" s="351"/>
      <c r="X1" s="351"/>
      <c r="Y1" s="351"/>
      <c r="Z1" s="351"/>
      <c r="AA1" s="352"/>
      <c r="AB1" s="1"/>
    </row>
    <row r="2" spans="1:28" ht="33" customHeight="1">
      <c r="A2" s="12"/>
      <c r="B2" s="347"/>
      <c r="C2" s="347"/>
      <c r="D2" s="347"/>
      <c r="E2" s="347"/>
      <c r="F2" s="347"/>
      <c r="G2" s="348"/>
      <c r="H2" s="349" t="s">
        <v>3</v>
      </c>
      <c r="I2" s="350"/>
      <c r="J2" s="351"/>
      <c r="K2" s="351"/>
      <c r="L2" s="351"/>
      <c r="M2" s="351"/>
      <c r="N2" s="351"/>
      <c r="O2" s="351"/>
      <c r="P2" s="351"/>
      <c r="Q2" s="351"/>
      <c r="R2" s="351"/>
      <c r="S2" s="351"/>
      <c r="T2" s="351"/>
      <c r="U2" s="352"/>
      <c r="V2" s="26" t="s">
        <v>21</v>
      </c>
      <c r="W2" s="353">
        <f>SUM(I4,I20)</f>
        <v>0</v>
      </c>
      <c r="X2" s="353"/>
      <c r="Y2" s="353"/>
      <c r="Z2" s="353"/>
      <c r="AA2" s="354"/>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6" t="s">
        <v>496</v>
      </c>
      <c r="C4" s="366"/>
      <c r="D4" s="366"/>
      <c r="E4" s="366"/>
      <c r="F4" s="19"/>
      <c r="G4" s="20" t="s">
        <v>4</v>
      </c>
      <c r="H4" s="21"/>
      <c r="I4" s="341">
        <f>SUM(G18,L18,Q18,V18,AA18)</f>
        <v>0</v>
      </c>
      <c r="J4" s="341"/>
      <c r="K4" s="22" t="s">
        <v>22</v>
      </c>
      <c r="L4" s="342">
        <f>SUM(F18,K18,P18,U18,Z18)</f>
        <v>13050</v>
      </c>
      <c r="M4" s="342"/>
      <c r="N4" s="342"/>
      <c r="O4" s="23"/>
      <c r="P4" s="24"/>
      <c r="Q4" s="24"/>
      <c r="R4" s="24"/>
      <c r="S4" s="24"/>
      <c r="T4" s="25"/>
    </row>
    <row r="5" spans="1:28" s="32" customFormat="1" ht="16.5" customHeight="1">
      <c r="A5" s="27" t="s">
        <v>24</v>
      </c>
      <c r="B5" s="343" t="s">
        <v>18</v>
      </c>
      <c r="C5" s="344"/>
      <c r="D5" s="344"/>
      <c r="E5" s="344"/>
      <c r="F5" s="344"/>
      <c r="G5" s="28" t="s">
        <v>23</v>
      </c>
      <c r="H5" s="29"/>
      <c r="I5" s="338" t="s">
        <v>10</v>
      </c>
      <c r="J5" s="338"/>
      <c r="K5" s="338"/>
      <c r="L5" s="30" t="s">
        <v>23</v>
      </c>
      <c r="M5" s="29"/>
      <c r="N5" s="338" t="s">
        <v>11</v>
      </c>
      <c r="O5" s="338"/>
      <c r="P5" s="338"/>
      <c r="Q5" s="30" t="s">
        <v>23</v>
      </c>
      <c r="R5" s="29"/>
      <c r="S5" s="338" t="s">
        <v>12</v>
      </c>
      <c r="T5" s="338"/>
      <c r="U5" s="338"/>
      <c r="V5" s="30" t="s">
        <v>23</v>
      </c>
      <c r="W5" s="29"/>
      <c r="X5" s="338" t="s">
        <v>42</v>
      </c>
      <c r="Y5" s="338"/>
      <c r="Z5" s="338"/>
      <c r="AA5" s="30" t="s">
        <v>23</v>
      </c>
      <c r="AB5" s="31" t="s">
        <v>14</v>
      </c>
    </row>
    <row r="6" spans="1:32" s="4" customFormat="1" ht="15" customHeight="1">
      <c r="A6" s="33"/>
      <c r="B6" s="34"/>
      <c r="C6" s="130" t="s">
        <v>444</v>
      </c>
      <c r="D6" s="35" t="s">
        <v>447</v>
      </c>
      <c r="E6" s="36" t="s">
        <v>918</v>
      </c>
      <c r="F6" s="37">
        <v>2250</v>
      </c>
      <c r="G6" s="5"/>
      <c r="H6" s="133"/>
      <c r="I6" s="35"/>
      <c r="J6" s="36"/>
      <c r="K6" s="48"/>
      <c r="L6" s="6"/>
      <c r="M6" s="133"/>
      <c r="N6" s="35"/>
      <c r="O6" s="36"/>
      <c r="P6" s="48"/>
      <c r="Q6" s="6"/>
      <c r="R6" s="133">
        <v>210320405001</v>
      </c>
      <c r="S6" s="35" t="s">
        <v>448</v>
      </c>
      <c r="T6" s="36"/>
      <c r="U6" s="48">
        <v>850</v>
      </c>
      <c r="V6" s="6"/>
      <c r="W6" s="133">
        <v>210320504010</v>
      </c>
      <c r="X6" s="35" t="s">
        <v>450</v>
      </c>
      <c r="Y6" s="36" t="s">
        <v>395</v>
      </c>
      <c r="Z6" s="48">
        <v>2100</v>
      </c>
      <c r="AA6" s="6"/>
      <c r="AB6" s="74" t="s">
        <v>493</v>
      </c>
      <c r="AF6" s="32"/>
    </row>
    <row r="7" spans="1:32" s="4" customFormat="1" ht="15" customHeight="1">
      <c r="A7" s="38"/>
      <c r="B7" s="34"/>
      <c r="C7" s="131" t="s">
        <v>445</v>
      </c>
      <c r="D7" s="39" t="s">
        <v>448</v>
      </c>
      <c r="E7" s="40" t="s">
        <v>918</v>
      </c>
      <c r="F7" s="41">
        <v>3800</v>
      </c>
      <c r="G7" s="7"/>
      <c r="H7" s="131"/>
      <c r="I7" s="39"/>
      <c r="J7" s="40"/>
      <c r="K7" s="49"/>
      <c r="L7" s="8"/>
      <c r="M7" s="131"/>
      <c r="N7" s="39"/>
      <c r="O7" s="40"/>
      <c r="P7" s="52"/>
      <c r="Q7" s="8"/>
      <c r="R7" s="131"/>
      <c r="S7" s="39"/>
      <c r="T7" s="40"/>
      <c r="U7" s="50"/>
      <c r="V7" s="8"/>
      <c r="W7" s="131"/>
      <c r="X7" s="39"/>
      <c r="Y7" s="40"/>
      <c r="Z7" s="50"/>
      <c r="AA7" s="8"/>
      <c r="AB7" s="75" t="s">
        <v>872</v>
      </c>
      <c r="AF7" s="32"/>
    </row>
    <row r="8" spans="1:32" s="4" customFormat="1" ht="15" customHeight="1">
      <c r="A8" s="38"/>
      <c r="B8" s="34"/>
      <c r="C8" s="131" t="s">
        <v>446</v>
      </c>
      <c r="D8" s="39" t="s">
        <v>449</v>
      </c>
      <c r="E8" s="40" t="s">
        <v>920</v>
      </c>
      <c r="F8" s="41">
        <v>4050</v>
      </c>
      <c r="G8" s="7"/>
      <c r="H8" s="131"/>
      <c r="I8" s="39"/>
      <c r="J8" s="40"/>
      <c r="K8" s="50"/>
      <c r="L8" s="8"/>
      <c r="M8" s="131"/>
      <c r="N8" s="39"/>
      <c r="O8" s="40"/>
      <c r="P8" s="50"/>
      <c r="Q8" s="8"/>
      <c r="R8" s="131"/>
      <c r="S8" s="39"/>
      <c r="T8" s="40"/>
      <c r="U8" s="49"/>
      <c r="V8" s="8"/>
      <c r="W8" s="131"/>
      <c r="X8" s="39"/>
      <c r="Y8" s="40"/>
      <c r="Z8" s="49"/>
      <c r="AA8" s="8"/>
      <c r="AB8" s="75" t="s">
        <v>963</v>
      </c>
      <c r="AF8" s="32"/>
    </row>
    <row r="9" spans="1:32" s="4" customFormat="1" ht="15" customHeight="1">
      <c r="A9" s="38"/>
      <c r="B9" s="34"/>
      <c r="C9" s="131"/>
      <c r="D9" s="39"/>
      <c r="E9" s="40"/>
      <c r="F9" s="41"/>
      <c r="G9" s="7"/>
      <c r="H9" s="131"/>
      <c r="I9" s="39"/>
      <c r="J9" s="40"/>
      <c r="K9" s="50"/>
      <c r="L9" s="8"/>
      <c r="M9" s="131"/>
      <c r="N9" s="39"/>
      <c r="O9" s="40"/>
      <c r="P9" s="50"/>
      <c r="Q9" s="8"/>
      <c r="R9" s="131"/>
      <c r="S9" s="39"/>
      <c r="T9" s="40"/>
      <c r="U9" s="49"/>
      <c r="V9" s="8"/>
      <c r="W9" s="131"/>
      <c r="X9" s="39"/>
      <c r="Y9" s="40"/>
      <c r="Z9" s="49"/>
      <c r="AA9" s="8"/>
      <c r="AB9" s="75" t="s">
        <v>964</v>
      </c>
      <c r="AF9" s="32"/>
    </row>
    <row r="10" spans="1:32" s="4" customFormat="1" ht="15" customHeight="1">
      <c r="A10" s="38"/>
      <c r="B10" s="34"/>
      <c r="C10" s="131"/>
      <c r="D10" s="39"/>
      <c r="E10" s="40"/>
      <c r="F10" s="41"/>
      <c r="G10" s="7"/>
      <c r="H10" s="131"/>
      <c r="I10" s="39"/>
      <c r="J10" s="40"/>
      <c r="K10" s="50"/>
      <c r="L10" s="8"/>
      <c r="M10" s="131"/>
      <c r="N10" s="39"/>
      <c r="O10" s="40"/>
      <c r="P10" s="50"/>
      <c r="Q10" s="8"/>
      <c r="R10" s="131"/>
      <c r="S10" s="39"/>
      <c r="T10" s="40"/>
      <c r="U10" s="50"/>
      <c r="V10" s="8"/>
      <c r="W10" s="131"/>
      <c r="X10" s="39"/>
      <c r="Y10" s="40"/>
      <c r="Z10" s="50"/>
      <c r="AA10" s="8"/>
      <c r="AB10" s="76"/>
      <c r="AF10" s="32"/>
    </row>
    <row r="11" spans="1:32" s="4" customFormat="1" ht="15" customHeight="1">
      <c r="A11" s="38"/>
      <c r="B11" s="34"/>
      <c r="C11" s="131"/>
      <c r="D11" s="39"/>
      <c r="E11" s="40"/>
      <c r="F11" s="41"/>
      <c r="G11" s="7"/>
      <c r="H11" s="131"/>
      <c r="I11" s="39"/>
      <c r="J11" s="40"/>
      <c r="K11" s="50"/>
      <c r="L11" s="8"/>
      <c r="M11" s="131"/>
      <c r="N11" s="39"/>
      <c r="O11" s="40"/>
      <c r="P11" s="50"/>
      <c r="Q11" s="8"/>
      <c r="R11" s="131"/>
      <c r="S11" s="39"/>
      <c r="T11" s="40"/>
      <c r="U11" s="50"/>
      <c r="V11" s="8"/>
      <c r="W11" s="131"/>
      <c r="X11" s="39"/>
      <c r="Y11" s="40"/>
      <c r="Z11" s="50"/>
      <c r="AA11" s="8"/>
      <c r="AB11" s="76"/>
      <c r="AF11" s="32"/>
    </row>
    <row r="12" spans="1:32" s="4" customFormat="1" ht="15" customHeight="1">
      <c r="A12" s="38"/>
      <c r="B12" s="34"/>
      <c r="C12" s="131"/>
      <c r="D12" s="39"/>
      <c r="E12" s="40"/>
      <c r="F12" s="41"/>
      <c r="G12" s="7"/>
      <c r="H12" s="131"/>
      <c r="I12" s="39"/>
      <c r="J12" s="40"/>
      <c r="K12" s="50"/>
      <c r="L12" s="8"/>
      <c r="M12" s="131"/>
      <c r="N12" s="39"/>
      <c r="O12" s="40"/>
      <c r="P12" s="50"/>
      <c r="Q12" s="8"/>
      <c r="R12" s="131"/>
      <c r="S12" s="39"/>
      <c r="T12" s="40"/>
      <c r="U12" s="50"/>
      <c r="V12" s="8"/>
      <c r="W12" s="131"/>
      <c r="X12" s="39"/>
      <c r="Y12" s="40"/>
      <c r="Z12" s="50"/>
      <c r="AA12" s="8"/>
      <c r="AB12" s="76"/>
      <c r="AF12" s="32"/>
    </row>
    <row r="13" spans="1:28" s="4" customFormat="1" ht="15" customHeight="1">
      <c r="A13" s="38"/>
      <c r="B13" s="34"/>
      <c r="C13" s="131"/>
      <c r="D13" s="39"/>
      <c r="E13" s="40"/>
      <c r="F13" s="41"/>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38"/>
      <c r="B14" s="34"/>
      <c r="C14" s="131"/>
      <c r="D14" s="39"/>
      <c r="E14" s="40"/>
      <c r="F14" s="41"/>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38"/>
      <c r="B15" s="34"/>
      <c r="C15" s="131"/>
      <c r="D15" s="39"/>
      <c r="E15" s="40"/>
      <c r="F15" s="42"/>
      <c r="G15" s="7"/>
      <c r="H15" s="131"/>
      <c r="I15" s="39"/>
      <c r="J15" s="40"/>
      <c r="K15" s="50"/>
      <c r="L15" s="8"/>
      <c r="M15" s="131"/>
      <c r="N15" s="39"/>
      <c r="O15" s="40"/>
      <c r="P15" s="50"/>
      <c r="Q15" s="8"/>
      <c r="R15" s="131"/>
      <c r="S15" s="39"/>
      <c r="T15" s="40"/>
      <c r="U15" s="50"/>
      <c r="V15" s="8"/>
      <c r="W15" s="131"/>
      <c r="X15" s="39"/>
      <c r="Y15" s="40"/>
      <c r="Z15" s="50"/>
      <c r="AA15" s="8"/>
      <c r="AB15" s="75"/>
    </row>
    <row r="16" spans="1:28" s="4" customFormat="1" ht="15" customHeight="1">
      <c r="A16" s="38"/>
      <c r="B16" s="34"/>
      <c r="C16" s="131"/>
      <c r="D16" s="39"/>
      <c r="E16" s="40"/>
      <c r="F16" s="42"/>
      <c r="G16" s="7"/>
      <c r="H16" s="131"/>
      <c r="I16" s="39"/>
      <c r="J16" s="40"/>
      <c r="K16" s="50"/>
      <c r="L16" s="8"/>
      <c r="M16" s="131"/>
      <c r="N16" s="39"/>
      <c r="O16" s="40"/>
      <c r="P16" s="50"/>
      <c r="Q16" s="8"/>
      <c r="R16" s="131"/>
      <c r="S16" s="39"/>
      <c r="T16" s="40"/>
      <c r="U16" s="50"/>
      <c r="V16" s="8"/>
      <c r="W16" s="131"/>
      <c r="X16" s="39"/>
      <c r="Y16" s="40"/>
      <c r="Z16" s="50"/>
      <c r="AA16" s="8"/>
      <c r="AB16" s="76"/>
    </row>
    <row r="17" spans="1:28" s="4" customFormat="1" ht="15" customHeight="1">
      <c r="A17" s="43"/>
      <c r="B17" s="34"/>
      <c r="C17" s="131"/>
      <c r="D17" s="39"/>
      <c r="E17" s="40"/>
      <c r="F17" s="42"/>
      <c r="G17" s="7"/>
      <c r="H17" s="131"/>
      <c r="I17" s="39"/>
      <c r="J17" s="40"/>
      <c r="K17" s="50"/>
      <c r="L17" s="8"/>
      <c r="M17" s="131"/>
      <c r="N17" s="39"/>
      <c r="O17" s="40"/>
      <c r="P17" s="50"/>
      <c r="Q17" s="8"/>
      <c r="R17" s="131"/>
      <c r="S17" s="39"/>
      <c r="T17" s="40"/>
      <c r="U17" s="50"/>
      <c r="V17" s="8"/>
      <c r="W17" s="131"/>
      <c r="X17" s="39"/>
      <c r="Y17" s="40"/>
      <c r="Z17" s="50"/>
      <c r="AA17" s="8"/>
      <c r="AB17" s="76"/>
    </row>
    <row r="18" spans="1:28" s="4" customFormat="1" ht="15" customHeight="1">
      <c r="A18" s="44"/>
      <c r="B18" s="45"/>
      <c r="C18" s="142"/>
      <c r="D18" s="29" t="str">
        <f>CONCATENATE(FIXED(COUNTA(D6:D17),0,0),"　店")</f>
        <v>3　店</v>
      </c>
      <c r="E18" s="137"/>
      <c r="F18" s="47">
        <f>SUM(F6:F17)</f>
        <v>10100</v>
      </c>
      <c r="G18" s="54">
        <f>SUM(G6:G17)</f>
        <v>0</v>
      </c>
      <c r="H18" s="142"/>
      <c r="I18" s="29" t="str">
        <f>CONCATENATE(FIXED(COUNTA(I6:I17),0,0),"　店")</f>
        <v>0　店</v>
      </c>
      <c r="J18" s="137"/>
      <c r="K18" s="51">
        <f>SUM(K6:K17)</f>
        <v>0</v>
      </c>
      <c r="L18" s="53">
        <f>SUM(L6:L17)</f>
        <v>0</v>
      </c>
      <c r="M18" s="142"/>
      <c r="N18" s="29" t="str">
        <f>CONCATENATE(FIXED(COUNTA(N6:N17),0,0),"　店")</f>
        <v>0　店</v>
      </c>
      <c r="O18" s="137"/>
      <c r="P18" s="51">
        <f>SUM(P6:P17)</f>
        <v>0</v>
      </c>
      <c r="Q18" s="53">
        <f>SUM(Q6:Q17)</f>
        <v>0</v>
      </c>
      <c r="R18" s="142"/>
      <c r="S18" s="29" t="str">
        <f>CONCATENATE(FIXED(COUNTA(S6:S17),0,0),"　店")</f>
        <v>1　店</v>
      </c>
      <c r="T18" s="137"/>
      <c r="U18" s="51">
        <f>SUM(U6:U17)</f>
        <v>850</v>
      </c>
      <c r="V18" s="53">
        <f>SUM(V6:V17)</f>
        <v>0</v>
      </c>
      <c r="W18" s="142"/>
      <c r="X18" s="29" t="str">
        <f>CONCATENATE(FIXED(COUNTA(X6:X17),0,0),"　店")</f>
        <v>1　店</v>
      </c>
      <c r="Y18" s="137"/>
      <c r="Z18" s="51">
        <f>SUM(Z6:Z17)</f>
        <v>2100</v>
      </c>
      <c r="AA18" s="53">
        <f>SUM(AA6:AA17)</f>
        <v>0</v>
      </c>
      <c r="AB18" s="56"/>
    </row>
    <row r="19" spans="2:28" s="32" customFormat="1" ht="12" customHeight="1">
      <c r="B19" s="62"/>
      <c r="C19" s="57"/>
      <c r="D19" s="58"/>
      <c r="E19" s="58"/>
      <c r="F19" s="59"/>
      <c r="G19" s="60"/>
      <c r="H19" s="57"/>
      <c r="I19" s="63"/>
      <c r="J19" s="58"/>
      <c r="K19" s="60"/>
      <c r="L19" s="60"/>
      <c r="M19" s="57"/>
      <c r="N19" s="58"/>
      <c r="O19" s="58"/>
      <c r="P19" s="60"/>
      <c r="Q19" s="57"/>
      <c r="R19" s="57"/>
      <c r="S19" s="58"/>
      <c r="T19" s="58"/>
      <c r="U19" s="60"/>
      <c r="V19" s="60"/>
      <c r="W19" s="57"/>
      <c r="X19" s="58"/>
      <c r="Y19" s="58"/>
      <c r="Z19" s="60"/>
      <c r="AA19" s="60"/>
      <c r="AB19" s="64"/>
    </row>
    <row r="20" spans="2:15" s="32" customFormat="1" ht="24.75" customHeight="1">
      <c r="B20" s="340" t="s">
        <v>443</v>
      </c>
      <c r="C20" s="340"/>
      <c r="D20" s="340"/>
      <c r="E20" s="340"/>
      <c r="F20" s="19"/>
      <c r="G20" s="20" t="s">
        <v>4</v>
      </c>
      <c r="H20" s="21"/>
      <c r="I20" s="341">
        <f>SUM(G43,L43,Q43,V43,AA43)</f>
        <v>0</v>
      </c>
      <c r="J20" s="341"/>
      <c r="K20" s="22" t="s">
        <v>22</v>
      </c>
      <c r="L20" s="342">
        <f>SUM(F43,K43,P43,U43,Z43)</f>
        <v>16500</v>
      </c>
      <c r="M20" s="342"/>
      <c r="N20" s="342"/>
      <c r="O20" s="65"/>
    </row>
    <row r="21" spans="1:28" s="32" customFormat="1" ht="16.5" customHeight="1">
      <c r="A21" s="27" t="s">
        <v>24</v>
      </c>
      <c r="B21" s="343" t="s">
        <v>18</v>
      </c>
      <c r="C21" s="344"/>
      <c r="D21" s="344"/>
      <c r="E21" s="344"/>
      <c r="F21" s="344"/>
      <c r="G21" s="28" t="s">
        <v>23</v>
      </c>
      <c r="H21" s="29"/>
      <c r="I21" s="338" t="s">
        <v>10</v>
      </c>
      <c r="J21" s="338"/>
      <c r="K21" s="338"/>
      <c r="L21" s="30" t="s">
        <v>23</v>
      </c>
      <c r="M21" s="29"/>
      <c r="N21" s="338" t="s">
        <v>11</v>
      </c>
      <c r="O21" s="338"/>
      <c r="P21" s="338"/>
      <c r="Q21" s="30" t="s">
        <v>23</v>
      </c>
      <c r="R21" s="29"/>
      <c r="S21" s="338" t="s">
        <v>12</v>
      </c>
      <c r="T21" s="338"/>
      <c r="U21" s="338"/>
      <c r="V21" s="30" t="s">
        <v>23</v>
      </c>
      <c r="W21" s="29"/>
      <c r="X21" s="338" t="s">
        <v>42</v>
      </c>
      <c r="Y21" s="338"/>
      <c r="Z21" s="338"/>
      <c r="AA21" s="30" t="s">
        <v>23</v>
      </c>
      <c r="AB21" s="31" t="s">
        <v>14</v>
      </c>
    </row>
    <row r="22" spans="1:28" s="4" customFormat="1" ht="15" customHeight="1">
      <c r="A22" s="168" t="s">
        <v>486</v>
      </c>
      <c r="B22" s="152" t="s">
        <v>891</v>
      </c>
      <c r="C22" s="133" t="s">
        <v>451</v>
      </c>
      <c r="D22" s="35" t="s">
        <v>485</v>
      </c>
      <c r="E22" s="36" t="s">
        <v>17</v>
      </c>
      <c r="F22" s="67">
        <v>1950</v>
      </c>
      <c r="G22" s="5"/>
      <c r="H22" s="133"/>
      <c r="I22" s="35"/>
      <c r="J22" s="36"/>
      <c r="K22" s="48"/>
      <c r="L22" s="6"/>
      <c r="M22" s="143"/>
      <c r="N22" s="71"/>
      <c r="O22" s="141"/>
      <c r="P22" s="72"/>
      <c r="Q22" s="6"/>
      <c r="R22" s="133"/>
      <c r="S22" s="35"/>
      <c r="T22" s="36"/>
      <c r="U22" s="73"/>
      <c r="V22" s="6"/>
      <c r="W22" s="133" t="s">
        <v>481</v>
      </c>
      <c r="X22" s="35" t="s">
        <v>485</v>
      </c>
      <c r="Y22" s="36" t="s">
        <v>36</v>
      </c>
      <c r="Z22" s="73">
        <v>1300</v>
      </c>
      <c r="AA22" s="6"/>
      <c r="AB22" s="139" t="s">
        <v>968</v>
      </c>
    </row>
    <row r="23" spans="1:28" s="4" customFormat="1" ht="15" customHeight="1">
      <c r="A23" s="174" t="s">
        <v>487</v>
      </c>
      <c r="B23" s="175"/>
      <c r="C23" s="142" t="s">
        <v>452</v>
      </c>
      <c r="D23" s="167" t="s">
        <v>464</v>
      </c>
      <c r="E23" s="176" t="s">
        <v>918</v>
      </c>
      <c r="F23" s="177">
        <v>1500</v>
      </c>
      <c r="G23" s="178"/>
      <c r="H23" s="142"/>
      <c r="I23" s="167"/>
      <c r="J23" s="176"/>
      <c r="K23" s="51"/>
      <c r="L23" s="179"/>
      <c r="M23" s="142"/>
      <c r="N23" s="167"/>
      <c r="O23" s="176"/>
      <c r="P23" s="180"/>
      <c r="Q23" s="179"/>
      <c r="R23" s="142"/>
      <c r="S23" s="167"/>
      <c r="T23" s="176"/>
      <c r="U23" s="51"/>
      <c r="V23" s="179"/>
      <c r="W23" s="142" t="s">
        <v>482</v>
      </c>
      <c r="X23" s="167" t="s">
        <v>464</v>
      </c>
      <c r="Y23" s="176" t="s">
        <v>36</v>
      </c>
      <c r="Z23" s="51">
        <v>600</v>
      </c>
      <c r="AA23" s="179"/>
      <c r="AB23" s="75" t="s">
        <v>969</v>
      </c>
    </row>
    <row r="24" spans="1:28" s="4" customFormat="1" ht="15" customHeight="1">
      <c r="A24" s="169" t="s">
        <v>488</v>
      </c>
      <c r="B24" s="203" t="s">
        <v>246</v>
      </c>
      <c r="C24" s="134" t="s">
        <v>453</v>
      </c>
      <c r="D24" s="96" t="s">
        <v>475</v>
      </c>
      <c r="E24" s="138" t="s">
        <v>238</v>
      </c>
      <c r="F24" s="204">
        <v>2150</v>
      </c>
      <c r="G24" s="205"/>
      <c r="H24" s="134"/>
      <c r="I24" s="96"/>
      <c r="J24" s="138"/>
      <c r="K24" s="206"/>
      <c r="L24" s="207"/>
      <c r="M24" s="134"/>
      <c r="N24" s="96"/>
      <c r="O24" s="138"/>
      <c r="P24" s="206"/>
      <c r="Q24" s="207"/>
      <c r="R24" s="134"/>
      <c r="S24" s="96"/>
      <c r="T24" s="138"/>
      <c r="U24" s="206"/>
      <c r="V24" s="207"/>
      <c r="W24" s="134" t="s">
        <v>483</v>
      </c>
      <c r="X24" s="96" t="s">
        <v>474</v>
      </c>
      <c r="Y24" s="138" t="s">
        <v>36</v>
      </c>
      <c r="Z24" s="206">
        <v>1000</v>
      </c>
      <c r="AA24" s="207"/>
      <c r="AB24" s="75" t="s">
        <v>964</v>
      </c>
    </row>
    <row r="25" spans="1:28" s="4" customFormat="1" ht="15" customHeight="1">
      <c r="A25" s="357" t="s">
        <v>489</v>
      </c>
      <c r="B25" s="152"/>
      <c r="C25" s="133" t="s">
        <v>454</v>
      </c>
      <c r="D25" s="35" t="s">
        <v>465</v>
      </c>
      <c r="E25" s="36" t="s">
        <v>17</v>
      </c>
      <c r="F25" s="67">
        <v>400</v>
      </c>
      <c r="G25" s="5"/>
      <c r="H25" s="133"/>
      <c r="I25" s="35"/>
      <c r="J25" s="36"/>
      <c r="K25" s="192"/>
      <c r="L25" s="6"/>
      <c r="M25" s="133"/>
      <c r="N25" s="35"/>
      <c r="O25" s="36"/>
      <c r="P25" s="192"/>
      <c r="Q25" s="6"/>
      <c r="R25" s="133"/>
      <c r="S25" s="35"/>
      <c r="T25" s="36"/>
      <c r="U25" s="192"/>
      <c r="V25" s="6"/>
      <c r="W25" s="133" t="s">
        <v>484</v>
      </c>
      <c r="X25" s="35" t="s">
        <v>465</v>
      </c>
      <c r="Y25" s="36" t="s">
        <v>36</v>
      </c>
      <c r="Z25" s="192">
        <v>500</v>
      </c>
      <c r="AA25" s="6"/>
      <c r="AB25" s="75"/>
    </row>
    <row r="26" spans="1:28" s="4" customFormat="1" ht="15" customHeight="1">
      <c r="A26" s="358"/>
      <c r="B26" s="144"/>
      <c r="C26" s="131" t="s">
        <v>455</v>
      </c>
      <c r="D26" s="39" t="s">
        <v>466</v>
      </c>
      <c r="E26" s="40" t="s">
        <v>467</v>
      </c>
      <c r="F26" s="68">
        <v>200</v>
      </c>
      <c r="G26" s="7"/>
      <c r="H26" s="131"/>
      <c r="I26" s="39"/>
      <c r="J26" s="40"/>
      <c r="K26" s="50"/>
      <c r="L26" s="8"/>
      <c r="M26" s="131"/>
      <c r="N26" s="39"/>
      <c r="O26" s="40"/>
      <c r="P26" s="50"/>
      <c r="Q26" s="8"/>
      <c r="R26" s="131"/>
      <c r="S26" s="39"/>
      <c r="T26" s="40"/>
      <c r="U26" s="50"/>
      <c r="V26" s="8"/>
      <c r="W26" s="131"/>
      <c r="X26" s="39"/>
      <c r="Y26" s="40"/>
      <c r="Z26" s="50"/>
      <c r="AA26" s="8"/>
      <c r="AB26" s="75" t="s">
        <v>958</v>
      </c>
    </row>
    <row r="27" spans="1:28" s="4" customFormat="1" ht="15" customHeight="1">
      <c r="A27" s="358"/>
      <c r="B27" s="144"/>
      <c r="C27" s="131" t="s">
        <v>456</v>
      </c>
      <c r="D27" s="39" t="s">
        <v>7</v>
      </c>
      <c r="E27" s="40" t="s">
        <v>207</v>
      </c>
      <c r="F27" s="68">
        <v>550</v>
      </c>
      <c r="G27" s="7"/>
      <c r="H27" s="131"/>
      <c r="I27" s="39"/>
      <c r="J27" s="40"/>
      <c r="K27" s="50"/>
      <c r="L27" s="8"/>
      <c r="M27" s="131"/>
      <c r="N27" s="39"/>
      <c r="O27" s="40"/>
      <c r="P27" s="50"/>
      <c r="Q27" s="8"/>
      <c r="R27" s="131"/>
      <c r="S27" s="39"/>
      <c r="T27" s="40"/>
      <c r="U27" s="50"/>
      <c r="V27" s="8"/>
      <c r="W27" s="131"/>
      <c r="X27" s="39"/>
      <c r="Y27" s="40"/>
      <c r="Z27" s="50"/>
      <c r="AA27" s="8"/>
      <c r="AB27" s="75"/>
    </row>
    <row r="28" spans="1:28" s="4" customFormat="1" ht="15" customHeight="1">
      <c r="A28" s="358"/>
      <c r="B28" s="144"/>
      <c r="C28" s="131" t="s">
        <v>457</v>
      </c>
      <c r="D28" s="39" t="s">
        <v>468</v>
      </c>
      <c r="E28" s="40" t="s">
        <v>207</v>
      </c>
      <c r="F28" s="68">
        <v>400</v>
      </c>
      <c r="G28" s="7"/>
      <c r="H28" s="131"/>
      <c r="I28" s="39"/>
      <c r="J28" s="40"/>
      <c r="K28" s="50"/>
      <c r="L28" s="8"/>
      <c r="M28" s="131"/>
      <c r="N28" s="39"/>
      <c r="O28" s="40"/>
      <c r="P28" s="50"/>
      <c r="Q28" s="8"/>
      <c r="R28" s="131"/>
      <c r="S28" s="39"/>
      <c r="T28" s="40"/>
      <c r="U28" s="50"/>
      <c r="V28" s="8"/>
      <c r="W28" s="131"/>
      <c r="X28" s="39"/>
      <c r="Y28" s="40"/>
      <c r="Z28" s="50"/>
      <c r="AA28" s="8"/>
      <c r="AB28" s="76" t="s">
        <v>890</v>
      </c>
    </row>
    <row r="29" spans="1:28" s="4" customFormat="1" ht="15" customHeight="1">
      <c r="A29" s="358"/>
      <c r="B29" s="144"/>
      <c r="C29" s="131" t="s">
        <v>458</v>
      </c>
      <c r="D29" s="39" t="s">
        <v>469</v>
      </c>
      <c r="E29" s="40" t="s">
        <v>207</v>
      </c>
      <c r="F29" s="68">
        <v>400</v>
      </c>
      <c r="G29" s="7"/>
      <c r="H29" s="131"/>
      <c r="I29" s="39"/>
      <c r="J29" s="40"/>
      <c r="K29" s="50"/>
      <c r="L29" s="8"/>
      <c r="M29" s="131"/>
      <c r="N29" s="39"/>
      <c r="O29" s="40"/>
      <c r="P29" s="50"/>
      <c r="Q29" s="8"/>
      <c r="R29" s="131"/>
      <c r="S29" s="39"/>
      <c r="T29" s="40"/>
      <c r="U29" s="50"/>
      <c r="V29" s="8"/>
      <c r="W29" s="131"/>
      <c r="X29" s="39"/>
      <c r="Y29" s="40"/>
      <c r="Z29" s="50"/>
      <c r="AA29" s="8"/>
      <c r="AB29" s="75" t="s">
        <v>959</v>
      </c>
    </row>
    <row r="30" spans="1:28" s="4" customFormat="1" ht="15" customHeight="1">
      <c r="A30" s="359"/>
      <c r="B30" s="194"/>
      <c r="C30" s="145" t="s">
        <v>459</v>
      </c>
      <c r="D30" s="146" t="s">
        <v>470</v>
      </c>
      <c r="E30" s="147" t="s">
        <v>207</v>
      </c>
      <c r="F30" s="202">
        <v>350</v>
      </c>
      <c r="G30" s="148"/>
      <c r="H30" s="145"/>
      <c r="I30" s="146"/>
      <c r="J30" s="147"/>
      <c r="K30" s="150"/>
      <c r="L30" s="149"/>
      <c r="M30" s="145"/>
      <c r="N30" s="146"/>
      <c r="O30" s="147"/>
      <c r="P30" s="150"/>
      <c r="Q30" s="149"/>
      <c r="R30" s="145"/>
      <c r="S30" s="146"/>
      <c r="T30" s="147"/>
      <c r="U30" s="150"/>
      <c r="V30" s="149"/>
      <c r="W30" s="145"/>
      <c r="X30" s="146"/>
      <c r="Y30" s="147"/>
      <c r="Z30" s="150"/>
      <c r="AA30" s="149"/>
      <c r="AB30" s="75" t="s">
        <v>967</v>
      </c>
    </row>
    <row r="31" spans="1:28" s="4" customFormat="1" ht="15" customHeight="1">
      <c r="A31" s="169" t="s">
        <v>490</v>
      </c>
      <c r="B31" s="203"/>
      <c r="C31" s="134" t="s">
        <v>460</v>
      </c>
      <c r="D31" s="96" t="s">
        <v>471</v>
      </c>
      <c r="E31" s="138" t="s">
        <v>920</v>
      </c>
      <c r="F31" s="204">
        <v>700</v>
      </c>
      <c r="G31" s="205"/>
      <c r="H31" s="134"/>
      <c r="I31" s="96"/>
      <c r="J31" s="138"/>
      <c r="K31" s="206"/>
      <c r="L31" s="207"/>
      <c r="M31" s="134"/>
      <c r="N31" s="96"/>
      <c r="O31" s="138"/>
      <c r="P31" s="206"/>
      <c r="Q31" s="207"/>
      <c r="R31" s="134"/>
      <c r="S31" s="96"/>
      <c r="T31" s="138"/>
      <c r="U31" s="206"/>
      <c r="V31" s="207"/>
      <c r="W31" s="134"/>
      <c r="X31" s="96"/>
      <c r="Y31" s="138"/>
      <c r="Z31" s="206"/>
      <c r="AA31" s="207"/>
      <c r="AB31" s="75"/>
    </row>
    <row r="32" spans="1:28" s="4" customFormat="1" ht="15" customHeight="1">
      <c r="A32" s="174" t="s">
        <v>491</v>
      </c>
      <c r="B32" s="175"/>
      <c r="C32" s="142" t="s">
        <v>461</v>
      </c>
      <c r="D32" s="167" t="s">
        <v>472</v>
      </c>
      <c r="E32" s="176" t="s">
        <v>473</v>
      </c>
      <c r="F32" s="208">
        <v>950</v>
      </c>
      <c r="G32" s="178"/>
      <c r="H32" s="142"/>
      <c r="I32" s="167"/>
      <c r="J32" s="176"/>
      <c r="K32" s="51"/>
      <c r="L32" s="179"/>
      <c r="M32" s="142"/>
      <c r="N32" s="167"/>
      <c r="O32" s="176"/>
      <c r="P32" s="51"/>
      <c r="Q32" s="179"/>
      <c r="R32" s="142">
        <v>210340405003</v>
      </c>
      <c r="S32" s="167" t="s">
        <v>472</v>
      </c>
      <c r="T32" s="176"/>
      <c r="U32" s="51">
        <v>200</v>
      </c>
      <c r="V32" s="179"/>
      <c r="W32" s="142"/>
      <c r="X32" s="167"/>
      <c r="Y32" s="176"/>
      <c r="Z32" s="51"/>
      <c r="AA32" s="179"/>
      <c r="AB32" s="75"/>
    </row>
    <row r="33" spans="1:28" s="4" customFormat="1" ht="15" customHeight="1">
      <c r="A33" s="357" t="s">
        <v>492</v>
      </c>
      <c r="B33" s="151"/>
      <c r="C33" s="130" t="s">
        <v>462</v>
      </c>
      <c r="D33" s="70" t="s">
        <v>478</v>
      </c>
      <c r="E33" s="136" t="s">
        <v>38</v>
      </c>
      <c r="F33" s="201">
        <v>2050</v>
      </c>
      <c r="G33" s="93"/>
      <c r="H33" s="130">
        <v>210340202010</v>
      </c>
      <c r="I33" s="70" t="s">
        <v>477</v>
      </c>
      <c r="J33" s="136" t="s">
        <v>479</v>
      </c>
      <c r="K33" s="173">
        <v>150</v>
      </c>
      <c r="L33" s="95"/>
      <c r="M33" s="130"/>
      <c r="N33" s="70"/>
      <c r="O33" s="136"/>
      <c r="P33" s="173"/>
      <c r="Q33" s="95"/>
      <c r="R33" s="130"/>
      <c r="S33" s="70"/>
      <c r="T33" s="136"/>
      <c r="U33" s="173"/>
      <c r="V33" s="95"/>
      <c r="W33" s="130"/>
      <c r="X33" s="70"/>
      <c r="Y33" s="136"/>
      <c r="Z33" s="173"/>
      <c r="AA33" s="95"/>
      <c r="AB33" s="75" t="s">
        <v>971</v>
      </c>
    </row>
    <row r="34" spans="1:28" s="4" customFormat="1" ht="15" customHeight="1">
      <c r="A34" s="365"/>
      <c r="B34" s="144" t="s">
        <v>434</v>
      </c>
      <c r="C34" s="131" t="s">
        <v>463</v>
      </c>
      <c r="D34" s="39" t="s">
        <v>476</v>
      </c>
      <c r="E34" s="40" t="s">
        <v>348</v>
      </c>
      <c r="F34" s="42">
        <v>1150</v>
      </c>
      <c r="G34" s="7"/>
      <c r="H34" s="131"/>
      <c r="I34" s="39"/>
      <c r="J34" s="40"/>
      <c r="K34" s="50"/>
      <c r="L34" s="8"/>
      <c r="M34" s="131"/>
      <c r="N34" s="39"/>
      <c r="O34" s="40"/>
      <c r="P34" s="50"/>
      <c r="Q34" s="8"/>
      <c r="R34" s="131"/>
      <c r="S34" s="39"/>
      <c r="T34" s="40"/>
      <c r="U34" s="50"/>
      <c r="V34" s="8"/>
      <c r="W34" s="131"/>
      <c r="X34" s="39"/>
      <c r="Y34" s="40"/>
      <c r="Z34" s="50"/>
      <c r="AA34" s="8"/>
      <c r="AB34" s="75" t="s">
        <v>972</v>
      </c>
    </row>
    <row r="35" spans="1:28" s="4" customFormat="1" ht="15" customHeight="1">
      <c r="A35" s="38"/>
      <c r="B35" s="34"/>
      <c r="C35" s="131"/>
      <c r="D35" s="39"/>
      <c r="E35" s="40"/>
      <c r="F35" s="42"/>
      <c r="G35" s="7"/>
      <c r="H35" s="131"/>
      <c r="I35" s="39"/>
      <c r="J35" s="40"/>
      <c r="K35" s="50"/>
      <c r="L35" s="8"/>
      <c r="M35" s="131"/>
      <c r="N35" s="39"/>
      <c r="O35" s="40"/>
      <c r="P35" s="50"/>
      <c r="Q35" s="8"/>
      <c r="R35" s="131"/>
      <c r="S35" s="39"/>
      <c r="T35" s="40"/>
      <c r="U35" s="50"/>
      <c r="V35" s="8"/>
      <c r="W35" s="131"/>
      <c r="X35" s="39"/>
      <c r="Y35" s="40"/>
      <c r="Z35" s="50"/>
      <c r="AA35" s="8"/>
      <c r="AB35" s="75" t="s">
        <v>970</v>
      </c>
    </row>
    <row r="36" spans="1:28" s="4" customFormat="1" ht="15" customHeight="1">
      <c r="A36" s="38"/>
      <c r="B36" s="34"/>
      <c r="C36" s="131"/>
      <c r="D36" s="39"/>
      <c r="E36" s="40"/>
      <c r="F36" s="42"/>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c r="D37" s="39"/>
      <c r="E37" s="40"/>
      <c r="F37" s="42"/>
      <c r="G37" s="7"/>
      <c r="H37" s="131"/>
      <c r="I37" s="39"/>
      <c r="J37" s="40"/>
      <c r="K37" s="50"/>
      <c r="L37" s="8"/>
      <c r="M37" s="131"/>
      <c r="N37" s="39"/>
      <c r="O37" s="40"/>
      <c r="P37" s="50"/>
      <c r="Q37" s="8"/>
      <c r="R37" s="131"/>
      <c r="S37" s="39"/>
      <c r="T37" s="40"/>
      <c r="U37" s="50"/>
      <c r="V37" s="8"/>
      <c r="W37" s="131"/>
      <c r="X37" s="39"/>
      <c r="Y37" s="40"/>
      <c r="Z37" s="50"/>
      <c r="AA37" s="8"/>
      <c r="AB37" s="75" t="s">
        <v>892</v>
      </c>
    </row>
    <row r="38" spans="1:28" s="4" customFormat="1" ht="15" customHeight="1">
      <c r="A38" s="38"/>
      <c r="B38" s="34"/>
      <c r="C38" s="131"/>
      <c r="D38" s="39"/>
      <c r="E38" s="40"/>
      <c r="F38" s="42"/>
      <c r="G38" s="7"/>
      <c r="H38" s="131"/>
      <c r="I38" s="39"/>
      <c r="J38" s="40"/>
      <c r="K38" s="50"/>
      <c r="L38" s="8"/>
      <c r="M38" s="131"/>
      <c r="N38" s="39"/>
      <c r="O38" s="40"/>
      <c r="P38" s="50"/>
      <c r="Q38" s="8"/>
      <c r="R38" s="131"/>
      <c r="S38" s="39"/>
      <c r="T38" s="40"/>
      <c r="U38" s="50"/>
      <c r="V38" s="8"/>
      <c r="W38" s="131"/>
      <c r="X38" s="39"/>
      <c r="Y38" s="40"/>
      <c r="Z38" s="50"/>
      <c r="AA38" s="8"/>
      <c r="AB38" s="75" t="s">
        <v>494</v>
      </c>
    </row>
    <row r="39" spans="1:28" s="4" customFormat="1" ht="15" customHeight="1">
      <c r="A39" s="38"/>
      <c r="B39" s="34"/>
      <c r="C39" s="131"/>
      <c r="D39" s="39"/>
      <c r="E39" s="40"/>
      <c r="F39" s="42"/>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142"/>
      <c r="D43" s="29" t="str">
        <f>CONCATENATE(FIXED(COUNTA(D22:D42),0,0),"　店")</f>
        <v>13　店</v>
      </c>
      <c r="E43" s="137"/>
      <c r="F43" s="47">
        <f>SUM(F22:F42)</f>
        <v>12750</v>
      </c>
      <c r="G43" s="54">
        <f>SUM(G22:G42)</f>
        <v>0</v>
      </c>
      <c r="H43" s="142"/>
      <c r="I43" s="29" t="str">
        <f>CONCATENATE(FIXED(COUNTA(I22:I42),0,0),"　店")</f>
        <v>1　店</v>
      </c>
      <c r="J43" s="137"/>
      <c r="K43" s="51">
        <f>SUM(K22:K42)</f>
        <v>150</v>
      </c>
      <c r="L43" s="53">
        <f>SUM(L22:L42)</f>
        <v>0</v>
      </c>
      <c r="M43" s="142"/>
      <c r="N43" s="29" t="str">
        <f>CONCATENATE(FIXED(COUNTA(N22:N42),0,0),"　店")</f>
        <v>0　店</v>
      </c>
      <c r="O43" s="137"/>
      <c r="P43" s="51">
        <f>SUM(P22:P42)</f>
        <v>0</v>
      </c>
      <c r="Q43" s="53">
        <f>SUM(Q22:Q42)</f>
        <v>0</v>
      </c>
      <c r="R43" s="142"/>
      <c r="S43" s="29" t="str">
        <f>CONCATENATE(FIXED(COUNTA(S22:S42),0,0),"　店")</f>
        <v>1　店</v>
      </c>
      <c r="T43" s="137"/>
      <c r="U43" s="51">
        <f>SUM(U22:U42)</f>
        <v>200</v>
      </c>
      <c r="V43" s="53">
        <f>SUM(V22:V42)</f>
        <v>0</v>
      </c>
      <c r="W43" s="142"/>
      <c r="X43" s="29" t="str">
        <f>CONCATENATE(FIXED(COUNTA(X22:X42),0,0),"　店")</f>
        <v>4　店</v>
      </c>
      <c r="Y43" s="137"/>
      <c r="Z43" s="51">
        <f>SUM(Z22:Z42)</f>
        <v>3400</v>
      </c>
      <c r="AA43" s="53">
        <f>SUM(AA22:AA42)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974</v>
      </c>
      <c r="B45" s="77"/>
      <c r="D45" s="77"/>
      <c r="E45" s="77"/>
      <c r="F45" s="61"/>
      <c r="AB45" s="79" t="s">
        <v>19</v>
      </c>
    </row>
    <row r="46" spans="1:28" ht="15" customHeight="1">
      <c r="A46" s="339"/>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row>
  </sheetData>
  <sheetProtection password="CC6F" sheet="1" objects="1" scenarios="1" formatCells="0"/>
  <mergeCells count="26">
    <mergeCell ref="B1:G2"/>
    <mergeCell ref="H1:I1"/>
    <mergeCell ref="J1:U1"/>
    <mergeCell ref="W1:AA1"/>
    <mergeCell ref="H2:I2"/>
    <mergeCell ref="J2:U2"/>
    <mergeCell ref="W2:AA2"/>
    <mergeCell ref="N21:P21"/>
    <mergeCell ref="S21:U21"/>
    <mergeCell ref="X21:Z21"/>
    <mergeCell ref="B4:E4"/>
    <mergeCell ref="I4:J4"/>
    <mergeCell ref="L4:N4"/>
    <mergeCell ref="B5:F5"/>
    <mergeCell ref="I5:K5"/>
    <mergeCell ref="N5:P5"/>
    <mergeCell ref="A46:AB46"/>
    <mergeCell ref="A25:A30"/>
    <mergeCell ref="A33:A34"/>
    <mergeCell ref="S5:U5"/>
    <mergeCell ref="X5:Z5"/>
    <mergeCell ref="B20:E20"/>
    <mergeCell ref="I20:J20"/>
    <mergeCell ref="L20:N20"/>
    <mergeCell ref="B21:F21"/>
    <mergeCell ref="I21:K21"/>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AA6:AA17 V6:V17 Q6:Q17 L6:L17 G22:G42 AA22:AA42 V22:V42 Q22:Q42 L22:L42 G6:G17">
      <formula1>Z6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45"/>
      <c r="C1" s="345"/>
      <c r="D1" s="345"/>
      <c r="E1" s="345"/>
      <c r="F1" s="345"/>
      <c r="G1" s="346"/>
      <c r="H1" s="349" t="s">
        <v>1</v>
      </c>
      <c r="I1" s="350"/>
      <c r="J1" s="351"/>
      <c r="K1" s="351"/>
      <c r="L1" s="351"/>
      <c r="M1" s="351"/>
      <c r="N1" s="351"/>
      <c r="O1" s="351"/>
      <c r="P1" s="351"/>
      <c r="Q1" s="351"/>
      <c r="R1" s="351"/>
      <c r="S1" s="351"/>
      <c r="T1" s="351"/>
      <c r="U1" s="352"/>
      <c r="V1" s="26" t="s">
        <v>20</v>
      </c>
      <c r="W1" s="351"/>
      <c r="X1" s="351"/>
      <c r="Y1" s="351"/>
      <c r="Z1" s="351"/>
      <c r="AA1" s="352"/>
      <c r="AB1" s="1"/>
    </row>
    <row r="2" spans="1:28" ht="33" customHeight="1">
      <c r="A2" s="12"/>
      <c r="B2" s="347"/>
      <c r="C2" s="347"/>
      <c r="D2" s="347"/>
      <c r="E2" s="347"/>
      <c r="F2" s="347"/>
      <c r="G2" s="348"/>
      <c r="H2" s="349" t="s">
        <v>3</v>
      </c>
      <c r="I2" s="350"/>
      <c r="J2" s="351"/>
      <c r="K2" s="351"/>
      <c r="L2" s="351"/>
      <c r="M2" s="351"/>
      <c r="N2" s="351"/>
      <c r="O2" s="351"/>
      <c r="P2" s="351"/>
      <c r="Q2" s="351"/>
      <c r="R2" s="351"/>
      <c r="S2" s="351"/>
      <c r="T2" s="351"/>
      <c r="U2" s="352"/>
      <c r="V2" s="26" t="s">
        <v>21</v>
      </c>
      <c r="W2" s="353">
        <f>SUM(I4,I14,I30)</f>
        <v>0</v>
      </c>
      <c r="X2" s="353"/>
      <c r="Y2" s="353"/>
      <c r="Z2" s="353"/>
      <c r="AA2" s="354"/>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0" t="s">
        <v>498</v>
      </c>
      <c r="C4" s="340"/>
      <c r="D4" s="340"/>
      <c r="E4" s="340"/>
      <c r="F4" s="19"/>
      <c r="G4" s="20" t="s">
        <v>4</v>
      </c>
      <c r="H4" s="21"/>
      <c r="I4" s="341">
        <f>SUM(G12,L12,Q12,V12,AA12)</f>
        <v>0</v>
      </c>
      <c r="J4" s="341"/>
      <c r="K4" s="22" t="s">
        <v>22</v>
      </c>
      <c r="L4" s="342">
        <f>SUM(F12,K12,P12,U12,Z12)</f>
        <v>7100</v>
      </c>
      <c r="M4" s="342"/>
      <c r="N4" s="342"/>
      <c r="O4" s="23"/>
      <c r="P4" s="24"/>
      <c r="Q4" s="24"/>
      <c r="R4" s="24"/>
      <c r="S4" s="24"/>
      <c r="T4" s="25"/>
    </row>
    <row r="5" spans="1:28" s="32" customFormat="1" ht="16.5" customHeight="1">
      <c r="A5" s="27" t="s">
        <v>24</v>
      </c>
      <c r="B5" s="343" t="s">
        <v>18</v>
      </c>
      <c r="C5" s="344"/>
      <c r="D5" s="344"/>
      <c r="E5" s="344"/>
      <c r="F5" s="344"/>
      <c r="G5" s="28" t="s">
        <v>23</v>
      </c>
      <c r="H5" s="29"/>
      <c r="I5" s="338" t="s">
        <v>10</v>
      </c>
      <c r="J5" s="338"/>
      <c r="K5" s="338"/>
      <c r="L5" s="30" t="s">
        <v>23</v>
      </c>
      <c r="M5" s="29"/>
      <c r="N5" s="338" t="s">
        <v>11</v>
      </c>
      <c r="O5" s="338"/>
      <c r="P5" s="338"/>
      <c r="Q5" s="30" t="s">
        <v>23</v>
      </c>
      <c r="R5" s="29"/>
      <c r="S5" s="338" t="s">
        <v>12</v>
      </c>
      <c r="T5" s="338"/>
      <c r="U5" s="338"/>
      <c r="V5" s="30" t="s">
        <v>23</v>
      </c>
      <c r="W5" s="29"/>
      <c r="X5" s="338" t="s">
        <v>42</v>
      </c>
      <c r="Y5" s="338"/>
      <c r="Z5" s="338"/>
      <c r="AA5" s="30" t="s">
        <v>23</v>
      </c>
      <c r="AB5" s="31" t="s">
        <v>14</v>
      </c>
    </row>
    <row r="6" spans="1:32" s="4" customFormat="1" ht="15" customHeight="1">
      <c r="A6" s="33"/>
      <c r="B6" s="34"/>
      <c r="C6" s="130" t="s">
        <v>499</v>
      </c>
      <c r="D6" s="35" t="s">
        <v>502</v>
      </c>
      <c r="E6" s="36" t="s">
        <v>505</v>
      </c>
      <c r="F6" s="37">
        <v>2000</v>
      </c>
      <c r="G6" s="5"/>
      <c r="H6" s="133"/>
      <c r="I6" s="35"/>
      <c r="J6" s="36"/>
      <c r="K6" s="48"/>
      <c r="L6" s="6"/>
      <c r="M6" s="133"/>
      <c r="N6" s="35"/>
      <c r="O6" s="36"/>
      <c r="P6" s="48"/>
      <c r="Q6" s="6"/>
      <c r="R6" s="133"/>
      <c r="S6" s="35"/>
      <c r="T6" s="36"/>
      <c r="U6" s="48"/>
      <c r="V6" s="6"/>
      <c r="W6" s="133">
        <v>210310504010</v>
      </c>
      <c r="X6" s="35" t="s">
        <v>507</v>
      </c>
      <c r="Y6" s="36" t="s">
        <v>506</v>
      </c>
      <c r="Z6" s="48">
        <v>2150</v>
      </c>
      <c r="AA6" s="6"/>
      <c r="AB6" s="74"/>
      <c r="AF6" s="32"/>
    </row>
    <row r="7" spans="1:32" s="4" customFormat="1" ht="15" customHeight="1">
      <c r="A7" s="38"/>
      <c r="B7" s="34"/>
      <c r="C7" s="131" t="s">
        <v>500</v>
      </c>
      <c r="D7" s="129" t="s">
        <v>503</v>
      </c>
      <c r="E7" s="40" t="s">
        <v>921</v>
      </c>
      <c r="F7" s="41">
        <v>900</v>
      </c>
      <c r="G7" s="7"/>
      <c r="H7" s="131"/>
      <c r="I7" s="39"/>
      <c r="J7" s="40"/>
      <c r="K7" s="49"/>
      <c r="L7" s="8"/>
      <c r="M7" s="131"/>
      <c r="N7" s="39"/>
      <c r="O7" s="40"/>
      <c r="P7" s="52"/>
      <c r="Q7" s="8"/>
      <c r="R7" s="131"/>
      <c r="S7" s="39"/>
      <c r="T7" s="40"/>
      <c r="U7" s="50"/>
      <c r="V7" s="8"/>
      <c r="W7" s="131">
        <v>210310504020</v>
      </c>
      <c r="X7" s="39" t="s">
        <v>508</v>
      </c>
      <c r="Y7" s="40" t="s">
        <v>36</v>
      </c>
      <c r="Z7" s="50">
        <v>700</v>
      </c>
      <c r="AA7" s="8"/>
      <c r="AB7" s="75"/>
      <c r="AF7" s="32"/>
    </row>
    <row r="8" spans="1:32" s="4" customFormat="1" ht="15" customHeight="1">
      <c r="A8" s="38"/>
      <c r="B8" s="34"/>
      <c r="C8" s="131" t="s">
        <v>501</v>
      </c>
      <c r="D8" s="39" t="s">
        <v>504</v>
      </c>
      <c r="E8" s="40" t="s">
        <v>237</v>
      </c>
      <c r="F8" s="41">
        <v>1350</v>
      </c>
      <c r="G8" s="7"/>
      <c r="H8" s="131"/>
      <c r="I8" s="39"/>
      <c r="J8" s="40"/>
      <c r="K8" s="50"/>
      <c r="L8" s="8"/>
      <c r="M8" s="131"/>
      <c r="N8" s="39"/>
      <c r="O8" s="40"/>
      <c r="P8" s="50"/>
      <c r="Q8" s="8"/>
      <c r="R8" s="131"/>
      <c r="S8" s="39"/>
      <c r="T8" s="40"/>
      <c r="U8" s="49"/>
      <c r="V8" s="8"/>
      <c r="W8" s="131"/>
      <c r="X8" s="39"/>
      <c r="Y8" s="40"/>
      <c r="Z8" s="49"/>
      <c r="AA8" s="8"/>
      <c r="AB8" s="75"/>
      <c r="AF8" s="32"/>
    </row>
    <row r="9" spans="1:32" s="4" customFormat="1" ht="15" customHeight="1">
      <c r="A9" s="38"/>
      <c r="B9" s="34"/>
      <c r="C9" s="131"/>
      <c r="D9" s="39"/>
      <c r="E9" s="40"/>
      <c r="F9" s="41"/>
      <c r="G9" s="7"/>
      <c r="H9" s="131"/>
      <c r="I9" s="39"/>
      <c r="J9" s="40"/>
      <c r="K9" s="50"/>
      <c r="L9" s="8"/>
      <c r="M9" s="131"/>
      <c r="N9" s="39"/>
      <c r="O9" s="40"/>
      <c r="P9" s="50"/>
      <c r="Q9" s="8"/>
      <c r="R9" s="131"/>
      <c r="S9" s="39"/>
      <c r="T9" s="40"/>
      <c r="U9" s="49"/>
      <c r="V9" s="8"/>
      <c r="W9" s="131"/>
      <c r="X9" s="39"/>
      <c r="Y9" s="40"/>
      <c r="Z9" s="49"/>
      <c r="AA9" s="8"/>
      <c r="AB9" s="76"/>
      <c r="AF9" s="32"/>
    </row>
    <row r="10" spans="1:28" s="4" customFormat="1" ht="15" customHeight="1">
      <c r="A10" s="38"/>
      <c r="B10" s="34"/>
      <c r="C10" s="131"/>
      <c r="D10" s="39"/>
      <c r="E10" s="40"/>
      <c r="F10" s="42"/>
      <c r="G10" s="7"/>
      <c r="H10" s="131"/>
      <c r="I10" s="39"/>
      <c r="J10" s="40"/>
      <c r="K10" s="50"/>
      <c r="L10" s="8"/>
      <c r="M10" s="131"/>
      <c r="N10" s="39"/>
      <c r="O10" s="40"/>
      <c r="P10" s="50"/>
      <c r="Q10" s="8"/>
      <c r="R10" s="131"/>
      <c r="S10" s="39"/>
      <c r="T10" s="40"/>
      <c r="U10" s="50"/>
      <c r="V10" s="8"/>
      <c r="W10" s="131"/>
      <c r="X10" s="39"/>
      <c r="Y10" s="40"/>
      <c r="Z10" s="50"/>
      <c r="AA10" s="8"/>
      <c r="AB10" s="76"/>
    </row>
    <row r="11" spans="1:28" s="4" customFormat="1" ht="15" customHeight="1">
      <c r="A11" s="43"/>
      <c r="B11" s="34"/>
      <c r="C11" s="131"/>
      <c r="D11" s="39"/>
      <c r="E11" s="40"/>
      <c r="F11" s="42"/>
      <c r="G11" s="7"/>
      <c r="H11" s="131"/>
      <c r="I11" s="39"/>
      <c r="J11" s="40"/>
      <c r="K11" s="50"/>
      <c r="L11" s="8"/>
      <c r="M11" s="131"/>
      <c r="N11" s="39"/>
      <c r="O11" s="40"/>
      <c r="P11" s="50"/>
      <c r="Q11" s="8"/>
      <c r="R11" s="131"/>
      <c r="S11" s="39"/>
      <c r="T11" s="40"/>
      <c r="U11" s="50"/>
      <c r="V11" s="8"/>
      <c r="W11" s="131"/>
      <c r="X11" s="39"/>
      <c r="Y11" s="40"/>
      <c r="Z11" s="50"/>
      <c r="AA11" s="8"/>
      <c r="AB11" s="76"/>
    </row>
    <row r="12" spans="1:28" s="4" customFormat="1" ht="15" customHeight="1">
      <c r="A12" s="44"/>
      <c r="B12" s="45"/>
      <c r="C12" s="142"/>
      <c r="D12" s="29" t="str">
        <f>CONCATENATE(FIXED(COUNTA(D6:D11),0,0),"　店")</f>
        <v>3　店</v>
      </c>
      <c r="E12" s="137"/>
      <c r="F12" s="47">
        <f>SUM(F6:F11)</f>
        <v>4250</v>
      </c>
      <c r="G12" s="54">
        <f>SUM(G6:G11)</f>
        <v>0</v>
      </c>
      <c r="H12" s="142"/>
      <c r="I12" s="29" t="str">
        <f>CONCATENATE(FIXED(COUNTA(I6:I11),0,0),"　店")</f>
        <v>0　店</v>
      </c>
      <c r="J12" s="137"/>
      <c r="K12" s="51">
        <f>SUM(K6:K11)</f>
        <v>0</v>
      </c>
      <c r="L12" s="53">
        <f>SUM(L6:L11)</f>
        <v>0</v>
      </c>
      <c r="M12" s="142"/>
      <c r="N12" s="29" t="str">
        <f>CONCATENATE(FIXED(COUNTA(N6:N11),0,0),"　店")</f>
        <v>0　店</v>
      </c>
      <c r="O12" s="137"/>
      <c r="P12" s="51">
        <f>SUM(P6:P11)</f>
        <v>0</v>
      </c>
      <c r="Q12" s="53">
        <f>SUM(Q6:Q11)</f>
        <v>0</v>
      </c>
      <c r="R12" s="142"/>
      <c r="S12" s="29" t="str">
        <f>CONCATENATE(FIXED(COUNTA(S6:S11),0,0),"　店")</f>
        <v>0　店</v>
      </c>
      <c r="T12" s="137"/>
      <c r="U12" s="51">
        <f>SUM(U6:U11)</f>
        <v>0</v>
      </c>
      <c r="V12" s="53">
        <f>SUM(V6:V11)</f>
        <v>0</v>
      </c>
      <c r="W12" s="142"/>
      <c r="X12" s="29" t="str">
        <f>CONCATENATE(FIXED(COUNTA(X6:X11),0,0),"　店")</f>
        <v>2　店</v>
      </c>
      <c r="Y12" s="137"/>
      <c r="Z12" s="51">
        <f>SUM(Z6:Z11)</f>
        <v>2850</v>
      </c>
      <c r="AA12" s="53">
        <f>SUM(AA6:AA11)</f>
        <v>0</v>
      </c>
      <c r="AB12" s="56"/>
    </row>
    <row r="13" spans="2:28" s="32" customFormat="1" ht="12" customHeight="1">
      <c r="B13" s="62"/>
      <c r="C13" s="57"/>
      <c r="D13" s="58"/>
      <c r="E13" s="58"/>
      <c r="F13" s="59"/>
      <c r="G13" s="60"/>
      <c r="H13" s="57"/>
      <c r="I13" s="63"/>
      <c r="J13" s="58"/>
      <c r="K13" s="60"/>
      <c r="L13" s="60"/>
      <c r="M13" s="57"/>
      <c r="N13" s="58"/>
      <c r="O13" s="58"/>
      <c r="P13" s="60"/>
      <c r="Q13" s="57"/>
      <c r="R13" s="57"/>
      <c r="S13" s="58"/>
      <c r="T13" s="58"/>
      <c r="U13" s="60"/>
      <c r="V13" s="60"/>
      <c r="W13" s="57"/>
      <c r="X13" s="58"/>
      <c r="Y13" s="58"/>
      <c r="Z13" s="60"/>
      <c r="AA13" s="60"/>
      <c r="AB13" s="64"/>
    </row>
    <row r="14" spans="2:15" s="32" customFormat="1" ht="24.75" customHeight="1">
      <c r="B14" s="340" t="s">
        <v>495</v>
      </c>
      <c r="C14" s="340"/>
      <c r="D14" s="340"/>
      <c r="E14" s="340"/>
      <c r="F14" s="19"/>
      <c r="G14" s="20" t="s">
        <v>4</v>
      </c>
      <c r="H14" s="21"/>
      <c r="I14" s="341">
        <f>SUM(G28,L28,Q28,V28,AA28)</f>
        <v>0</v>
      </c>
      <c r="J14" s="341"/>
      <c r="K14" s="22" t="s">
        <v>22</v>
      </c>
      <c r="L14" s="342">
        <f>SUM(F28,K28,P28,U28,Z28)</f>
        <v>25200</v>
      </c>
      <c r="M14" s="342"/>
      <c r="N14" s="342"/>
      <c r="O14" s="65"/>
    </row>
    <row r="15" spans="1:28" s="32" customFormat="1" ht="16.5" customHeight="1">
      <c r="A15" s="27" t="s">
        <v>24</v>
      </c>
      <c r="B15" s="343" t="s">
        <v>18</v>
      </c>
      <c r="C15" s="344"/>
      <c r="D15" s="344"/>
      <c r="E15" s="344"/>
      <c r="F15" s="344"/>
      <c r="G15" s="28" t="s">
        <v>23</v>
      </c>
      <c r="H15" s="29"/>
      <c r="I15" s="338" t="s">
        <v>10</v>
      </c>
      <c r="J15" s="338"/>
      <c r="K15" s="338"/>
      <c r="L15" s="30" t="s">
        <v>23</v>
      </c>
      <c r="M15" s="29"/>
      <c r="N15" s="338" t="s">
        <v>11</v>
      </c>
      <c r="O15" s="338"/>
      <c r="P15" s="338"/>
      <c r="Q15" s="30" t="s">
        <v>23</v>
      </c>
      <c r="R15" s="29"/>
      <c r="S15" s="338" t="s">
        <v>12</v>
      </c>
      <c r="T15" s="338"/>
      <c r="U15" s="338"/>
      <c r="V15" s="30" t="s">
        <v>23</v>
      </c>
      <c r="W15" s="29"/>
      <c r="X15" s="338" t="s">
        <v>42</v>
      </c>
      <c r="Y15" s="338"/>
      <c r="Z15" s="338"/>
      <c r="AA15" s="30" t="s">
        <v>23</v>
      </c>
      <c r="AB15" s="31" t="s">
        <v>14</v>
      </c>
    </row>
    <row r="16" spans="1:28" s="4" customFormat="1" ht="15" customHeight="1">
      <c r="A16" s="33"/>
      <c r="B16" s="66"/>
      <c r="C16" s="133" t="s">
        <v>509</v>
      </c>
      <c r="D16" s="35" t="s">
        <v>517</v>
      </c>
      <c r="E16" s="36" t="s">
        <v>17</v>
      </c>
      <c r="F16" s="67">
        <v>2400</v>
      </c>
      <c r="G16" s="5"/>
      <c r="H16" s="133">
        <v>210330202010</v>
      </c>
      <c r="I16" s="35" t="s">
        <v>898</v>
      </c>
      <c r="J16" s="36"/>
      <c r="K16" s="48">
        <v>300</v>
      </c>
      <c r="L16" s="6"/>
      <c r="M16" s="143"/>
      <c r="N16" s="71"/>
      <c r="O16" s="141"/>
      <c r="P16" s="72"/>
      <c r="Q16" s="6"/>
      <c r="R16" s="133">
        <v>210330405001</v>
      </c>
      <c r="S16" s="35" t="s">
        <v>517</v>
      </c>
      <c r="T16" s="36"/>
      <c r="U16" s="73">
        <v>600</v>
      </c>
      <c r="V16" s="6"/>
      <c r="W16" s="131" t="s">
        <v>519</v>
      </c>
      <c r="X16" s="39" t="s">
        <v>529</v>
      </c>
      <c r="Y16" s="40" t="s">
        <v>186</v>
      </c>
      <c r="Z16" s="50">
        <v>1350</v>
      </c>
      <c r="AA16" s="8"/>
      <c r="AB16" s="139" t="s">
        <v>556</v>
      </c>
    </row>
    <row r="17" spans="1:28" s="4" customFormat="1" ht="15" customHeight="1">
      <c r="A17" s="38"/>
      <c r="B17" s="34"/>
      <c r="C17" s="131" t="s">
        <v>510</v>
      </c>
      <c r="D17" s="39" t="s">
        <v>526</v>
      </c>
      <c r="E17" s="40" t="s">
        <v>17</v>
      </c>
      <c r="F17" s="68">
        <v>2250</v>
      </c>
      <c r="G17" s="7"/>
      <c r="H17" s="131">
        <v>210330202020</v>
      </c>
      <c r="I17" s="39" t="s">
        <v>516</v>
      </c>
      <c r="J17" s="40"/>
      <c r="K17" s="52">
        <v>450</v>
      </c>
      <c r="L17" s="8"/>
      <c r="M17" s="131"/>
      <c r="N17" s="39"/>
      <c r="O17" s="40"/>
      <c r="P17" s="52"/>
      <c r="Q17" s="8"/>
      <c r="R17" s="131">
        <v>210350405001</v>
      </c>
      <c r="S17" s="39" t="s">
        <v>518</v>
      </c>
      <c r="T17" s="40"/>
      <c r="U17" s="50">
        <v>150</v>
      </c>
      <c r="V17" s="8"/>
      <c r="W17" s="131" t="s">
        <v>520</v>
      </c>
      <c r="X17" s="39" t="s">
        <v>528</v>
      </c>
      <c r="Y17" s="40" t="s">
        <v>186</v>
      </c>
      <c r="Z17" s="50">
        <v>1500</v>
      </c>
      <c r="AA17" s="8"/>
      <c r="AB17" s="76" t="s">
        <v>949</v>
      </c>
    </row>
    <row r="18" spans="1:28" s="4" customFormat="1" ht="15" customHeight="1">
      <c r="A18" s="38"/>
      <c r="B18" s="34"/>
      <c r="C18" s="131" t="s">
        <v>511</v>
      </c>
      <c r="D18" s="39" t="s">
        <v>527</v>
      </c>
      <c r="E18" s="40" t="s">
        <v>17</v>
      </c>
      <c r="F18" s="68">
        <v>1450</v>
      </c>
      <c r="G18" s="7"/>
      <c r="H18" s="131"/>
      <c r="I18" s="39"/>
      <c r="J18" s="40"/>
      <c r="K18" s="50"/>
      <c r="L18" s="8"/>
      <c r="M18" s="131"/>
      <c r="N18" s="39"/>
      <c r="O18" s="40"/>
      <c r="P18" s="52"/>
      <c r="Q18" s="8"/>
      <c r="R18" s="131"/>
      <c r="S18" s="39"/>
      <c r="T18" s="40"/>
      <c r="U18" s="50"/>
      <c r="V18" s="8"/>
      <c r="W18" s="131" t="s">
        <v>521</v>
      </c>
      <c r="X18" s="39" t="s">
        <v>532</v>
      </c>
      <c r="Y18" s="40" t="s">
        <v>35</v>
      </c>
      <c r="Z18" s="50">
        <v>1850</v>
      </c>
      <c r="AA18" s="8"/>
      <c r="AB18" s="75" t="s">
        <v>910</v>
      </c>
    </row>
    <row r="19" spans="1:28" s="4" customFormat="1" ht="15" customHeight="1">
      <c r="A19" s="38"/>
      <c r="B19" s="34"/>
      <c r="C19" s="131" t="s">
        <v>512</v>
      </c>
      <c r="D19" s="39" t="s">
        <v>528</v>
      </c>
      <c r="E19" s="40" t="s">
        <v>17</v>
      </c>
      <c r="F19" s="68">
        <v>2600</v>
      </c>
      <c r="G19" s="7"/>
      <c r="H19" s="131"/>
      <c r="I19" s="39"/>
      <c r="J19" s="40"/>
      <c r="K19" s="50"/>
      <c r="L19" s="8"/>
      <c r="M19" s="131"/>
      <c r="N19" s="39"/>
      <c r="O19" s="40"/>
      <c r="P19" s="50"/>
      <c r="Q19" s="8"/>
      <c r="R19" s="131"/>
      <c r="S19" s="39"/>
      <c r="T19" s="40"/>
      <c r="U19" s="50"/>
      <c r="V19" s="8"/>
      <c r="W19" s="131" t="s">
        <v>522</v>
      </c>
      <c r="X19" s="39" t="s">
        <v>526</v>
      </c>
      <c r="Y19" s="40" t="s">
        <v>186</v>
      </c>
      <c r="Z19" s="50">
        <v>1750</v>
      </c>
      <c r="AA19" s="8"/>
      <c r="AB19" s="75"/>
    </row>
    <row r="20" spans="1:28" s="4" customFormat="1" ht="15" customHeight="1">
      <c r="A20" s="38"/>
      <c r="B20" s="34"/>
      <c r="C20" s="131" t="s">
        <v>513</v>
      </c>
      <c r="D20" s="39" t="s">
        <v>529</v>
      </c>
      <c r="E20" s="40" t="s">
        <v>17</v>
      </c>
      <c r="F20" s="68">
        <v>2100</v>
      </c>
      <c r="G20" s="7"/>
      <c r="H20" s="131"/>
      <c r="I20" s="39"/>
      <c r="J20" s="40"/>
      <c r="K20" s="50"/>
      <c r="L20" s="8"/>
      <c r="M20" s="131"/>
      <c r="N20" s="39"/>
      <c r="O20" s="40"/>
      <c r="P20" s="50"/>
      <c r="Q20" s="8"/>
      <c r="R20" s="131"/>
      <c r="S20" s="39"/>
      <c r="T20" s="40"/>
      <c r="U20" s="50"/>
      <c r="V20" s="8"/>
      <c r="W20" s="131" t="s">
        <v>523</v>
      </c>
      <c r="X20" s="39" t="s">
        <v>533</v>
      </c>
      <c r="Y20" s="40" t="s">
        <v>186</v>
      </c>
      <c r="Z20" s="50">
        <v>1600</v>
      </c>
      <c r="AA20" s="8"/>
      <c r="AB20" s="75"/>
    </row>
    <row r="21" spans="1:28" s="4" customFormat="1" ht="15" customHeight="1">
      <c r="A21" s="38"/>
      <c r="B21" s="34"/>
      <c r="C21" s="131" t="s">
        <v>514</v>
      </c>
      <c r="D21" s="39" t="s">
        <v>530</v>
      </c>
      <c r="E21" s="40" t="s">
        <v>207</v>
      </c>
      <c r="F21" s="68">
        <v>600</v>
      </c>
      <c r="G21" s="7"/>
      <c r="H21" s="131"/>
      <c r="I21" s="39"/>
      <c r="J21" s="40"/>
      <c r="K21" s="50"/>
      <c r="L21" s="8"/>
      <c r="M21" s="131"/>
      <c r="N21" s="39"/>
      <c r="O21" s="40"/>
      <c r="P21" s="50"/>
      <c r="Q21" s="8"/>
      <c r="R21" s="131"/>
      <c r="S21" s="39"/>
      <c r="T21" s="40"/>
      <c r="U21" s="50"/>
      <c r="V21" s="8"/>
      <c r="W21" s="131" t="s">
        <v>524</v>
      </c>
      <c r="X21" s="39" t="s">
        <v>534</v>
      </c>
      <c r="Y21" s="40" t="s">
        <v>224</v>
      </c>
      <c r="Z21" s="50">
        <v>1650</v>
      </c>
      <c r="AA21" s="8"/>
      <c r="AB21" s="76"/>
    </row>
    <row r="22" spans="1:28" s="4" customFormat="1" ht="15" customHeight="1">
      <c r="A22" s="38"/>
      <c r="B22" s="34"/>
      <c r="C22" s="131" t="s">
        <v>515</v>
      </c>
      <c r="D22" s="129" t="s">
        <v>531</v>
      </c>
      <c r="E22" s="40" t="s">
        <v>207</v>
      </c>
      <c r="F22" s="68">
        <v>900</v>
      </c>
      <c r="G22" s="7"/>
      <c r="H22" s="131"/>
      <c r="I22" s="39"/>
      <c r="J22" s="40"/>
      <c r="K22" s="50"/>
      <c r="L22" s="8"/>
      <c r="M22" s="131"/>
      <c r="N22" s="39"/>
      <c r="O22" s="40"/>
      <c r="P22" s="50"/>
      <c r="Q22" s="8"/>
      <c r="R22" s="131"/>
      <c r="S22" s="39"/>
      <c r="T22" s="40"/>
      <c r="U22" s="50"/>
      <c r="V22" s="8"/>
      <c r="W22" s="131" t="s">
        <v>525</v>
      </c>
      <c r="X22" s="39" t="s">
        <v>535</v>
      </c>
      <c r="Y22" s="40" t="s">
        <v>224</v>
      </c>
      <c r="Z22" s="50">
        <v>700</v>
      </c>
      <c r="AA22" s="8"/>
      <c r="AB22" s="76"/>
    </row>
    <row r="23" spans="1:28" s="4" customFormat="1" ht="15" customHeight="1">
      <c r="A23" s="38"/>
      <c r="B23" s="34"/>
      <c r="C23" s="131"/>
      <c r="D23" s="129"/>
      <c r="E23" s="40"/>
      <c r="F23" s="68"/>
      <c r="G23" s="7"/>
      <c r="H23" s="131"/>
      <c r="I23" s="39"/>
      <c r="J23" s="40"/>
      <c r="K23" s="50"/>
      <c r="L23" s="8"/>
      <c r="M23" s="131"/>
      <c r="N23" s="39"/>
      <c r="O23" s="40"/>
      <c r="P23" s="50"/>
      <c r="Q23" s="8"/>
      <c r="R23" s="131"/>
      <c r="S23" s="39"/>
      <c r="T23" s="40"/>
      <c r="U23" s="50"/>
      <c r="V23" s="8"/>
      <c r="W23" s="131">
        <v>210350504010</v>
      </c>
      <c r="X23" s="39" t="s">
        <v>536</v>
      </c>
      <c r="Y23" s="40" t="s">
        <v>537</v>
      </c>
      <c r="Z23" s="50">
        <v>1000</v>
      </c>
      <c r="AA23" s="8"/>
      <c r="AB23" s="75"/>
    </row>
    <row r="24" spans="1:28" s="4" customFormat="1" ht="15" customHeight="1">
      <c r="A24" s="38"/>
      <c r="B24" s="34"/>
      <c r="C24" s="131"/>
      <c r="D24" s="39"/>
      <c r="E24" s="40"/>
      <c r="F24" s="68"/>
      <c r="G24" s="7"/>
      <c r="H24" s="131"/>
      <c r="I24" s="39"/>
      <c r="J24" s="40"/>
      <c r="K24" s="50"/>
      <c r="L24" s="8"/>
      <c r="M24" s="131"/>
      <c r="N24" s="39"/>
      <c r="O24" s="40"/>
      <c r="P24" s="50"/>
      <c r="Q24" s="8"/>
      <c r="R24" s="131"/>
      <c r="S24" s="39"/>
      <c r="T24" s="40"/>
      <c r="U24" s="50"/>
      <c r="V24" s="8"/>
      <c r="W24" s="131"/>
      <c r="X24" s="39"/>
      <c r="Y24" s="40"/>
      <c r="Z24" s="50"/>
      <c r="AA24" s="8"/>
      <c r="AB24" s="75"/>
    </row>
    <row r="25" spans="1:28" s="4" customFormat="1" ht="15" customHeight="1">
      <c r="A25" s="38"/>
      <c r="B25" s="34"/>
      <c r="C25" s="131"/>
      <c r="D25" s="39"/>
      <c r="E25" s="40"/>
      <c r="F25" s="42"/>
      <c r="G25" s="7"/>
      <c r="H25" s="131"/>
      <c r="I25" s="39"/>
      <c r="J25" s="40"/>
      <c r="K25" s="50"/>
      <c r="L25" s="8"/>
      <c r="M25" s="131"/>
      <c r="N25" s="39"/>
      <c r="O25" s="40"/>
      <c r="P25" s="50"/>
      <c r="Q25" s="8"/>
      <c r="R25" s="131"/>
      <c r="S25" s="39"/>
      <c r="T25" s="40"/>
      <c r="U25" s="50"/>
      <c r="V25" s="8"/>
      <c r="W25" s="131"/>
      <c r="X25" s="39"/>
      <c r="Y25" s="40"/>
      <c r="Z25" s="50"/>
      <c r="AA25" s="8"/>
      <c r="AB25" s="75"/>
    </row>
    <row r="26" spans="1:28" s="4" customFormat="1" ht="15" customHeight="1">
      <c r="A26" s="38"/>
      <c r="B26" s="34"/>
      <c r="C26" s="131"/>
      <c r="D26" s="39"/>
      <c r="E26" s="40"/>
      <c r="F26" s="42"/>
      <c r="G26" s="7"/>
      <c r="H26" s="131"/>
      <c r="I26" s="39"/>
      <c r="J26" s="40"/>
      <c r="K26" s="50"/>
      <c r="L26" s="8"/>
      <c r="M26" s="131"/>
      <c r="N26" s="39"/>
      <c r="O26" s="40"/>
      <c r="P26" s="50"/>
      <c r="Q26" s="8"/>
      <c r="R26" s="131"/>
      <c r="S26" s="39"/>
      <c r="T26" s="40"/>
      <c r="U26" s="50"/>
      <c r="V26" s="8"/>
      <c r="W26" s="131"/>
      <c r="X26" s="39"/>
      <c r="Y26" s="40"/>
      <c r="Z26" s="50"/>
      <c r="AA26" s="8"/>
      <c r="AB26" s="75"/>
    </row>
    <row r="27" spans="1:28" s="4" customFormat="1" ht="15" customHeight="1">
      <c r="A27" s="43"/>
      <c r="B27" s="69"/>
      <c r="C27" s="130"/>
      <c r="D27" s="70"/>
      <c r="E27" s="136"/>
      <c r="F27" s="42"/>
      <c r="G27" s="7"/>
      <c r="H27" s="131"/>
      <c r="I27" s="39"/>
      <c r="J27" s="40"/>
      <c r="K27" s="50"/>
      <c r="L27" s="8"/>
      <c r="M27" s="131"/>
      <c r="N27" s="39"/>
      <c r="O27" s="40"/>
      <c r="P27" s="50"/>
      <c r="Q27" s="8"/>
      <c r="R27" s="131"/>
      <c r="S27" s="39"/>
      <c r="T27" s="40"/>
      <c r="U27" s="50"/>
      <c r="V27" s="8"/>
      <c r="W27" s="131"/>
      <c r="X27" s="39"/>
      <c r="Y27" s="40"/>
      <c r="Z27" s="50"/>
      <c r="AA27" s="8"/>
      <c r="AB27" s="76"/>
    </row>
    <row r="28" spans="1:28" s="32" customFormat="1" ht="15" customHeight="1">
      <c r="A28" s="55"/>
      <c r="B28" s="45"/>
      <c r="C28" s="142"/>
      <c r="D28" s="29" t="str">
        <f>CONCATENATE(FIXED(COUNTA(D16:D27),0,0),"　店")</f>
        <v>7　店</v>
      </c>
      <c r="E28" s="137"/>
      <c r="F28" s="47">
        <f>SUM(F16:F27)</f>
        <v>12300</v>
      </c>
      <c r="G28" s="54">
        <f>SUM(G16:G27)</f>
        <v>0</v>
      </c>
      <c r="H28" s="142"/>
      <c r="I28" s="29" t="str">
        <f>CONCATENATE(FIXED(COUNTA(I16:I27),0,0),"　店")</f>
        <v>2　店</v>
      </c>
      <c r="J28" s="137"/>
      <c r="K28" s="51">
        <f>SUM(K16:K27)</f>
        <v>750</v>
      </c>
      <c r="L28" s="53">
        <f>SUM(L16:L27)</f>
        <v>0</v>
      </c>
      <c r="M28" s="142"/>
      <c r="N28" s="29" t="str">
        <f>CONCATENATE(FIXED(COUNTA(N16:N27),0,0),"　店")</f>
        <v>0　店</v>
      </c>
      <c r="O28" s="137"/>
      <c r="P28" s="51">
        <f>SUM(P16:P27)</f>
        <v>0</v>
      </c>
      <c r="Q28" s="53">
        <f>SUM(Q16:Q27)</f>
        <v>0</v>
      </c>
      <c r="R28" s="142"/>
      <c r="S28" s="29" t="str">
        <f>CONCATENATE(FIXED(COUNTA(S16:S27),0,0),"　店")</f>
        <v>2　店</v>
      </c>
      <c r="T28" s="137"/>
      <c r="U28" s="51">
        <f>SUM(U16:U27)</f>
        <v>750</v>
      </c>
      <c r="V28" s="53">
        <f>SUM(V16:V27)</f>
        <v>0</v>
      </c>
      <c r="W28" s="142"/>
      <c r="X28" s="29" t="str">
        <f>CONCATENATE(FIXED(COUNTA(X16:X27),0,0),"　店")</f>
        <v>8　店</v>
      </c>
      <c r="Y28" s="137"/>
      <c r="Z28" s="51">
        <f>SUM(Z16:Z27)</f>
        <v>11400</v>
      </c>
      <c r="AA28" s="53">
        <f>SUM(AA16:AA27)</f>
        <v>0</v>
      </c>
      <c r="AB28" s="56"/>
    </row>
    <row r="29" spans="2:28" s="32" customFormat="1" ht="12" customHeight="1">
      <c r="B29" s="62"/>
      <c r="C29" s="57"/>
      <c r="D29" s="58"/>
      <c r="E29" s="58"/>
      <c r="F29" s="59"/>
      <c r="G29" s="60"/>
      <c r="H29" s="57"/>
      <c r="I29" s="63"/>
      <c r="J29" s="58"/>
      <c r="K29" s="60"/>
      <c r="L29" s="60"/>
      <c r="M29" s="57"/>
      <c r="N29" s="58"/>
      <c r="O29" s="58"/>
      <c r="P29" s="60"/>
      <c r="Q29" s="57"/>
      <c r="R29" s="57"/>
      <c r="S29" s="58"/>
      <c r="T29" s="58"/>
      <c r="U29" s="60"/>
      <c r="V29" s="60"/>
      <c r="W29" s="57"/>
      <c r="X29" s="58"/>
      <c r="Y29" s="58"/>
      <c r="Z29" s="60"/>
      <c r="AA29" s="60"/>
      <c r="AB29" s="64"/>
    </row>
    <row r="30" spans="2:15" s="32" customFormat="1" ht="24.75" customHeight="1">
      <c r="B30" s="340" t="s">
        <v>538</v>
      </c>
      <c r="C30" s="340"/>
      <c r="D30" s="340"/>
      <c r="E30" s="340"/>
      <c r="F30" s="19"/>
      <c r="G30" s="20" t="s">
        <v>4</v>
      </c>
      <c r="H30" s="21"/>
      <c r="I30" s="341">
        <f>SUM(G42,L42,Q42,V42,AA42)</f>
        <v>0</v>
      </c>
      <c r="J30" s="341"/>
      <c r="K30" s="22" t="s">
        <v>22</v>
      </c>
      <c r="L30" s="342">
        <f>SUM(F42,K42,P42,U42,Z42)</f>
        <v>11850</v>
      </c>
      <c r="M30" s="342"/>
      <c r="N30" s="342"/>
      <c r="O30" s="65"/>
    </row>
    <row r="31" spans="1:28" s="32" customFormat="1" ht="16.5" customHeight="1">
      <c r="A31" s="27" t="s">
        <v>24</v>
      </c>
      <c r="B31" s="343" t="s">
        <v>18</v>
      </c>
      <c r="C31" s="344"/>
      <c r="D31" s="344"/>
      <c r="E31" s="344"/>
      <c r="F31" s="344"/>
      <c r="G31" s="28" t="s">
        <v>23</v>
      </c>
      <c r="H31" s="29"/>
      <c r="I31" s="338" t="s">
        <v>10</v>
      </c>
      <c r="J31" s="338"/>
      <c r="K31" s="338"/>
      <c r="L31" s="30" t="s">
        <v>23</v>
      </c>
      <c r="M31" s="29"/>
      <c r="N31" s="338" t="s">
        <v>11</v>
      </c>
      <c r="O31" s="338"/>
      <c r="P31" s="338"/>
      <c r="Q31" s="30" t="s">
        <v>23</v>
      </c>
      <c r="R31" s="29"/>
      <c r="S31" s="338" t="s">
        <v>12</v>
      </c>
      <c r="T31" s="338"/>
      <c r="U31" s="338"/>
      <c r="V31" s="30" t="s">
        <v>23</v>
      </c>
      <c r="W31" s="29"/>
      <c r="X31" s="338" t="s">
        <v>42</v>
      </c>
      <c r="Y31" s="338"/>
      <c r="Z31" s="338"/>
      <c r="AA31" s="30" t="s">
        <v>23</v>
      </c>
      <c r="AB31" s="31" t="s">
        <v>14</v>
      </c>
    </row>
    <row r="32" spans="1:28" s="4" customFormat="1" ht="15" customHeight="1">
      <c r="A32" s="33"/>
      <c r="B32" s="66"/>
      <c r="C32" s="133" t="s">
        <v>539</v>
      </c>
      <c r="D32" s="35" t="s">
        <v>545</v>
      </c>
      <c r="E32" s="36" t="s">
        <v>919</v>
      </c>
      <c r="F32" s="67">
        <v>2750</v>
      </c>
      <c r="G32" s="5"/>
      <c r="H32" s="133"/>
      <c r="I32" s="35"/>
      <c r="J32" s="36"/>
      <c r="K32" s="48"/>
      <c r="L32" s="6"/>
      <c r="M32" s="143"/>
      <c r="N32" s="71"/>
      <c r="O32" s="141"/>
      <c r="P32" s="72"/>
      <c r="Q32" s="6"/>
      <c r="R32" s="133">
        <v>210360405001</v>
      </c>
      <c r="S32" s="35" t="s">
        <v>545</v>
      </c>
      <c r="T32" s="36"/>
      <c r="U32" s="73">
        <v>100</v>
      </c>
      <c r="V32" s="6"/>
      <c r="W32" s="133" t="s">
        <v>551</v>
      </c>
      <c r="X32" s="35" t="s">
        <v>554</v>
      </c>
      <c r="Y32" s="36" t="s">
        <v>555</v>
      </c>
      <c r="Z32" s="73">
        <v>1450</v>
      </c>
      <c r="AA32" s="6"/>
      <c r="AB32" s="139"/>
    </row>
    <row r="33" spans="1:28" s="4" customFormat="1" ht="15" customHeight="1">
      <c r="A33" s="38"/>
      <c r="B33" s="34"/>
      <c r="C33" s="131" t="s">
        <v>945</v>
      </c>
      <c r="D33" s="39" t="s">
        <v>546</v>
      </c>
      <c r="E33" s="40" t="s">
        <v>30</v>
      </c>
      <c r="F33" s="68">
        <v>1300</v>
      </c>
      <c r="G33" s="7"/>
      <c r="H33" s="131"/>
      <c r="I33" s="39"/>
      <c r="J33" s="40"/>
      <c r="K33" s="52"/>
      <c r="L33" s="8"/>
      <c r="M33" s="131"/>
      <c r="N33" s="39"/>
      <c r="O33" s="40"/>
      <c r="P33" s="52"/>
      <c r="Q33" s="8"/>
      <c r="R33" s="131"/>
      <c r="S33" s="39"/>
      <c r="T33" s="40"/>
      <c r="U33" s="50"/>
      <c r="V33" s="8"/>
      <c r="W33" s="131" t="s">
        <v>552</v>
      </c>
      <c r="X33" s="39" t="s">
        <v>553</v>
      </c>
      <c r="Y33" s="40" t="s">
        <v>555</v>
      </c>
      <c r="Z33" s="50">
        <v>400</v>
      </c>
      <c r="AA33" s="8"/>
      <c r="AB33" s="76"/>
    </row>
    <row r="34" spans="1:28" s="4" customFormat="1" ht="15" customHeight="1">
      <c r="A34" s="38"/>
      <c r="B34" s="34"/>
      <c r="C34" s="131" t="s">
        <v>541</v>
      </c>
      <c r="D34" s="39" t="s">
        <v>548</v>
      </c>
      <c r="E34" s="40" t="s">
        <v>920</v>
      </c>
      <c r="F34" s="68">
        <v>1050</v>
      </c>
      <c r="G34" s="7"/>
      <c r="H34" s="131"/>
      <c r="I34" s="39"/>
      <c r="J34" s="40"/>
      <c r="K34" s="50"/>
      <c r="L34" s="8"/>
      <c r="M34" s="131"/>
      <c r="N34" s="39"/>
      <c r="O34" s="40"/>
      <c r="P34" s="52"/>
      <c r="Q34" s="8"/>
      <c r="R34" s="131"/>
      <c r="S34" s="39"/>
      <c r="T34" s="40"/>
      <c r="U34" s="50"/>
      <c r="V34" s="8"/>
      <c r="W34" s="131"/>
      <c r="X34" s="39"/>
      <c r="Y34" s="40"/>
      <c r="Z34" s="50"/>
      <c r="AA34" s="8"/>
      <c r="AB34" s="76"/>
    </row>
    <row r="35" spans="1:28" s="4" customFormat="1" ht="15" customHeight="1">
      <c r="A35" s="38"/>
      <c r="B35" s="34"/>
      <c r="C35" s="131" t="s">
        <v>542</v>
      </c>
      <c r="D35" s="39" t="s">
        <v>549</v>
      </c>
      <c r="E35" s="40" t="s">
        <v>207</v>
      </c>
      <c r="F35" s="68">
        <v>500</v>
      </c>
      <c r="G35" s="7"/>
      <c r="H35" s="131"/>
      <c r="I35" s="39"/>
      <c r="J35" s="40"/>
      <c r="K35" s="50"/>
      <c r="L35" s="8"/>
      <c r="M35" s="131"/>
      <c r="N35" s="39"/>
      <c r="O35" s="40"/>
      <c r="P35" s="50"/>
      <c r="Q35" s="8"/>
      <c r="R35" s="131"/>
      <c r="S35" s="39"/>
      <c r="T35" s="40"/>
      <c r="U35" s="50"/>
      <c r="V35" s="8"/>
      <c r="W35" s="131"/>
      <c r="X35" s="39"/>
      <c r="Y35" s="40"/>
      <c r="Z35" s="50"/>
      <c r="AA35" s="8"/>
      <c r="AB35" s="76"/>
    </row>
    <row r="36" spans="1:28" s="4" customFormat="1" ht="15" customHeight="1">
      <c r="A36" s="38"/>
      <c r="B36" s="34"/>
      <c r="C36" s="131" t="s">
        <v>540</v>
      </c>
      <c r="D36" s="39" t="s">
        <v>547</v>
      </c>
      <c r="E36" s="40" t="s">
        <v>888</v>
      </c>
      <c r="F36" s="68">
        <v>2600</v>
      </c>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01" t="s">
        <v>895</v>
      </c>
      <c r="C37" s="131" t="s">
        <v>544</v>
      </c>
      <c r="D37" s="39" t="s">
        <v>550</v>
      </c>
      <c r="E37" s="40" t="s">
        <v>207</v>
      </c>
      <c r="F37" s="68">
        <v>1150</v>
      </c>
      <c r="G37" s="7"/>
      <c r="H37" s="131"/>
      <c r="I37" s="39"/>
      <c r="J37" s="40"/>
      <c r="K37" s="50"/>
      <c r="L37" s="8"/>
      <c r="M37" s="131"/>
      <c r="N37" s="39"/>
      <c r="O37" s="40"/>
      <c r="P37" s="50"/>
      <c r="Q37" s="8"/>
      <c r="R37" s="131"/>
      <c r="S37" s="39"/>
      <c r="T37" s="40"/>
      <c r="U37" s="50"/>
      <c r="V37" s="8"/>
      <c r="W37" s="131"/>
      <c r="X37" s="39"/>
      <c r="Y37" s="40"/>
      <c r="Z37" s="50"/>
      <c r="AA37" s="8"/>
      <c r="AB37" s="76"/>
    </row>
    <row r="38" spans="1:28" s="4" customFormat="1" ht="15" customHeight="1">
      <c r="A38" s="38"/>
      <c r="B38" s="34"/>
      <c r="C38" s="131" t="s">
        <v>543</v>
      </c>
      <c r="D38" s="39" t="s">
        <v>881</v>
      </c>
      <c r="E38" s="40" t="s">
        <v>348</v>
      </c>
      <c r="F38" s="68">
        <v>550</v>
      </c>
      <c r="G38" s="7"/>
      <c r="H38" s="131"/>
      <c r="I38" s="39"/>
      <c r="J38" s="40"/>
      <c r="K38" s="50"/>
      <c r="L38" s="8"/>
      <c r="M38" s="131"/>
      <c r="N38" s="39"/>
      <c r="O38" s="40"/>
      <c r="P38" s="50"/>
      <c r="Q38" s="8"/>
      <c r="R38" s="131"/>
      <c r="S38" s="39"/>
      <c r="T38" s="40"/>
      <c r="U38" s="50"/>
      <c r="V38" s="8"/>
      <c r="W38" s="131"/>
      <c r="X38" s="39"/>
      <c r="Y38" s="40"/>
      <c r="Z38" s="50"/>
      <c r="AA38" s="8"/>
      <c r="AB38" s="76" t="s">
        <v>884</v>
      </c>
    </row>
    <row r="39" spans="1:28" s="4" customFormat="1" ht="15" customHeight="1">
      <c r="A39" s="38"/>
      <c r="B39" s="34"/>
      <c r="C39" s="131"/>
      <c r="D39" s="39"/>
      <c r="E39" s="40"/>
      <c r="F39" s="68"/>
      <c r="G39" s="7"/>
      <c r="H39" s="131"/>
      <c r="I39" s="39"/>
      <c r="J39" s="40"/>
      <c r="K39" s="50"/>
      <c r="L39" s="8"/>
      <c r="M39" s="131"/>
      <c r="N39" s="39"/>
      <c r="O39" s="40"/>
      <c r="P39" s="50"/>
      <c r="Q39" s="8"/>
      <c r="R39" s="131"/>
      <c r="S39" s="39"/>
      <c r="T39" s="40"/>
      <c r="U39" s="50"/>
      <c r="V39" s="8"/>
      <c r="W39" s="131"/>
      <c r="X39" s="39"/>
      <c r="Y39" s="40"/>
      <c r="Z39" s="50"/>
      <c r="AA39" s="8"/>
      <c r="AB39" s="75" t="s">
        <v>885</v>
      </c>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t="s">
        <v>883</v>
      </c>
    </row>
    <row r="41" spans="1:28" s="4" customFormat="1" ht="15" customHeight="1">
      <c r="A41" s="43"/>
      <c r="B41" s="69"/>
      <c r="C41" s="130"/>
      <c r="D41" s="70"/>
      <c r="E41" s="136"/>
      <c r="F41" s="42"/>
      <c r="G41" s="7"/>
      <c r="H41" s="131"/>
      <c r="I41" s="39"/>
      <c r="J41" s="40"/>
      <c r="K41" s="50"/>
      <c r="L41" s="8"/>
      <c r="M41" s="131"/>
      <c r="N41" s="39"/>
      <c r="O41" s="40"/>
      <c r="P41" s="50"/>
      <c r="Q41" s="8"/>
      <c r="R41" s="131"/>
      <c r="S41" s="39"/>
      <c r="T41" s="40"/>
      <c r="U41" s="50"/>
      <c r="V41" s="8"/>
      <c r="W41" s="131"/>
      <c r="X41" s="39"/>
      <c r="Y41" s="40"/>
      <c r="Z41" s="50"/>
      <c r="AA41" s="8"/>
      <c r="AB41" s="76" t="s">
        <v>882</v>
      </c>
    </row>
    <row r="42" spans="1:28" s="32" customFormat="1" ht="15" customHeight="1">
      <c r="A42" s="55"/>
      <c r="B42" s="45"/>
      <c r="C42" s="142"/>
      <c r="D42" s="29" t="str">
        <f>CONCATENATE(FIXED(COUNTA(D32:D41),0,0),"　店")</f>
        <v>7　店</v>
      </c>
      <c r="E42" s="137"/>
      <c r="F42" s="47">
        <f>SUM(F32:F41)</f>
        <v>9900</v>
      </c>
      <c r="G42" s="54">
        <f>SUM(G32:G41)</f>
        <v>0</v>
      </c>
      <c r="H42" s="142"/>
      <c r="I42" s="29" t="str">
        <f>CONCATENATE(FIXED(COUNTA(I32:I41),0,0),"　店")</f>
        <v>0　店</v>
      </c>
      <c r="J42" s="137"/>
      <c r="K42" s="51">
        <f>SUM(K32:K41)</f>
        <v>0</v>
      </c>
      <c r="L42" s="53">
        <f>SUM(L32:L41)</f>
        <v>0</v>
      </c>
      <c r="M42" s="142"/>
      <c r="N42" s="29" t="str">
        <f>CONCATENATE(FIXED(COUNTA(N32:N41),0,0),"　店")</f>
        <v>0　店</v>
      </c>
      <c r="O42" s="137"/>
      <c r="P42" s="51">
        <f>SUM(P32:P41)</f>
        <v>0</v>
      </c>
      <c r="Q42" s="53">
        <f>SUM(Q32:Q41)</f>
        <v>0</v>
      </c>
      <c r="R42" s="142"/>
      <c r="S42" s="29" t="str">
        <f>CONCATENATE(FIXED(COUNTA(S32:S41),0,0),"　店")</f>
        <v>1　店</v>
      </c>
      <c r="T42" s="137"/>
      <c r="U42" s="51">
        <f>SUM(U32:U41)</f>
        <v>100</v>
      </c>
      <c r="V42" s="53">
        <f>SUM(V32:V41)</f>
        <v>0</v>
      </c>
      <c r="W42" s="142"/>
      <c r="X42" s="29" t="str">
        <f>CONCATENATE(FIXED(COUNTA(X32:X41),0,0),"　店")</f>
        <v>2　店</v>
      </c>
      <c r="Y42" s="137"/>
      <c r="Z42" s="51">
        <f>SUM(Z32:Z41)</f>
        <v>1850</v>
      </c>
      <c r="AA42" s="53">
        <f>SUM(AA32:AA41)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spans="1:28" s="32" customFormat="1" ht="0" customHeight="1" hidden="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974</v>
      </c>
      <c r="B45" s="77"/>
      <c r="D45" s="77"/>
      <c r="E45" s="77"/>
      <c r="F45" s="61"/>
      <c r="AB45" s="79" t="s">
        <v>19</v>
      </c>
    </row>
    <row r="46" spans="1:28" ht="22.5" customHeight="1">
      <c r="A46" s="339"/>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row>
  </sheetData>
  <sheetProtection password="CC6F" sheet="1" objects="1" scenarios="1" formatCells="0"/>
  <mergeCells count="32">
    <mergeCell ref="B1:G2"/>
    <mergeCell ref="H1:I1"/>
    <mergeCell ref="J1:U1"/>
    <mergeCell ref="W1:AA1"/>
    <mergeCell ref="H2:I2"/>
    <mergeCell ref="J2:U2"/>
    <mergeCell ref="W2:AA2"/>
    <mergeCell ref="B4:E4"/>
    <mergeCell ref="I4:J4"/>
    <mergeCell ref="L4:N4"/>
    <mergeCell ref="B5:F5"/>
    <mergeCell ref="I5:K5"/>
    <mergeCell ref="N5:P5"/>
    <mergeCell ref="S5:U5"/>
    <mergeCell ref="X5:Z5"/>
    <mergeCell ref="B14:E14"/>
    <mergeCell ref="I14:J14"/>
    <mergeCell ref="L14:N14"/>
    <mergeCell ref="B15:F15"/>
    <mergeCell ref="I15:K15"/>
    <mergeCell ref="N15:P15"/>
    <mergeCell ref="S15:U15"/>
    <mergeCell ref="X15:Z15"/>
    <mergeCell ref="A46:AB46"/>
    <mergeCell ref="B30:E30"/>
    <mergeCell ref="I30:J30"/>
    <mergeCell ref="L30:N30"/>
    <mergeCell ref="B31:F31"/>
    <mergeCell ref="I31:K31"/>
    <mergeCell ref="N31:P31"/>
    <mergeCell ref="S31:U31"/>
    <mergeCell ref="X31:Z31"/>
  </mergeCells>
  <dataValidations count="2">
    <dataValidation type="whole" operator="lessThanOrEqual" allowBlank="1" showInputMessage="1" showErrorMessage="1" sqref="G6:G11 L6:L11 Q6:Q11 V6:V11 AA6:AA11 AA32:AA41 V16:V27 Q16:Q27 L16:L27 AA16:AA27 G16:G27 L32:L41 Q32:Q41 V32:V41 G32:G41">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B10" sqref="AB10"/>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45"/>
      <c r="C1" s="345"/>
      <c r="D1" s="345"/>
      <c r="E1" s="345"/>
      <c r="F1" s="345"/>
      <c r="G1" s="346"/>
      <c r="H1" s="349" t="s">
        <v>1</v>
      </c>
      <c r="I1" s="350"/>
      <c r="J1" s="351"/>
      <c r="K1" s="351"/>
      <c r="L1" s="351"/>
      <c r="M1" s="351"/>
      <c r="N1" s="351"/>
      <c r="O1" s="351"/>
      <c r="P1" s="351"/>
      <c r="Q1" s="351"/>
      <c r="R1" s="351"/>
      <c r="S1" s="351"/>
      <c r="T1" s="351"/>
      <c r="U1" s="352"/>
      <c r="V1" s="26" t="s">
        <v>20</v>
      </c>
      <c r="W1" s="351"/>
      <c r="X1" s="351"/>
      <c r="Y1" s="351"/>
      <c r="Z1" s="351"/>
      <c r="AA1" s="352"/>
      <c r="AB1" s="1"/>
    </row>
    <row r="2" spans="1:28" ht="33" customHeight="1">
      <c r="A2" s="12"/>
      <c r="B2" s="347"/>
      <c r="C2" s="347"/>
      <c r="D2" s="347"/>
      <c r="E2" s="347"/>
      <c r="F2" s="347"/>
      <c r="G2" s="348"/>
      <c r="H2" s="349" t="s">
        <v>3</v>
      </c>
      <c r="I2" s="350"/>
      <c r="J2" s="351"/>
      <c r="K2" s="351"/>
      <c r="L2" s="351"/>
      <c r="M2" s="351"/>
      <c r="N2" s="351"/>
      <c r="O2" s="351"/>
      <c r="P2" s="351"/>
      <c r="Q2" s="351"/>
      <c r="R2" s="351"/>
      <c r="S2" s="351"/>
      <c r="T2" s="351"/>
      <c r="U2" s="352"/>
      <c r="V2" s="26" t="s">
        <v>21</v>
      </c>
      <c r="W2" s="353">
        <f>SUM(I4,I18,I26)</f>
        <v>0</v>
      </c>
      <c r="X2" s="353"/>
      <c r="Y2" s="353"/>
      <c r="Z2" s="353"/>
      <c r="AA2" s="354"/>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0" t="s">
        <v>557</v>
      </c>
      <c r="C4" s="340"/>
      <c r="D4" s="340"/>
      <c r="E4" s="340"/>
      <c r="F4" s="19"/>
      <c r="G4" s="20" t="s">
        <v>4</v>
      </c>
      <c r="H4" s="21"/>
      <c r="I4" s="341">
        <f>SUM(G16,L16,Q16,V16,AA16)</f>
        <v>0</v>
      </c>
      <c r="J4" s="341"/>
      <c r="K4" s="22" t="s">
        <v>22</v>
      </c>
      <c r="L4" s="342">
        <f>SUM(F16,K16,P16,U16,Z16)</f>
        <v>24600</v>
      </c>
      <c r="M4" s="342"/>
      <c r="N4" s="342"/>
      <c r="O4" s="23"/>
      <c r="P4" s="24"/>
      <c r="Q4" s="24"/>
      <c r="R4" s="24"/>
      <c r="S4" s="24"/>
      <c r="T4" s="25"/>
    </row>
    <row r="5" spans="1:28" s="32" customFormat="1" ht="16.5" customHeight="1">
      <c r="A5" s="27" t="s">
        <v>24</v>
      </c>
      <c r="B5" s="343" t="s">
        <v>18</v>
      </c>
      <c r="C5" s="344"/>
      <c r="D5" s="344"/>
      <c r="E5" s="344"/>
      <c r="F5" s="344"/>
      <c r="G5" s="28" t="s">
        <v>23</v>
      </c>
      <c r="H5" s="29"/>
      <c r="I5" s="338" t="s">
        <v>10</v>
      </c>
      <c r="J5" s="338"/>
      <c r="K5" s="338"/>
      <c r="L5" s="30" t="s">
        <v>23</v>
      </c>
      <c r="M5" s="29"/>
      <c r="N5" s="338" t="s">
        <v>11</v>
      </c>
      <c r="O5" s="338"/>
      <c r="P5" s="338"/>
      <c r="Q5" s="30" t="s">
        <v>23</v>
      </c>
      <c r="R5" s="29"/>
      <c r="S5" s="338" t="s">
        <v>12</v>
      </c>
      <c r="T5" s="338"/>
      <c r="U5" s="338"/>
      <c r="V5" s="30" t="s">
        <v>23</v>
      </c>
      <c r="W5" s="29"/>
      <c r="X5" s="338" t="s">
        <v>42</v>
      </c>
      <c r="Y5" s="338"/>
      <c r="Z5" s="338"/>
      <c r="AA5" s="30" t="s">
        <v>23</v>
      </c>
      <c r="AB5" s="31" t="s">
        <v>14</v>
      </c>
    </row>
    <row r="6" spans="1:32" s="4" customFormat="1" ht="15" customHeight="1">
      <c r="A6" s="33"/>
      <c r="B6" s="34"/>
      <c r="C6" s="130" t="s">
        <v>560</v>
      </c>
      <c r="D6" s="35" t="s">
        <v>566</v>
      </c>
      <c r="E6" s="36" t="s">
        <v>919</v>
      </c>
      <c r="F6" s="37">
        <v>4450</v>
      </c>
      <c r="G6" s="5"/>
      <c r="H6" s="133" t="s">
        <v>572</v>
      </c>
      <c r="I6" s="35" t="s">
        <v>576</v>
      </c>
      <c r="J6" s="36" t="s">
        <v>479</v>
      </c>
      <c r="K6" s="48">
        <v>850</v>
      </c>
      <c r="L6" s="6"/>
      <c r="M6" s="133"/>
      <c r="N6" s="35"/>
      <c r="O6" s="36"/>
      <c r="P6" s="48"/>
      <c r="Q6" s="6"/>
      <c r="R6" s="133">
        <v>210440405001</v>
      </c>
      <c r="S6" s="35" t="s">
        <v>580</v>
      </c>
      <c r="T6" s="36"/>
      <c r="U6" s="48">
        <v>650</v>
      </c>
      <c r="V6" s="6"/>
      <c r="W6" s="133">
        <v>210440504050</v>
      </c>
      <c r="X6" s="35" t="s">
        <v>578</v>
      </c>
      <c r="Y6" s="36" t="s">
        <v>927</v>
      </c>
      <c r="Z6" s="48">
        <v>200</v>
      </c>
      <c r="AA6" s="6"/>
      <c r="AB6" s="74" t="s">
        <v>581</v>
      </c>
      <c r="AF6" s="32"/>
    </row>
    <row r="7" spans="1:32" s="4" customFormat="1" ht="15" customHeight="1">
      <c r="A7" s="38"/>
      <c r="B7" s="34"/>
      <c r="C7" s="131" t="s">
        <v>561</v>
      </c>
      <c r="D7" s="39" t="s">
        <v>567</v>
      </c>
      <c r="E7" s="40" t="s">
        <v>919</v>
      </c>
      <c r="F7" s="41">
        <v>5750</v>
      </c>
      <c r="G7" s="7"/>
      <c r="H7" s="131" t="s">
        <v>573</v>
      </c>
      <c r="I7" s="39" t="s">
        <v>567</v>
      </c>
      <c r="J7" s="40" t="s">
        <v>479</v>
      </c>
      <c r="K7" s="49">
        <v>1150</v>
      </c>
      <c r="L7" s="8"/>
      <c r="M7" s="131"/>
      <c r="N7" s="39"/>
      <c r="O7" s="40"/>
      <c r="P7" s="52"/>
      <c r="Q7" s="8"/>
      <c r="R7" s="131">
        <v>210440405002</v>
      </c>
      <c r="S7" s="39" t="s">
        <v>568</v>
      </c>
      <c r="T7" s="40"/>
      <c r="U7" s="50">
        <v>700</v>
      </c>
      <c r="V7" s="8"/>
      <c r="W7" s="131"/>
      <c r="X7" s="39"/>
      <c r="Y7" s="40"/>
      <c r="Z7" s="50"/>
      <c r="AA7" s="8"/>
      <c r="AB7" s="75" t="s">
        <v>962</v>
      </c>
      <c r="AF7" s="32"/>
    </row>
    <row r="8" spans="1:32" s="4" customFormat="1" ht="15" customHeight="1">
      <c r="A8" s="38"/>
      <c r="B8" s="34"/>
      <c r="C8" s="131" t="s">
        <v>562</v>
      </c>
      <c r="D8" s="39" t="s">
        <v>568</v>
      </c>
      <c r="E8" s="40" t="s">
        <v>919</v>
      </c>
      <c r="F8" s="41">
        <v>2750</v>
      </c>
      <c r="G8" s="7"/>
      <c r="H8" s="131" t="s">
        <v>574</v>
      </c>
      <c r="I8" s="39" t="s">
        <v>577</v>
      </c>
      <c r="J8" s="40" t="s">
        <v>479</v>
      </c>
      <c r="K8" s="50">
        <v>1250</v>
      </c>
      <c r="L8" s="8"/>
      <c r="M8" s="131"/>
      <c r="N8" s="39"/>
      <c r="O8" s="40"/>
      <c r="P8" s="50"/>
      <c r="Q8" s="8"/>
      <c r="R8" s="131"/>
      <c r="S8" s="39"/>
      <c r="T8" s="40"/>
      <c r="U8" s="49"/>
      <c r="V8" s="8"/>
      <c r="W8" s="131"/>
      <c r="X8" s="39"/>
      <c r="Y8" s="40"/>
      <c r="Z8" s="49"/>
      <c r="AA8" s="8"/>
      <c r="AB8" s="75" t="s">
        <v>909</v>
      </c>
      <c r="AF8" s="32"/>
    </row>
    <row r="9" spans="1:32" s="4" customFormat="1" ht="15" customHeight="1">
      <c r="A9" s="38"/>
      <c r="B9" s="34"/>
      <c r="C9" s="131" t="s">
        <v>563</v>
      </c>
      <c r="D9" s="39" t="s">
        <v>569</v>
      </c>
      <c r="E9" s="40" t="s">
        <v>919</v>
      </c>
      <c r="F9" s="41">
        <v>2900</v>
      </c>
      <c r="G9" s="7"/>
      <c r="H9" s="131" t="s">
        <v>575</v>
      </c>
      <c r="I9" s="39" t="s">
        <v>579</v>
      </c>
      <c r="J9" s="40" t="s">
        <v>479</v>
      </c>
      <c r="K9" s="50">
        <v>450</v>
      </c>
      <c r="L9" s="8"/>
      <c r="M9" s="131"/>
      <c r="N9" s="39"/>
      <c r="O9" s="40"/>
      <c r="P9" s="50"/>
      <c r="Q9" s="8"/>
      <c r="R9" s="131"/>
      <c r="S9" s="39"/>
      <c r="T9" s="40"/>
      <c r="U9" s="49"/>
      <c r="V9" s="8"/>
      <c r="W9" s="131"/>
      <c r="X9" s="39"/>
      <c r="Y9" s="40"/>
      <c r="Z9" s="49"/>
      <c r="AA9" s="8"/>
      <c r="AB9" s="76" t="s">
        <v>34</v>
      </c>
      <c r="AF9" s="32"/>
    </row>
    <row r="10" spans="1:28" s="4" customFormat="1" ht="15" customHeight="1">
      <c r="A10" s="38"/>
      <c r="B10" s="34" t="s">
        <v>15</v>
      </c>
      <c r="C10" s="131" t="s">
        <v>564</v>
      </c>
      <c r="D10" s="39" t="s">
        <v>570</v>
      </c>
      <c r="E10" s="40" t="s">
        <v>919</v>
      </c>
      <c r="F10" s="42">
        <v>1650</v>
      </c>
      <c r="G10" s="7"/>
      <c r="H10" s="131"/>
      <c r="I10" s="39"/>
      <c r="J10" s="40"/>
      <c r="K10" s="50"/>
      <c r="L10" s="8"/>
      <c r="M10" s="131"/>
      <c r="N10" s="39"/>
      <c r="O10" s="40"/>
      <c r="P10" s="50"/>
      <c r="Q10" s="8"/>
      <c r="R10" s="131"/>
      <c r="S10" s="39"/>
      <c r="T10" s="40"/>
      <c r="U10" s="50"/>
      <c r="V10" s="8"/>
      <c r="W10" s="131"/>
      <c r="X10" s="39"/>
      <c r="Y10" s="40"/>
      <c r="Z10" s="50"/>
      <c r="AA10" s="8"/>
      <c r="AB10" s="75"/>
    </row>
    <row r="11" spans="1:32" s="4" customFormat="1" ht="15" customHeight="1">
      <c r="A11" s="38"/>
      <c r="B11" s="34"/>
      <c r="C11" s="131" t="s">
        <v>565</v>
      </c>
      <c r="D11" s="39" t="s">
        <v>571</v>
      </c>
      <c r="E11" s="40" t="s">
        <v>919</v>
      </c>
      <c r="F11" s="41">
        <v>1850</v>
      </c>
      <c r="G11" s="7"/>
      <c r="H11" s="131"/>
      <c r="I11" s="39"/>
      <c r="J11" s="40"/>
      <c r="K11" s="49"/>
      <c r="L11" s="8"/>
      <c r="M11" s="131"/>
      <c r="N11" s="39"/>
      <c r="O11" s="40"/>
      <c r="P11" s="52"/>
      <c r="Q11" s="8"/>
      <c r="R11" s="131"/>
      <c r="S11" s="39"/>
      <c r="T11" s="40"/>
      <c r="U11" s="50"/>
      <c r="V11" s="8"/>
      <c r="W11" s="131"/>
      <c r="X11" s="39"/>
      <c r="Y11" s="40"/>
      <c r="Z11" s="50"/>
      <c r="AA11" s="8"/>
      <c r="AB11" s="75" t="s">
        <v>960</v>
      </c>
      <c r="AF11" s="32"/>
    </row>
    <row r="12" spans="1:32" s="4" customFormat="1" ht="15" customHeight="1">
      <c r="A12" s="38"/>
      <c r="B12" s="34"/>
      <c r="C12" s="131"/>
      <c r="D12" s="39"/>
      <c r="E12" s="40"/>
      <c r="F12" s="41"/>
      <c r="G12" s="7"/>
      <c r="H12" s="131"/>
      <c r="I12" s="39"/>
      <c r="J12" s="40"/>
      <c r="K12" s="50"/>
      <c r="L12" s="8"/>
      <c r="M12" s="131"/>
      <c r="N12" s="39"/>
      <c r="O12" s="40"/>
      <c r="P12" s="50"/>
      <c r="Q12" s="8"/>
      <c r="R12" s="131"/>
      <c r="S12" s="39"/>
      <c r="T12" s="40"/>
      <c r="U12" s="49"/>
      <c r="V12" s="8"/>
      <c r="W12" s="131"/>
      <c r="X12" s="39"/>
      <c r="Y12" s="40"/>
      <c r="Z12" s="49"/>
      <c r="AA12" s="8"/>
      <c r="AB12" s="75"/>
      <c r="AF12" s="32"/>
    </row>
    <row r="13" spans="1:32" s="4" customFormat="1" ht="15" customHeight="1">
      <c r="A13" s="38"/>
      <c r="B13" s="34"/>
      <c r="C13" s="131"/>
      <c r="D13" s="39"/>
      <c r="E13" s="40"/>
      <c r="F13" s="41"/>
      <c r="G13" s="7"/>
      <c r="H13" s="131"/>
      <c r="I13" s="39"/>
      <c r="J13" s="40"/>
      <c r="K13" s="50"/>
      <c r="L13" s="8"/>
      <c r="M13" s="131"/>
      <c r="N13" s="39"/>
      <c r="O13" s="40"/>
      <c r="P13" s="50"/>
      <c r="Q13" s="8"/>
      <c r="R13" s="131"/>
      <c r="S13" s="39"/>
      <c r="T13" s="40"/>
      <c r="U13" s="49"/>
      <c r="V13" s="8"/>
      <c r="W13" s="131"/>
      <c r="X13" s="39"/>
      <c r="Y13" s="40"/>
      <c r="Z13" s="49"/>
      <c r="AA13" s="8"/>
      <c r="AB13" s="76"/>
      <c r="AF13" s="32"/>
    </row>
    <row r="14" spans="1:28" s="4" customFormat="1" ht="15" customHeight="1">
      <c r="A14" s="38"/>
      <c r="B14" s="34"/>
      <c r="C14" s="131"/>
      <c r="D14" s="39"/>
      <c r="E14" s="40"/>
      <c r="F14" s="42"/>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43"/>
      <c r="B15" s="34"/>
      <c r="C15" s="131"/>
      <c r="D15" s="39"/>
      <c r="E15" s="40"/>
      <c r="F15" s="42"/>
      <c r="G15" s="7"/>
      <c r="H15" s="131"/>
      <c r="I15" s="39"/>
      <c r="J15" s="40"/>
      <c r="K15" s="50"/>
      <c r="L15" s="8"/>
      <c r="M15" s="131"/>
      <c r="N15" s="39"/>
      <c r="O15" s="40"/>
      <c r="P15" s="50"/>
      <c r="Q15" s="8"/>
      <c r="R15" s="131"/>
      <c r="S15" s="39"/>
      <c r="T15" s="40"/>
      <c r="U15" s="50"/>
      <c r="V15" s="8"/>
      <c r="W15" s="131"/>
      <c r="X15" s="39"/>
      <c r="Y15" s="40"/>
      <c r="Z15" s="50"/>
      <c r="AA15" s="8"/>
      <c r="AB15" s="76"/>
    </row>
    <row r="16" spans="1:28" s="4" customFormat="1" ht="15" customHeight="1">
      <c r="A16" s="44"/>
      <c r="B16" s="45"/>
      <c r="C16" s="142"/>
      <c r="D16" s="29" t="str">
        <f>CONCATENATE(FIXED(COUNTA(D6:D15),0,0),"　店")</f>
        <v>6　店</v>
      </c>
      <c r="E16" s="137"/>
      <c r="F16" s="47">
        <f>SUM(F6:F15)</f>
        <v>19350</v>
      </c>
      <c r="G16" s="54">
        <f>SUM(G6:G15)</f>
        <v>0</v>
      </c>
      <c r="H16" s="142"/>
      <c r="I16" s="29" t="str">
        <f>CONCATENATE(FIXED(COUNTA(I6:I15),0,0),"　店")</f>
        <v>4　店</v>
      </c>
      <c r="J16" s="137"/>
      <c r="K16" s="51">
        <f>SUM(K6:K15)</f>
        <v>3700</v>
      </c>
      <c r="L16" s="53">
        <f>SUM(L6:L15)</f>
        <v>0</v>
      </c>
      <c r="M16" s="142"/>
      <c r="N16" s="29" t="str">
        <f>CONCATENATE(FIXED(COUNTA(N6:N15),0,0),"　店")</f>
        <v>0　店</v>
      </c>
      <c r="O16" s="137"/>
      <c r="P16" s="51">
        <f>SUM(P6:P15)</f>
        <v>0</v>
      </c>
      <c r="Q16" s="53">
        <f>SUM(Q6:Q15)</f>
        <v>0</v>
      </c>
      <c r="R16" s="142"/>
      <c r="S16" s="29" t="str">
        <f>CONCATENATE(FIXED(COUNTA(S6:S15),0,0),"　店")</f>
        <v>2　店</v>
      </c>
      <c r="T16" s="137"/>
      <c r="U16" s="51">
        <f>SUM(U6:U15)</f>
        <v>1350</v>
      </c>
      <c r="V16" s="53">
        <f>SUM(V6:V15)</f>
        <v>0</v>
      </c>
      <c r="W16" s="142"/>
      <c r="X16" s="29" t="str">
        <f>CONCATENATE(FIXED(COUNTA(X6:X15),0,0),"　店")</f>
        <v>1　店</v>
      </c>
      <c r="Y16" s="137"/>
      <c r="Z16" s="51">
        <f>SUM(Z6:Z15)</f>
        <v>200</v>
      </c>
      <c r="AA16" s="53">
        <f>SUM(AA6:AA15)</f>
        <v>0</v>
      </c>
      <c r="AB16" s="56"/>
    </row>
    <row r="17" spans="2:28" s="32" customFormat="1" ht="12" customHeight="1">
      <c r="B17" s="62"/>
      <c r="C17" s="57"/>
      <c r="D17" s="58"/>
      <c r="E17" s="58"/>
      <c r="F17" s="59"/>
      <c r="G17" s="60"/>
      <c r="H17" s="57"/>
      <c r="I17" s="63"/>
      <c r="J17" s="58"/>
      <c r="K17" s="60"/>
      <c r="L17" s="60"/>
      <c r="M17" s="57"/>
      <c r="N17" s="58"/>
      <c r="O17" s="58"/>
      <c r="P17" s="60"/>
      <c r="Q17" s="57"/>
      <c r="R17" s="57"/>
      <c r="S17" s="58"/>
      <c r="T17" s="58"/>
      <c r="U17" s="60"/>
      <c r="V17" s="60"/>
      <c r="W17" s="57"/>
      <c r="X17" s="58"/>
      <c r="Y17" s="58"/>
      <c r="Z17" s="60"/>
      <c r="AA17" s="60"/>
      <c r="AB17" s="64"/>
    </row>
    <row r="18" spans="2:15" s="32" customFormat="1" ht="24.75" customHeight="1">
      <c r="B18" s="340" t="s">
        <v>558</v>
      </c>
      <c r="C18" s="340"/>
      <c r="D18" s="340"/>
      <c r="E18" s="340"/>
      <c r="F18" s="19"/>
      <c r="G18" s="20" t="s">
        <v>4</v>
      </c>
      <c r="H18" s="21"/>
      <c r="I18" s="341">
        <f>SUM(G24,L24,Q24,V24,AA24)</f>
        <v>0</v>
      </c>
      <c r="J18" s="341"/>
      <c r="K18" s="22" t="s">
        <v>22</v>
      </c>
      <c r="L18" s="342">
        <f>SUM(F24,K24,P24,U24,Z24)</f>
        <v>3400</v>
      </c>
      <c r="M18" s="342"/>
      <c r="N18" s="342"/>
      <c r="O18" s="65"/>
    </row>
    <row r="19" spans="1:28" s="32" customFormat="1" ht="16.5" customHeight="1">
      <c r="A19" s="27" t="s">
        <v>24</v>
      </c>
      <c r="B19" s="343" t="s">
        <v>18</v>
      </c>
      <c r="C19" s="344"/>
      <c r="D19" s="344"/>
      <c r="E19" s="344"/>
      <c r="F19" s="344"/>
      <c r="G19" s="28" t="s">
        <v>23</v>
      </c>
      <c r="H19" s="29"/>
      <c r="I19" s="338" t="s">
        <v>10</v>
      </c>
      <c r="J19" s="338"/>
      <c r="K19" s="338"/>
      <c r="L19" s="30" t="s">
        <v>23</v>
      </c>
      <c r="M19" s="29"/>
      <c r="N19" s="338" t="s">
        <v>11</v>
      </c>
      <c r="O19" s="338"/>
      <c r="P19" s="338"/>
      <c r="Q19" s="30" t="s">
        <v>23</v>
      </c>
      <c r="R19" s="29"/>
      <c r="S19" s="338" t="s">
        <v>12</v>
      </c>
      <c r="T19" s="338"/>
      <c r="U19" s="338"/>
      <c r="V19" s="30" t="s">
        <v>23</v>
      </c>
      <c r="W19" s="29"/>
      <c r="X19" s="338" t="s">
        <v>42</v>
      </c>
      <c r="Y19" s="338"/>
      <c r="Z19" s="338"/>
      <c r="AA19" s="30" t="s">
        <v>23</v>
      </c>
      <c r="AB19" s="31" t="s">
        <v>14</v>
      </c>
    </row>
    <row r="20" spans="1:28" s="4" customFormat="1" ht="15" customHeight="1">
      <c r="A20" s="33" t="s">
        <v>585</v>
      </c>
      <c r="B20" s="66"/>
      <c r="C20" s="133" t="s">
        <v>946</v>
      </c>
      <c r="D20" s="35" t="s">
        <v>582</v>
      </c>
      <c r="E20" s="36" t="s">
        <v>919</v>
      </c>
      <c r="F20" s="67">
        <v>2650</v>
      </c>
      <c r="G20" s="5"/>
      <c r="H20" s="133">
        <v>210460204010</v>
      </c>
      <c r="I20" s="35" t="s">
        <v>584</v>
      </c>
      <c r="J20" s="36" t="s">
        <v>480</v>
      </c>
      <c r="K20" s="48">
        <v>750</v>
      </c>
      <c r="L20" s="6"/>
      <c r="M20" s="143"/>
      <c r="N20" s="71"/>
      <c r="O20" s="141"/>
      <c r="P20" s="72"/>
      <c r="Q20" s="6"/>
      <c r="R20" s="133"/>
      <c r="S20" s="35"/>
      <c r="T20" s="36"/>
      <c r="U20" s="73"/>
      <c r="V20" s="6"/>
      <c r="W20" s="133"/>
      <c r="X20" s="35"/>
      <c r="Y20" s="36"/>
      <c r="Z20" s="73"/>
      <c r="AA20" s="6"/>
      <c r="AB20" s="139"/>
    </row>
    <row r="21" spans="1:28" s="4" customFormat="1" ht="15" customHeight="1">
      <c r="A21" s="38"/>
      <c r="B21" s="34"/>
      <c r="C21" s="131"/>
      <c r="D21" s="39"/>
      <c r="E21" s="40"/>
      <c r="F21" s="68"/>
      <c r="G21" s="7"/>
      <c r="H21" s="131"/>
      <c r="I21" s="39"/>
      <c r="J21" s="40"/>
      <c r="K21" s="52"/>
      <c r="L21" s="8"/>
      <c r="M21" s="131"/>
      <c r="N21" s="39"/>
      <c r="O21" s="40"/>
      <c r="P21" s="52"/>
      <c r="Q21" s="8"/>
      <c r="R21" s="131"/>
      <c r="S21" s="39"/>
      <c r="T21" s="40"/>
      <c r="U21" s="50"/>
      <c r="V21" s="8"/>
      <c r="W21" s="131"/>
      <c r="X21" s="39"/>
      <c r="Y21" s="40"/>
      <c r="Z21" s="50"/>
      <c r="AA21" s="8"/>
      <c r="AB21" s="76"/>
    </row>
    <row r="22" spans="1:28" s="4" customFormat="1" ht="15" customHeight="1">
      <c r="A22" s="38"/>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5"/>
    </row>
    <row r="23" spans="1:28" s="4" customFormat="1" ht="15" customHeight="1">
      <c r="A23" s="43"/>
      <c r="B23" s="69"/>
      <c r="C23" s="130"/>
      <c r="D23" s="70"/>
      <c r="E23" s="136"/>
      <c r="F23" s="42"/>
      <c r="G23" s="7"/>
      <c r="H23" s="131"/>
      <c r="I23" s="39"/>
      <c r="J23" s="40"/>
      <c r="K23" s="50"/>
      <c r="L23" s="8"/>
      <c r="M23" s="131"/>
      <c r="N23" s="39"/>
      <c r="O23" s="40"/>
      <c r="P23" s="50"/>
      <c r="Q23" s="8"/>
      <c r="R23" s="131"/>
      <c r="S23" s="39"/>
      <c r="T23" s="40"/>
      <c r="U23" s="50"/>
      <c r="V23" s="8"/>
      <c r="W23" s="131"/>
      <c r="X23" s="39"/>
      <c r="Y23" s="40"/>
      <c r="Z23" s="50"/>
      <c r="AA23" s="8"/>
      <c r="AB23" s="76"/>
    </row>
    <row r="24" spans="1:28" s="32" customFormat="1" ht="15" customHeight="1">
      <c r="A24" s="55"/>
      <c r="B24" s="45"/>
      <c r="C24" s="142"/>
      <c r="D24" s="29" t="str">
        <f>CONCATENATE(FIXED(COUNTA(D20:D23),0,0),"　店")</f>
        <v>1　店</v>
      </c>
      <c r="E24" s="137"/>
      <c r="F24" s="47">
        <f>SUM(F20:F23)</f>
        <v>2650</v>
      </c>
      <c r="G24" s="54">
        <f>SUM(G20:G23)</f>
        <v>0</v>
      </c>
      <c r="H24" s="142"/>
      <c r="I24" s="29" t="str">
        <f>CONCATENATE(FIXED(COUNTA(I20:I23),0,0),"　店")</f>
        <v>1　店</v>
      </c>
      <c r="J24" s="137"/>
      <c r="K24" s="51">
        <f>SUM(K20:K23)</f>
        <v>750</v>
      </c>
      <c r="L24" s="53">
        <f>SUM(L20:L23)</f>
        <v>0</v>
      </c>
      <c r="M24" s="142"/>
      <c r="N24" s="29" t="str">
        <f>CONCATENATE(FIXED(COUNTA(N20:N23),0,0),"　店")</f>
        <v>0　店</v>
      </c>
      <c r="O24" s="137"/>
      <c r="P24" s="51">
        <f>SUM(P20:P23)</f>
        <v>0</v>
      </c>
      <c r="Q24" s="53">
        <f>SUM(Q20:Q23)</f>
        <v>0</v>
      </c>
      <c r="R24" s="142"/>
      <c r="S24" s="29" t="str">
        <f>CONCATENATE(FIXED(COUNTA(S20:S23),0,0),"　店")</f>
        <v>0　店</v>
      </c>
      <c r="T24" s="137"/>
      <c r="U24" s="51">
        <f>SUM(U20:U23)</f>
        <v>0</v>
      </c>
      <c r="V24" s="53">
        <f>SUM(V20:V23)</f>
        <v>0</v>
      </c>
      <c r="W24" s="142"/>
      <c r="X24" s="29" t="str">
        <f>CONCATENATE(FIXED(COUNTA(X20:X23),0,0),"　店")</f>
        <v>0　店</v>
      </c>
      <c r="Y24" s="137"/>
      <c r="Z24" s="51">
        <f>SUM(Z20:Z23)</f>
        <v>0</v>
      </c>
      <c r="AA24" s="53">
        <f>SUM(AA20:AA23)</f>
        <v>0</v>
      </c>
      <c r="AB24" s="56"/>
    </row>
    <row r="25" spans="2:28" s="32" customFormat="1" ht="12" customHeight="1">
      <c r="B25" s="62"/>
      <c r="C25" s="57"/>
      <c r="D25" s="58"/>
      <c r="E25" s="58"/>
      <c r="F25" s="59"/>
      <c r="G25" s="60"/>
      <c r="H25" s="57"/>
      <c r="I25" s="63"/>
      <c r="J25" s="58"/>
      <c r="K25" s="60"/>
      <c r="L25" s="60"/>
      <c r="M25" s="57"/>
      <c r="N25" s="58"/>
      <c r="O25" s="58"/>
      <c r="P25" s="60"/>
      <c r="Q25" s="57"/>
      <c r="R25" s="57"/>
      <c r="S25" s="58"/>
      <c r="T25" s="58"/>
      <c r="U25" s="60"/>
      <c r="V25" s="60"/>
      <c r="W25" s="57"/>
      <c r="X25" s="58"/>
      <c r="Y25" s="58"/>
      <c r="Z25" s="60"/>
      <c r="AA25" s="60"/>
      <c r="AB25" s="64"/>
    </row>
    <row r="26" spans="2:15" s="32" customFormat="1" ht="24.75" customHeight="1">
      <c r="B26" s="340" t="s">
        <v>559</v>
      </c>
      <c r="C26" s="340"/>
      <c r="D26" s="340"/>
      <c r="E26" s="340"/>
      <c r="F26" s="19"/>
      <c r="G26" s="20" t="s">
        <v>4</v>
      </c>
      <c r="H26" s="21"/>
      <c r="I26" s="341">
        <f>SUM(G42,L42,Q42,V42,AA42)</f>
        <v>0</v>
      </c>
      <c r="J26" s="341"/>
      <c r="K26" s="22" t="s">
        <v>22</v>
      </c>
      <c r="L26" s="342">
        <f>SUM(F42,K42,P42,U42,Z42)</f>
        <v>35600</v>
      </c>
      <c r="M26" s="342"/>
      <c r="N26" s="342"/>
      <c r="O26" s="65"/>
    </row>
    <row r="27" spans="1:28" s="32" customFormat="1" ht="16.5" customHeight="1">
      <c r="A27" s="27" t="s">
        <v>24</v>
      </c>
      <c r="B27" s="343" t="s">
        <v>18</v>
      </c>
      <c r="C27" s="344"/>
      <c r="D27" s="344"/>
      <c r="E27" s="344"/>
      <c r="F27" s="344"/>
      <c r="G27" s="28" t="s">
        <v>23</v>
      </c>
      <c r="H27" s="29"/>
      <c r="I27" s="338" t="s">
        <v>10</v>
      </c>
      <c r="J27" s="338"/>
      <c r="K27" s="338"/>
      <c r="L27" s="30" t="s">
        <v>23</v>
      </c>
      <c r="M27" s="29"/>
      <c r="N27" s="338" t="s">
        <v>11</v>
      </c>
      <c r="O27" s="338"/>
      <c r="P27" s="338"/>
      <c r="Q27" s="30" t="s">
        <v>23</v>
      </c>
      <c r="R27" s="29"/>
      <c r="S27" s="338" t="s">
        <v>12</v>
      </c>
      <c r="T27" s="338"/>
      <c r="U27" s="338"/>
      <c r="V27" s="30" t="s">
        <v>23</v>
      </c>
      <c r="W27" s="29"/>
      <c r="X27" s="338" t="s">
        <v>42</v>
      </c>
      <c r="Y27" s="338"/>
      <c r="Z27" s="338"/>
      <c r="AA27" s="30" t="s">
        <v>23</v>
      </c>
      <c r="AB27" s="31" t="s">
        <v>14</v>
      </c>
    </row>
    <row r="28" spans="1:28" s="4" customFormat="1" ht="15" customHeight="1">
      <c r="A28" s="33" t="s">
        <v>614</v>
      </c>
      <c r="B28" s="66" t="s">
        <v>16</v>
      </c>
      <c r="C28" s="133" t="s">
        <v>586</v>
      </c>
      <c r="D28" s="155" t="s">
        <v>596</v>
      </c>
      <c r="E28" s="36" t="s">
        <v>920</v>
      </c>
      <c r="F28" s="67">
        <v>9050</v>
      </c>
      <c r="G28" s="5"/>
      <c r="H28" s="133" t="s">
        <v>606</v>
      </c>
      <c r="I28" s="155" t="s">
        <v>610</v>
      </c>
      <c r="J28" s="141" t="s">
        <v>479</v>
      </c>
      <c r="K28" s="48">
        <v>800</v>
      </c>
      <c r="L28" s="6"/>
      <c r="M28" s="143"/>
      <c r="N28" s="71"/>
      <c r="O28" s="141"/>
      <c r="P28" s="72"/>
      <c r="Q28" s="6"/>
      <c r="R28" s="133">
        <v>210410405002</v>
      </c>
      <c r="S28" s="35" t="s">
        <v>613</v>
      </c>
      <c r="T28" s="36"/>
      <c r="U28" s="73">
        <v>900</v>
      </c>
      <c r="V28" s="6"/>
      <c r="W28" s="133"/>
      <c r="X28" s="35"/>
      <c r="Y28" s="36"/>
      <c r="Z28" s="73"/>
      <c r="AA28" s="6"/>
      <c r="AB28" s="139" t="s">
        <v>873</v>
      </c>
    </row>
    <row r="29" spans="1:28" s="4" customFormat="1" ht="15" customHeight="1">
      <c r="A29" s="38"/>
      <c r="B29" s="34"/>
      <c r="C29" s="131" t="s">
        <v>587</v>
      </c>
      <c r="D29" s="129" t="s">
        <v>597</v>
      </c>
      <c r="E29" s="40" t="s">
        <v>30</v>
      </c>
      <c r="F29" s="68">
        <v>2300</v>
      </c>
      <c r="G29" s="7"/>
      <c r="H29" s="131" t="s">
        <v>607</v>
      </c>
      <c r="I29" s="39" t="s">
        <v>612</v>
      </c>
      <c r="J29" s="209" t="s">
        <v>479</v>
      </c>
      <c r="K29" s="52">
        <v>500</v>
      </c>
      <c r="L29" s="8"/>
      <c r="M29" s="131"/>
      <c r="N29" s="39"/>
      <c r="O29" s="40"/>
      <c r="P29" s="52"/>
      <c r="Q29" s="8"/>
      <c r="R29" s="131">
        <v>210410405003</v>
      </c>
      <c r="S29" s="39" t="s">
        <v>915</v>
      </c>
      <c r="T29" s="40"/>
      <c r="U29" s="50">
        <v>300</v>
      </c>
      <c r="V29" s="8"/>
      <c r="W29" s="131"/>
      <c r="X29" s="39"/>
      <c r="Y29" s="40"/>
      <c r="Z29" s="50"/>
      <c r="AA29" s="8"/>
      <c r="AB29" s="76" t="s">
        <v>905</v>
      </c>
    </row>
    <row r="30" spans="1:28" s="4" customFormat="1" ht="15" customHeight="1">
      <c r="A30" s="38"/>
      <c r="B30" s="34"/>
      <c r="C30" s="131" t="s">
        <v>588</v>
      </c>
      <c r="D30" s="129" t="s">
        <v>598</v>
      </c>
      <c r="E30" s="40" t="s">
        <v>919</v>
      </c>
      <c r="F30" s="68">
        <v>1900</v>
      </c>
      <c r="G30" s="7"/>
      <c r="H30" s="131" t="s">
        <v>608</v>
      </c>
      <c r="I30" s="100" t="s">
        <v>897</v>
      </c>
      <c r="J30" s="40" t="s">
        <v>479</v>
      </c>
      <c r="K30" s="50">
        <v>1800</v>
      </c>
      <c r="L30" s="8"/>
      <c r="M30" s="131"/>
      <c r="N30" s="39"/>
      <c r="O30" s="40"/>
      <c r="P30" s="52"/>
      <c r="Q30" s="8"/>
      <c r="R30" s="131"/>
      <c r="S30" s="39"/>
      <c r="T30" s="40"/>
      <c r="U30" s="50"/>
      <c r="V30" s="8"/>
      <c r="W30" s="131"/>
      <c r="X30" s="39"/>
      <c r="Y30" s="40"/>
      <c r="Z30" s="50"/>
      <c r="AA30" s="8"/>
      <c r="AB30" s="76" t="s">
        <v>874</v>
      </c>
    </row>
    <row r="31" spans="1:28" s="4" customFormat="1" ht="15" customHeight="1">
      <c r="A31" s="38"/>
      <c r="B31" s="34"/>
      <c r="C31" s="131" t="s">
        <v>589</v>
      </c>
      <c r="D31" s="39" t="s">
        <v>599</v>
      </c>
      <c r="E31" s="40" t="s">
        <v>919</v>
      </c>
      <c r="F31" s="68">
        <v>1750</v>
      </c>
      <c r="G31" s="7"/>
      <c r="H31" s="131" t="s">
        <v>609</v>
      </c>
      <c r="I31" s="39" t="s">
        <v>611</v>
      </c>
      <c r="J31" s="40" t="s">
        <v>479</v>
      </c>
      <c r="K31" s="50">
        <v>1300</v>
      </c>
      <c r="L31" s="8"/>
      <c r="M31" s="131"/>
      <c r="N31" s="39"/>
      <c r="O31" s="40"/>
      <c r="P31" s="50"/>
      <c r="Q31" s="8"/>
      <c r="R31" s="131"/>
      <c r="S31" s="39"/>
      <c r="T31" s="40"/>
      <c r="U31" s="50"/>
      <c r="V31" s="8"/>
      <c r="W31" s="131"/>
      <c r="X31" s="39"/>
      <c r="Y31" s="40"/>
      <c r="Z31" s="50"/>
      <c r="AA31" s="8"/>
      <c r="AB31" s="76" t="s">
        <v>907</v>
      </c>
    </row>
    <row r="32" spans="1:28" s="4" customFormat="1" ht="15" customHeight="1">
      <c r="A32" s="38"/>
      <c r="B32" s="34"/>
      <c r="C32" s="131" t="s">
        <v>590</v>
      </c>
      <c r="D32" s="39" t="s">
        <v>600</v>
      </c>
      <c r="E32" s="40" t="s">
        <v>919</v>
      </c>
      <c r="F32" s="68">
        <v>4150</v>
      </c>
      <c r="G32" s="7"/>
      <c r="H32" s="131"/>
      <c r="I32" s="39"/>
      <c r="J32" s="40"/>
      <c r="K32" s="50"/>
      <c r="L32" s="8"/>
      <c r="M32" s="131"/>
      <c r="N32" s="39"/>
      <c r="O32" s="40"/>
      <c r="P32" s="50"/>
      <c r="Q32" s="8"/>
      <c r="R32" s="131"/>
      <c r="S32" s="39"/>
      <c r="T32" s="40"/>
      <c r="U32" s="50"/>
      <c r="V32" s="8"/>
      <c r="W32" s="131"/>
      <c r="X32" s="39"/>
      <c r="Y32" s="40"/>
      <c r="Z32" s="50"/>
      <c r="AA32" s="8"/>
      <c r="AB32" s="76" t="s">
        <v>911</v>
      </c>
    </row>
    <row r="33" spans="1:28" s="4" customFormat="1" ht="15" customHeight="1">
      <c r="A33" s="38"/>
      <c r="B33" s="34"/>
      <c r="C33" s="131" t="s">
        <v>591</v>
      </c>
      <c r="D33" s="39" t="s">
        <v>601</v>
      </c>
      <c r="E33" s="40" t="s">
        <v>30</v>
      </c>
      <c r="F33" s="68">
        <v>1100</v>
      </c>
      <c r="G33" s="7"/>
      <c r="H33" s="131"/>
      <c r="I33" s="39"/>
      <c r="J33" s="40"/>
      <c r="K33" s="50"/>
      <c r="L33" s="8"/>
      <c r="M33" s="131"/>
      <c r="N33" s="39"/>
      <c r="O33" s="40"/>
      <c r="P33" s="50"/>
      <c r="Q33" s="8"/>
      <c r="R33" s="131"/>
      <c r="S33" s="39"/>
      <c r="T33" s="40"/>
      <c r="U33" s="50"/>
      <c r="V33" s="8"/>
      <c r="W33" s="131"/>
      <c r="X33" s="39"/>
      <c r="Y33" s="40"/>
      <c r="Z33" s="50"/>
      <c r="AA33" s="8"/>
      <c r="AB33" s="76"/>
    </row>
    <row r="34" spans="1:28" s="4" customFormat="1" ht="15" customHeight="1">
      <c r="A34" s="38" t="s">
        <v>615</v>
      </c>
      <c r="B34" s="34"/>
      <c r="C34" s="131" t="s">
        <v>592</v>
      </c>
      <c r="D34" s="129" t="s">
        <v>602</v>
      </c>
      <c r="E34" s="40" t="s">
        <v>30</v>
      </c>
      <c r="F34" s="68">
        <v>1850</v>
      </c>
      <c r="G34" s="7"/>
      <c r="H34" s="131"/>
      <c r="I34" s="39"/>
      <c r="J34" s="40"/>
      <c r="K34" s="50"/>
      <c r="L34" s="8"/>
      <c r="M34" s="131"/>
      <c r="N34" s="39"/>
      <c r="O34" s="40"/>
      <c r="P34" s="52"/>
      <c r="Q34" s="8"/>
      <c r="R34" s="131"/>
      <c r="S34" s="39"/>
      <c r="T34" s="40"/>
      <c r="U34" s="50"/>
      <c r="V34" s="8"/>
      <c r="W34" s="131"/>
      <c r="X34" s="39"/>
      <c r="Y34" s="40"/>
      <c r="Z34" s="50"/>
      <c r="AA34" s="8"/>
      <c r="AB34" s="76"/>
    </row>
    <row r="35" spans="1:28" s="4" customFormat="1" ht="15" customHeight="1">
      <c r="A35" s="38"/>
      <c r="B35" s="34" t="s">
        <v>246</v>
      </c>
      <c r="C35" s="131" t="s">
        <v>593</v>
      </c>
      <c r="D35" s="39" t="s">
        <v>603</v>
      </c>
      <c r="E35" s="40" t="s">
        <v>919</v>
      </c>
      <c r="F35" s="68">
        <v>1600</v>
      </c>
      <c r="G35" s="7"/>
      <c r="H35" s="131"/>
      <c r="I35" s="39"/>
      <c r="J35" s="40"/>
      <c r="K35" s="50"/>
      <c r="L35" s="8"/>
      <c r="M35" s="131"/>
      <c r="N35" s="39"/>
      <c r="O35" s="40"/>
      <c r="P35" s="50"/>
      <c r="Q35" s="8"/>
      <c r="R35" s="131"/>
      <c r="S35" s="39"/>
      <c r="T35" s="40"/>
      <c r="U35" s="50"/>
      <c r="V35" s="8"/>
      <c r="W35" s="131"/>
      <c r="X35" s="39"/>
      <c r="Y35" s="40"/>
      <c r="Z35" s="50"/>
      <c r="AA35" s="8"/>
      <c r="AB35" s="76" t="s">
        <v>908</v>
      </c>
    </row>
    <row r="36" spans="1:28" s="4" customFormat="1" ht="15" customHeight="1">
      <c r="A36" s="38"/>
      <c r="B36" s="34" t="s">
        <v>434</v>
      </c>
      <c r="C36" s="131" t="s">
        <v>594</v>
      </c>
      <c r="D36" s="129" t="s">
        <v>604</v>
      </c>
      <c r="E36" s="40" t="s">
        <v>919</v>
      </c>
      <c r="F36" s="68">
        <v>2650</v>
      </c>
      <c r="G36" s="7"/>
      <c r="H36" s="131"/>
      <c r="I36" s="39"/>
      <c r="J36" s="40"/>
      <c r="K36" s="50"/>
      <c r="L36" s="8"/>
      <c r="M36" s="131"/>
      <c r="N36" s="39"/>
      <c r="O36" s="40"/>
      <c r="P36" s="50"/>
      <c r="Q36" s="8"/>
      <c r="R36" s="131"/>
      <c r="S36" s="39"/>
      <c r="T36" s="40"/>
      <c r="U36" s="50"/>
      <c r="V36" s="8"/>
      <c r="W36" s="131"/>
      <c r="X36" s="39"/>
      <c r="Y36" s="40"/>
      <c r="Z36" s="50"/>
      <c r="AA36" s="8"/>
      <c r="AB36" s="76" t="s">
        <v>961</v>
      </c>
    </row>
    <row r="37" spans="1:28" s="4" customFormat="1" ht="15" customHeight="1">
      <c r="A37" s="38" t="s">
        <v>616</v>
      </c>
      <c r="B37" s="34"/>
      <c r="C37" s="131" t="s">
        <v>595</v>
      </c>
      <c r="D37" s="39" t="s">
        <v>605</v>
      </c>
      <c r="E37" s="40" t="s">
        <v>920</v>
      </c>
      <c r="F37" s="68">
        <v>3650</v>
      </c>
      <c r="G37" s="7"/>
      <c r="H37" s="131"/>
      <c r="I37" s="39"/>
      <c r="J37" s="40"/>
      <c r="K37" s="50"/>
      <c r="L37" s="8"/>
      <c r="M37" s="131"/>
      <c r="N37" s="39"/>
      <c r="O37" s="40"/>
      <c r="P37" s="50"/>
      <c r="Q37" s="8"/>
      <c r="R37" s="131"/>
      <c r="S37" s="39"/>
      <c r="T37" s="40"/>
      <c r="U37" s="50"/>
      <c r="V37" s="8"/>
      <c r="W37" s="131"/>
      <c r="X37" s="39"/>
      <c r="Y37" s="40"/>
      <c r="Z37" s="50"/>
      <c r="AA37" s="8"/>
      <c r="AB37" s="76"/>
    </row>
    <row r="38" spans="1:28" s="4" customFormat="1" ht="15" customHeight="1">
      <c r="A38" s="38"/>
      <c r="B38" s="34"/>
      <c r="C38" s="131"/>
      <c r="D38" s="39"/>
      <c r="E38" s="40"/>
      <c r="F38" s="68"/>
      <c r="G38" s="7"/>
      <c r="H38" s="131"/>
      <c r="I38" s="39"/>
      <c r="J38" s="40"/>
      <c r="K38" s="50"/>
      <c r="L38" s="8"/>
      <c r="M38" s="131"/>
      <c r="N38" s="39"/>
      <c r="O38" s="40"/>
      <c r="P38" s="50"/>
      <c r="Q38" s="8"/>
      <c r="R38" s="131"/>
      <c r="S38" s="39"/>
      <c r="T38" s="40"/>
      <c r="U38" s="50"/>
      <c r="V38" s="8"/>
      <c r="W38" s="131"/>
      <c r="X38" s="39"/>
      <c r="Y38" s="40"/>
      <c r="Z38" s="50"/>
      <c r="AA38" s="8"/>
      <c r="AB38" s="76"/>
    </row>
    <row r="39" spans="1:28" s="4" customFormat="1" ht="15" customHeight="1">
      <c r="A39" s="38"/>
      <c r="B39" s="34"/>
      <c r="C39" s="131"/>
      <c r="D39" s="129"/>
      <c r="E39" s="40"/>
      <c r="F39" s="68"/>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43"/>
      <c r="B41" s="69"/>
      <c r="C41" s="130"/>
      <c r="D41" s="70"/>
      <c r="E41" s="136"/>
      <c r="F41" s="42"/>
      <c r="G41" s="7"/>
      <c r="H41" s="131"/>
      <c r="I41" s="39"/>
      <c r="J41" s="40"/>
      <c r="K41" s="50"/>
      <c r="L41" s="8"/>
      <c r="M41" s="131"/>
      <c r="N41" s="39"/>
      <c r="O41" s="40"/>
      <c r="P41" s="50"/>
      <c r="Q41" s="8"/>
      <c r="R41" s="131"/>
      <c r="S41" s="39"/>
      <c r="T41" s="40"/>
      <c r="U41" s="50"/>
      <c r="V41" s="8"/>
      <c r="W41" s="131"/>
      <c r="X41" s="39"/>
      <c r="Y41" s="40"/>
      <c r="Z41" s="50"/>
      <c r="AA41" s="8"/>
      <c r="AB41" s="76"/>
    </row>
    <row r="42" spans="1:28" s="32" customFormat="1" ht="15" customHeight="1">
      <c r="A42" s="55"/>
      <c r="B42" s="45"/>
      <c r="C42" s="142"/>
      <c r="D42" s="29" t="str">
        <f>CONCATENATE(FIXED(COUNTA(D28:D41),0,0),"　店")</f>
        <v>10　店</v>
      </c>
      <c r="E42" s="137"/>
      <c r="F42" s="47">
        <f>SUM(F28:F41)</f>
        <v>30000</v>
      </c>
      <c r="G42" s="54">
        <f>SUM(G28:G41)</f>
        <v>0</v>
      </c>
      <c r="H42" s="142"/>
      <c r="I42" s="29" t="str">
        <f>CONCATENATE(FIXED(COUNTA(I28:I41),0,0),"　店")</f>
        <v>4　店</v>
      </c>
      <c r="J42" s="137"/>
      <c r="K42" s="51">
        <f>SUM(K28:K41)</f>
        <v>4400</v>
      </c>
      <c r="L42" s="53">
        <f>SUM(L28:L41)</f>
        <v>0</v>
      </c>
      <c r="M42" s="142"/>
      <c r="N42" s="29" t="str">
        <f>CONCATENATE(FIXED(COUNTA(N28:N41),0,0),"　店")</f>
        <v>0　店</v>
      </c>
      <c r="O42" s="137"/>
      <c r="P42" s="51">
        <f>SUM(P28:P41)</f>
        <v>0</v>
      </c>
      <c r="Q42" s="53">
        <f>SUM(Q28:Q41)</f>
        <v>0</v>
      </c>
      <c r="R42" s="142"/>
      <c r="S42" s="29" t="str">
        <f>CONCATENATE(FIXED(COUNTA(S28:S41),0,0),"　店")</f>
        <v>2　店</v>
      </c>
      <c r="T42" s="137"/>
      <c r="U42" s="51">
        <f>SUM(U28:U41)</f>
        <v>1200</v>
      </c>
      <c r="V42" s="53">
        <f>SUM(V28:V41)</f>
        <v>0</v>
      </c>
      <c r="W42" s="142"/>
      <c r="X42" s="29" t="str">
        <f>CONCATENATE(FIXED(COUNTA(X28:X41),0,0),"　店")</f>
        <v>0　店</v>
      </c>
      <c r="Y42" s="137"/>
      <c r="Z42" s="51">
        <f>SUM(Z28:Z41)</f>
        <v>0</v>
      </c>
      <c r="AA42" s="53">
        <f>SUM(AA28:AA41)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spans="1:28" s="32" customFormat="1" ht="0" customHeight="1" hidden="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974</v>
      </c>
      <c r="B45" s="77"/>
      <c r="D45" s="77"/>
      <c r="E45" s="77"/>
      <c r="F45" s="61"/>
      <c r="AB45" s="79" t="s">
        <v>19</v>
      </c>
    </row>
    <row r="46" spans="1:28" ht="22.5" customHeight="1">
      <c r="A46" s="339"/>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row>
  </sheetData>
  <sheetProtection password="CC6F" sheet="1" objects="1" scenarios="1" formatCells="0"/>
  <mergeCells count="32">
    <mergeCell ref="B1:G2"/>
    <mergeCell ref="H1:I1"/>
    <mergeCell ref="J1:U1"/>
    <mergeCell ref="W1:AA1"/>
    <mergeCell ref="H2:I2"/>
    <mergeCell ref="J2:U2"/>
    <mergeCell ref="W2:AA2"/>
    <mergeCell ref="B4:E4"/>
    <mergeCell ref="I4:J4"/>
    <mergeCell ref="L4:N4"/>
    <mergeCell ref="B5:F5"/>
    <mergeCell ref="I5:K5"/>
    <mergeCell ref="N5:P5"/>
    <mergeCell ref="S5:U5"/>
    <mergeCell ref="X5:Z5"/>
    <mergeCell ref="B18:E18"/>
    <mergeCell ref="I18:J18"/>
    <mergeCell ref="L18:N18"/>
    <mergeCell ref="B19:F19"/>
    <mergeCell ref="I19:K19"/>
    <mergeCell ref="N19:P19"/>
    <mergeCell ref="S19:U19"/>
    <mergeCell ref="X19:Z19"/>
    <mergeCell ref="S27:U27"/>
    <mergeCell ref="X27:Z27"/>
    <mergeCell ref="A46:AB46"/>
    <mergeCell ref="B26:E26"/>
    <mergeCell ref="I26:J26"/>
    <mergeCell ref="L26:N26"/>
    <mergeCell ref="B27:F27"/>
    <mergeCell ref="I27:K27"/>
    <mergeCell ref="N27:P27"/>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20:G23 AA6:AA15 V6:V15 Q6:Q15 L6:L15 G6:G15 AA20:AA23 V20:V23 Q20:Q23 L20:L23 V28:V41 Q28:Q41 L28:L41 G28:G41 AA28:AA41">
      <formula1>F20</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45"/>
      <c r="C1" s="345"/>
      <c r="D1" s="345"/>
      <c r="E1" s="345"/>
      <c r="F1" s="345"/>
      <c r="G1" s="346"/>
      <c r="H1" s="349" t="s">
        <v>1</v>
      </c>
      <c r="I1" s="350"/>
      <c r="J1" s="351"/>
      <c r="K1" s="351"/>
      <c r="L1" s="351"/>
      <c r="M1" s="351"/>
      <c r="N1" s="351"/>
      <c r="O1" s="351"/>
      <c r="P1" s="351"/>
      <c r="Q1" s="351"/>
      <c r="R1" s="351"/>
      <c r="S1" s="351"/>
      <c r="T1" s="351"/>
      <c r="U1" s="352"/>
      <c r="V1" s="26" t="s">
        <v>20</v>
      </c>
      <c r="W1" s="351"/>
      <c r="X1" s="351"/>
      <c r="Y1" s="351"/>
      <c r="Z1" s="351"/>
      <c r="AA1" s="352"/>
      <c r="AB1" s="1"/>
    </row>
    <row r="2" spans="1:28" ht="33" customHeight="1">
      <c r="A2" s="12"/>
      <c r="B2" s="347"/>
      <c r="C2" s="347"/>
      <c r="D2" s="347"/>
      <c r="E2" s="347"/>
      <c r="F2" s="347"/>
      <c r="G2" s="348"/>
      <c r="H2" s="349" t="s">
        <v>3</v>
      </c>
      <c r="I2" s="350"/>
      <c r="J2" s="351"/>
      <c r="K2" s="351"/>
      <c r="L2" s="351"/>
      <c r="M2" s="351"/>
      <c r="N2" s="351"/>
      <c r="O2" s="351"/>
      <c r="P2" s="351"/>
      <c r="Q2" s="351"/>
      <c r="R2" s="351"/>
      <c r="S2" s="351"/>
      <c r="T2" s="351"/>
      <c r="U2" s="352"/>
      <c r="V2" s="26" t="s">
        <v>21</v>
      </c>
      <c r="W2" s="353">
        <f>SUM(I4,I16,I28)</f>
        <v>0</v>
      </c>
      <c r="X2" s="353"/>
      <c r="Y2" s="353"/>
      <c r="Z2" s="353"/>
      <c r="AA2" s="354"/>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0" t="s">
        <v>618</v>
      </c>
      <c r="C4" s="340"/>
      <c r="D4" s="340"/>
      <c r="E4" s="340"/>
      <c r="F4" s="19"/>
      <c r="G4" s="20" t="s">
        <v>4</v>
      </c>
      <c r="H4" s="21"/>
      <c r="I4" s="341">
        <f>SUM(G14,L14,Q14,V14,AA14)</f>
        <v>0</v>
      </c>
      <c r="J4" s="341"/>
      <c r="K4" s="22" t="s">
        <v>22</v>
      </c>
      <c r="L4" s="342">
        <f>SUM(F14,K14,P14,U14,Z14)</f>
        <v>16850</v>
      </c>
      <c r="M4" s="342"/>
      <c r="N4" s="342"/>
      <c r="O4" s="23"/>
      <c r="P4" s="24"/>
      <c r="Q4" s="24"/>
      <c r="R4" s="24"/>
      <c r="S4" s="24"/>
      <c r="T4" s="25"/>
    </row>
    <row r="5" spans="1:28" s="32" customFormat="1" ht="16.5" customHeight="1">
      <c r="A5" s="27" t="s">
        <v>24</v>
      </c>
      <c r="B5" s="343" t="s">
        <v>18</v>
      </c>
      <c r="C5" s="344"/>
      <c r="D5" s="344"/>
      <c r="E5" s="344"/>
      <c r="F5" s="344"/>
      <c r="G5" s="28" t="s">
        <v>23</v>
      </c>
      <c r="H5" s="29"/>
      <c r="I5" s="338" t="s">
        <v>10</v>
      </c>
      <c r="J5" s="338"/>
      <c r="K5" s="338"/>
      <c r="L5" s="30" t="s">
        <v>23</v>
      </c>
      <c r="M5" s="29"/>
      <c r="N5" s="338" t="s">
        <v>11</v>
      </c>
      <c r="O5" s="338"/>
      <c r="P5" s="338"/>
      <c r="Q5" s="30" t="s">
        <v>23</v>
      </c>
      <c r="R5" s="29"/>
      <c r="S5" s="338" t="s">
        <v>12</v>
      </c>
      <c r="T5" s="338"/>
      <c r="U5" s="338"/>
      <c r="V5" s="30" t="s">
        <v>23</v>
      </c>
      <c r="W5" s="29"/>
      <c r="X5" s="338" t="s">
        <v>42</v>
      </c>
      <c r="Y5" s="338"/>
      <c r="Z5" s="338"/>
      <c r="AA5" s="30" t="s">
        <v>23</v>
      </c>
      <c r="AB5" s="31" t="s">
        <v>14</v>
      </c>
    </row>
    <row r="6" spans="1:32" s="4" customFormat="1" ht="15" customHeight="1">
      <c r="A6" s="33"/>
      <c r="B6" s="34"/>
      <c r="C6" s="130" t="s">
        <v>621</v>
      </c>
      <c r="D6" s="35" t="s">
        <v>626</v>
      </c>
      <c r="E6" s="36" t="s">
        <v>919</v>
      </c>
      <c r="F6" s="37">
        <v>6750</v>
      </c>
      <c r="G6" s="5"/>
      <c r="H6" s="133" t="s">
        <v>631</v>
      </c>
      <c r="I6" s="35" t="s">
        <v>617</v>
      </c>
      <c r="J6" s="36" t="s">
        <v>479</v>
      </c>
      <c r="K6" s="48">
        <v>1250</v>
      </c>
      <c r="L6" s="6"/>
      <c r="M6" s="133"/>
      <c r="N6" s="35"/>
      <c r="O6" s="36"/>
      <c r="P6" s="48"/>
      <c r="Q6" s="6"/>
      <c r="R6" s="133">
        <v>210420405001</v>
      </c>
      <c r="S6" s="35" t="s">
        <v>636</v>
      </c>
      <c r="T6" s="36"/>
      <c r="U6" s="48">
        <v>850</v>
      </c>
      <c r="V6" s="6"/>
      <c r="W6" s="133"/>
      <c r="X6" s="35"/>
      <c r="Y6" s="36"/>
      <c r="Z6" s="48"/>
      <c r="AA6" s="6"/>
      <c r="AB6" s="74" t="s">
        <v>671</v>
      </c>
      <c r="AF6" s="32"/>
    </row>
    <row r="7" spans="1:32" s="4" customFormat="1" ht="15" customHeight="1">
      <c r="A7" s="38"/>
      <c r="B7" s="34"/>
      <c r="C7" s="131" t="s">
        <v>622</v>
      </c>
      <c r="D7" s="39" t="s">
        <v>627</v>
      </c>
      <c r="E7" s="40" t="s">
        <v>919</v>
      </c>
      <c r="F7" s="41">
        <v>1650</v>
      </c>
      <c r="G7" s="7"/>
      <c r="H7" s="131" t="s">
        <v>632</v>
      </c>
      <c r="I7" s="39" t="s">
        <v>628</v>
      </c>
      <c r="J7" s="40" t="s">
        <v>479</v>
      </c>
      <c r="K7" s="49">
        <v>200</v>
      </c>
      <c r="L7" s="8"/>
      <c r="M7" s="131"/>
      <c r="N7" s="39"/>
      <c r="O7" s="40"/>
      <c r="P7" s="52"/>
      <c r="Q7" s="8"/>
      <c r="R7" s="131"/>
      <c r="S7" s="39"/>
      <c r="T7" s="40"/>
      <c r="U7" s="50"/>
      <c r="V7" s="8"/>
      <c r="W7" s="131"/>
      <c r="X7" s="39"/>
      <c r="Y7" s="40"/>
      <c r="Z7" s="50"/>
      <c r="AA7" s="8"/>
      <c r="AB7" s="75" t="s">
        <v>672</v>
      </c>
      <c r="AF7" s="32"/>
    </row>
    <row r="8" spans="1:32" s="4" customFormat="1" ht="15" customHeight="1">
      <c r="A8" s="38"/>
      <c r="B8" s="34"/>
      <c r="C8" s="131" t="s">
        <v>623</v>
      </c>
      <c r="D8" s="39" t="s">
        <v>628</v>
      </c>
      <c r="E8" s="40" t="s">
        <v>919</v>
      </c>
      <c r="F8" s="41">
        <v>1550</v>
      </c>
      <c r="G8" s="7"/>
      <c r="H8" s="131" t="s">
        <v>633</v>
      </c>
      <c r="I8" s="39" t="s">
        <v>629</v>
      </c>
      <c r="J8" s="40" t="s">
        <v>635</v>
      </c>
      <c r="K8" s="50">
        <v>400</v>
      </c>
      <c r="L8" s="8"/>
      <c r="M8" s="131"/>
      <c r="N8" s="39"/>
      <c r="O8" s="40"/>
      <c r="P8" s="50"/>
      <c r="Q8" s="8"/>
      <c r="R8" s="131"/>
      <c r="S8" s="39"/>
      <c r="T8" s="40"/>
      <c r="U8" s="49"/>
      <c r="V8" s="8"/>
      <c r="W8" s="131"/>
      <c r="X8" s="39"/>
      <c r="Y8" s="40"/>
      <c r="Z8" s="49"/>
      <c r="AA8" s="8"/>
      <c r="AB8" s="75" t="s">
        <v>906</v>
      </c>
      <c r="AF8" s="32"/>
    </row>
    <row r="9" spans="1:32" s="4" customFormat="1" ht="15" customHeight="1">
      <c r="A9" s="38"/>
      <c r="B9" s="34"/>
      <c r="C9" s="131" t="s">
        <v>624</v>
      </c>
      <c r="D9" s="39" t="s">
        <v>629</v>
      </c>
      <c r="E9" s="40" t="s">
        <v>918</v>
      </c>
      <c r="F9" s="41">
        <v>1550</v>
      </c>
      <c r="G9" s="7"/>
      <c r="H9" s="131" t="s">
        <v>634</v>
      </c>
      <c r="I9" s="39" t="s">
        <v>630</v>
      </c>
      <c r="J9" s="40" t="s">
        <v>479</v>
      </c>
      <c r="K9" s="50">
        <v>350</v>
      </c>
      <c r="L9" s="8"/>
      <c r="M9" s="131"/>
      <c r="N9" s="39"/>
      <c r="O9" s="40"/>
      <c r="P9" s="50"/>
      <c r="Q9" s="8"/>
      <c r="R9" s="131"/>
      <c r="S9" s="39"/>
      <c r="T9" s="40"/>
      <c r="U9" s="49"/>
      <c r="V9" s="8"/>
      <c r="W9" s="131"/>
      <c r="X9" s="39"/>
      <c r="Y9" s="40"/>
      <c r="Z9" s="49"/>
      <c r="AA9" s="8"/>
      <c r="AB9" s="76"/>
      <c r="AF9" s="32"/>
    </row>
    <row r="10" spans="1:28" s="4" customFormat="1" ht="15" customHeight="1">
      <c r="A10" s="38"/>
      <c r="B10" s="34"/>
      <c r="C10" s="131" t="s">
        <v>625</v>
      </c>
      <c r="D10" s="39" t="s">
        <v>630</v>
      </c>
      <c r="E10" s="40" t="s">
        <v>30</v>
      </c>
      <c r="F10" s="42">
        <v>2300</v>
      </c>
      <c r="G10" s="7"/>
      <c r="H10" s="131"/>
      <c r="I10" s="39"/>
      <c r="J10" s="40"/>
      <c r="K10" s="50"/>
      <c r="L10" s="8"/>
      <c r="M10" s="131"/>
      <c r="N10" s="39"/>
      <c r="O10" s="40"/>
      <c r="P10" s="50"/>
      <c r="Q10" s="8"/>
      <c r="R10" s="131"/>
      <c r="S10" s="39"/>
      <c r="T10" s="40"/>
      <c r="U10" s="50"/>
      <c r="V10" s="8"/>
      <c r="W10" s="131"/>
      <c r="X10" s="39"/>
      <c r="Y10" s="40"/>
      <c r="Z10" s="50"/>
      <c r="AA10" s="8"/>
      <c r="AB10" s="75"/>
    </row>
    <row r="11" spans="1:32" s="4" customFormat="1" ht="15" customHeight="1">
      <c r="A11" s="38"/>
      <c r="B11" s="34"/>
      <c r="C11" s="131"/>
      <c r="D11" s="39"/>
      <c r="E11" s="40"/>
      <c r="F11" s="41"/>
      <c r="G11" s="7"/>
      <c r="H11" s="131"/>
      <c r="I11" s="39"/>
      <c r="J11" s="40"/>
      <c r="K11" s="49"/>
      <c r="L11" s="8"/>
      <c r="M11" s="131"/>
      <c r="N11" s="39"/>
      <c r="O11" s="40"/>
      <c r="P11" s="52"/>
      <c r="Q11" s="8"/>
      <c r="R11" s="131"/>
      <c r="S11" s="39"/>
      <c r="T11" s="40"/>
      <c r="U11" s="50"/>
      <c r="V11" s="8"/>
      <c r="W11" s="131"/>
      <c r="X11" s="39"/>
      <c r="Y11" s="40"/>
      <c r="Z11" s="50"/>
      <c r="AA11" s="8"/>
      <c r="AB11" s="75"/>
      <c r="AF11" s="32"/>
    </row>
    <row r="12" spans="1:28" s="4" customFormat="1" ht="15" customHeight="1">
      <c r="A12" s="38"/>
      <c r="B12" s="34"/>
      <c r="C12" s="131"/>
      <c r="D12" s="39"/>
      <c r="E12" s="40"/>
      <c r="F12" s="42"/>
      <c r="G12" s="7"/>
      <c r="H12" s="131"/>
      <c r="I12" s="39"/>
      <c r="J12" s="40"/>
      <c r="K12" s="50"/>
      <c r="L12" s="8"/>
      <c r="M12" s="131"/>
      <c r="N12" s="39"/>
      <c r="O12" s="40"/>
      <c r="P12" s="50"/>
      <c r="Q12" s="8"/>
      <c r="R12" s="131"/>
      <c r="S12" s="39"/>
      <c r="T12" s="40"/>
      <c r="U12" s="50"/>
      <c r="V12" s="8"/>
      <c r="W12" s="131"/>
      <c r="X12" s="39"/>
      <c r="Y12" s="40"/>
      <c r="Z12" s="50"/>
      <c r="AA12" s="8"/>
      <c r="AB12" s="76"/>
    </row>
    <row r="13" spans="1:28" s="4" customFormat="1" ht="15" customHeight="1">
      <c r="A13" s="43"/>
      <c r="B13" s="34"/>
      <c r="C13" s="131"/>
      <c r="D13" s="39"/>
      <c r="E13" s="40"/>
      <c r="F13" s="42"/>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44"/>
      <c r="B14" s="45"/>
      <c r="C14" s="142"/>
      <c r="D14" s="29" t="str">
        <f>CONCATENATE(FIXED(COUNTA(D6:D13),0,0),"　店")</f>
        <v>5　店</v>
      </c>
      <c r="E14" s="137"/>
      <c r="F14" s="47">
        <f>SUM(F6:F13)</f>
        <v>13800</v>
      </c>
      <c r="G14" s="54">
        <f>SUM(G6:G13)</f>
        <v>0</v>
      </c>
      <c r="H14" s="142"/>
      <c r="I14" s="29" t="str">
        <f>CONCATENATE(FIXED(COUNTA(I6:I13),0,0),"　店")</f>
        <v>4　店</v>
      </c>
      <c r="J14" s="137"/>
      <c r="K14" s="51">
        <f>SUM(K6:K13)</f>
        <v>2200</v>
      </c>
      <c r="L14" s="53">
        <f>SUM(L6:L13)</f>
        <v>0</v>
      </c>
      <c r="M14" s="142"/>
      <c r="N14" s="29" t="str">
        <f>CONCATENATE(FIXED(COUNTA(N6:N13),0,0),"　店")</f>
        <v>0　店</v>
      </c>
      <c r="O14" s="137"/>
      <c r="P14" s="51">
        <f>SUM(P6:P13)</f>
        <v>0</v>
      </c>
      <c r="Q14" s="53">
        <f>SUM(Q6:Q13)</f>
        <v>0</v>
      </c>
      <c r="R14" s="142"/>
      <c r="S14" s="29" t="str">
        <f>CONCATENATE(FIXED(COUNTA(S6:S13),0,0),"　店")</f>
        <v>1　店</v>
      </c>
      <c r="T14" s="137"/>
      <c r="U14" s="51">
        <f>SUM(U6:U13)</f>
        <v>850</v>
      </c>
      <c r="V14" s="53">
        <f>SUM(V6:V13)</f>
        <v>0</v>
      </c>
      <c r="W14" s="142"/>
      <c r="X14" s="29" t="str">
        <f>CONCATENATE(FIXED(COUNTA(X6:X13),0,0),"　店")</f>
        <v>0　店</v>
      </c>
      <c r="Y14" s="137"/>
      <c r="Z14" s="51">
        <f>SUM(Z6:Z13)</f>
        <v>0</v>
      </c>
      <c r="AA14" s="53">
        <f>SUM(AA6:AA13)</f>
        <v>0</v>
      </c>
      <c r="AB14" s="56"/>
    </row>
    <row r="15" spans="2:28" s="32" customFormat="1" ht="12" customHeight="1">
      <c r="B15" s="62"/>
      <c r="C15" s="57"/>
      <c r="D15" s="58"/>
      <c r="E15" s="58"/>
      <c r="F15" s="59"/>
      <c r="G15" s="60"/>
      <c r="H15" s="57"/>
      <c r="I15" s="63"/>
      <c r="J15" s="58"/>
      <c r="K15" s="60"/>
      <c r="L15" s="60"/>
      <c r="M15" s="57"/>
      <c r="N15" s="58"/>
      <c r="O15" s="58"/>
      <c r="P15" s="60"/>
      <c r="Q15" s="57"/>
      <c r="R15" s="57"/>
      <c r="S15" s="58"/>
      <c r="T15" s="58"/>
      <c r="U15" s="60"/>
      <c r="V15" s="60"/>
      <c r="W15" s="57"/>
      <c r="X15" s="58"/>
      <c r="Y15" s="58"/>
      <c r="Z15" s="60"/>
      <c r="AA15" s="60"/>
      <c r="AB15" s="64"/>
    </row>
    <row r="16" spans="2:15" s="32" customFormat="1" ht="24.75" customHeight="1">
      <c r="B16" s="340" t="s">
        <v>619</v>
      </c>
      <c r="C16" s="340"/>
      <c r="D16" s="340"/>
      <c r="E16" s="340"/>
      <c r="F16" s="19"/>
      <c r="G16" s="20" t="s">
        <v>4</v>
      </c>
      <c r="H16" s="21"/>
      <c r="I16" s="341">
        <f>SUM(G26,L26,Q26,V26,AA26)</f>
        <v>0</v>
      </c>
      <c r="J16" s="341"/>
      <c r="K16" s="22" t="s">
        <v>22</v>
      </c>
      <c r="L16" s="342">
        <f>SUM(F26,K26,P26,U26,Z26)</f>
        <v>11000</v>
      </c>
      <c r="M16" s="342"/>
      <c r="N16" s="342"/>
      <c r="O16" s="65"/>
    </row>
    <row r="17" spans="1:28" s="32" customFormat="1" ht="16.5" customHeight="1">
      <c r="A17" s="27" t="s">
        <v>24</v>
      </c>
      <c r="B17" s="343" t="s">
        <v>18</v>
      </c>
      <c r="C17" s="344"/>
      <c r="D17" s="344"/>
      <c r="E17" s="344"/>
      <c r="F17" s="344"/>
      <c r="G17" s="28" t="s">
        <v>23</v>
      </c>
      <c r="H17" s="29"/>
      <c r="I17" s="338" t="s">
        <v>10</v>
      </c>
      <c r="J17" s="338"/>
      <c r="K17" s="338"/>
      <c r="L17" s="30" t="s">
        <v>23</v>
      </c>
      <c r="M17" s="29"/>
      <c r="N17" s="338" t="s">
        <v>11</v>
      </c>
      <c r="O17" s="338"/>
      <c r="P17" s="338"/>
      <c r="Q17" s="30" t="s">
        <v>23</v>
      </c>
      <c r="R17" s="29"/>
      <c r="S17" s="338" t="s">
        <v>12</v>
      </c>
      <c r="T17" s="338"/>
      <c r="U17" s="338"/>
      <c r="V17" s="30" t="s">
        <v>23</v>
      </c>
      <c r="W17" s="29"/>
      <c r="X17" s="338" t="s">
        <v>42</v>
      </c>
      <c r="Y17" s="338"/>
      <c r="Z17" s="338"/>
      <c r="AA17" s="30" t="s">
        <v>23</v>
      </c>
      <c r="AB17" s="31" t="s">
        <v>14</v>
      </c>
    </row>
    <row r="18" spans="1:28" s="4" customFormat="1" ht="15" customHeight="1">
      <c r="A18" s="33"/>
      <c r="B18" s="66"/>
      <c r="C18" s="133" t="s">
        <v>637</v>
      </c>
      <c r="D18" s="35" t="s">
        <v>641</v>
      </c>
      <c r="E18" s="36" t="s">
        <v>17</v>
      </c>
      <c r="F18" s="67">
        <v>3700</v>
      </c>
      <c r="G18" s="5"/>
      <c r="H18" s="133">
        <v>210430204010</v>
      </c>
      <c r="I18" s="35" t="s">
        <v>645</v>
      </c>
      <c r="J18" s="36" t="s">
        <v>646</v>
      </c>
      <c r="K18" s="48">
        <v>900</v>
      </c>
      <c r="L18" s="6"/>
      <c r="M18" s="143">
        <v>210430303010</v>
      </c>
      <c r="N18" s="71" t="s">
        <v>641</v>
      </c>
      <c r="O18" s="141"/>
      <c r="P18" s="72">
        <v>300</v>
      </c>
      <c r="Q18" s="6"/>
      <c r="R18" s="133">
        <v>210430405001</v>
      </c>
      <c r="S18" s="35" t="s">
        <v>641</v>
      </c>
      <c r="T18" s="36"/>
      <c r="U18" s="73">
        <v>550</v>
      </c>
      <c r="V18" s="6"/>
      <c r="W18" s="133"/>
      <c r="X18" s="35"/>
      <c r="Y18" s="36"/>
      <c r="Z18" s="73"/>
      <c r="AA18" s="6"/>
      <c r="AB18" s="139"/>
    </row>
    <row r="19" spans="1:28" s="4" customFormat="1" ht="15" customHeight="1">
      <c r="A19" s="38"/>
      <c r="B19" s="34"/>
      <c r="C19" s="131" t="s">
        <v>638</v>
      </c>
      <c r="D19" s="39" t="s">
        <v>642</v>
      </c>
      <c r="E19" s="40" t="s">
        <v>920</v>
      </c>
      <c r="F19" s="68">
        <v>3150</v>
      </c>
      <c r="G19" s="7"/>
      <c r="H19" s="131"/>
      <c r="I19" s="39"/>
      <c r="J19" s="40"/>
      <c r="K19" s="52"/>
      <c r="L19" s="8"/>
      <c r="M19" s="131">
        <v>210430303020</v>
      </c>
      <c r="N19" s="39" t="s">
        <v>647</v>
      </c>
      <c r="O19" s="40"/>
      <c r="P19" s="52">
        <v>200</v>
      </c>
      <c r="Q19" s="8"/>
      <c r="R19" s="131">
        <v>210430405002</v>
      </c>
      <c r="S19" s="39" t="s">
        <v>644</v>
      </c>
      <c r="T19" s="40"/>
      <c r="U19" s="50">
        <v>150</v>
      </c>
      <c r="V19" s="8"/>
      <c r="W19" s="131"/>
      <c r="X19" s="39"/>
      <c r="Y19" s="40"/>
      <c r="Z19" s="50"/>
      <c r="AA19" s="8"/>
      <c r="AB19" s="76"/>
    </row>
    <row r="20" spans="1:28" s="4" customFormat="1" ht="15" customHeight="1">
      <c r="A20" s="38"/>
      <c r="B20" s="34"/>
      <c r="C20" s="131" t="s">
        <v>639</v>
      </c>
      <c r="D20" s="39" t="s">
        <v>643</v>
      </c>
      <c r="E20" s="40" t="s">
        <v>207</v>
      </c>
      <c r="F20" s="42">
        <v>950</v>
      </c>
      <c r="G20" s="7"/>
      <c r="H20" s="131"/>
      <c r="I20" s="39"/>
      <c r="J20" s="40"/>
      <c r="K20" s="50"/>
      <c r="L20" s="8"/>
      <c r="M20" s="131"/>
      <c r="N20" s="39"/>
      <c r="O20" s="40"/>
      <c r="P20" s="50"/>
      <c r="Q20" s="8"/>
      <c r="R20" s="131"/>
      <c r="S20" s="39"/>
      <c r="T20" s="40"/>
      <c r="U20" s="50"/>
      <c r="V20" s="8"/>
      <c r="W20" s="131"/>
      <c r="X20" s="39"/>
      <c r="Y20" s="40"/>
      <c r="Z20" s="50"/>
      <c r="AA20" s="8"/>
      <c r="AB20" s="75"/>
    </row>
    <row r="21" spans="1:28" s="4" customFormat="1" ht="15" customHeight="1">
      <c r="A21" s="38"/>
      <c r="B21" s="34"/>
      <c r="C21" s="131" t="s">
        <v>640</v>
      </c>
      <c r="D21" s="39" t="s">
        <v>644</v>
      </c>
      <c r="E21" s="40" t="s">
        <v>920</v>
      </c>
      <c r="F21" s="68">
        <v>1100</v>
      </c>
      <c r="G21" s="7"/>
      <c r="H21" s="131"/>
      <c r="I21" s="39"/>
      <c r="J21" s="40"/>
      <c r="K21" s="52"/>
      <c r="L21" s="8"/>
      <c r="M21" s="131"/>
      <c r="N21" s="39"/>
      <c r="O21" s="40"/>
      <c r="P21" s="52"/>
      <c r="Q21" s="8"/>
      <c r="R21" s="131"/>
      <c r="S21" s="39"/>
      <c r="T21" s="40"/>
      <c r="U21" s="50"/>
      <c r="V21" s="8"/>
      <c r="W21" s="131"/>
      <c r="X21" s="39"/>
      <c r="Y21" s="40"/>
      <c r="Z21" s="50"/>
      <c r="AA21" s="8"/>
      <c r="AB21" s="76"/>
    </row>
    <row r="22" spans="1:28" s="4" customFormat="1" ht="15" customHeight="1">
      <c r="A22" s="38"/>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5"/>
    </row>
    <row r="23" spans="1:28" s="4" customFormat="1" ht="15" customHeight="1">
      <c r="A23" s="38"/>
      <c r="B23" s="34"/>
      <c r="C23" s="131"/>
      <c r="D23" s="39"/>
      <c r="E23" s="40"/>
      <c r="F23" s="68"/>
      <c r="G23" s="7"/>
      <c r="H23" s="131"/>
      <c r="I23" s="39"/>
      <c r="J23" s="40"/>
      <c r="K23" s="52"/>
      <c r="L23" s="8"/>
      <c r="M23" s="131"/>
      <c r="N23" s="39"/>
      <c r="O23" s="40"/>
      <c r="P23" s="52"/>
      <c r="Q23" s="8"/>
      <c r="R23" s="131"/>
      <c r="S23" s="39"/>
      <c r="T23" s="40"/>
      <c r="U23" s="50"/>
      <c r="V23" s="8"/>
      <c r="W23" s="131"/>
      <c r="X23" s="39"/>
      <c r="Y23" s="40"/>
      <c r="Z23" s="50"/>
      <c r="AA23" s="8"/>
      <c r="AB23" s="76"/>
    </row>
    <row r="24" spans="1:28" s="4" customFormat="1" ht="15" customHeight="1">
      <c r="A24" s="38"/>
      <c r="B24" s="34"/>
      <c r="C24" s="131"/>
      <c r="D24" s="39"/>
      <c r="E24" s="40"/>
      <c r="F24" s="42"/>
      <c r="G24" s="7"/>
      <c r="H24" s="131"/>
      <c r="I24" s="39"/>
      <c r="J24" s="40"/>
      <c r="K24" s="50"/>
      <c r="L24" s="8"/>
      <c r="M24" s="131"/>
      <c r="N24" s="39"/>
      <c r="O24" s="40"/>
      <c r="P24" s="50"/>
      <c r="Q24" s="8"/>
      <c r="R24" s="131"/>
      <c r="S24" s="39"/>
      <c r="T24" s="40"/>
      <c r="U24" s="50"/>
      <c r="V24" s="8"/>
      <c r="W24" s="131"/>
      <c r="X24" s="39"/>
      <c r="Y24" s="40"/>
      <c r="Z24" s="50"/>
      <c r="AA24" s="8"/>
      <c r="AB24" s="75"/>
    </row>
    <row r="25" spans="1:28" s="4" customFormat="1" ht="15" customHeight="1">
      <c r="A25" s="43"/>
      <c r="B25" s="69"/>
      <c r="C25" s="130"/>
      <c r="D25" s="70"/>
      <c r="E25" s="136"/>
      <c r="F25" s="42"/>
      <c r="G25" s="7"/>
      <c r="H25" s="131"/>
      <c r="I25" s="39"/>
      <c r="J25" s="40"/>
      <c r="K25" s="50"/>
      <c r="L25" s="8"/>
      <c r="M25" s="131"/>
      <c r="N25" s="39"/>
      <c r="O25" s="40"/>
      <c r="P25" s="50"/>
      <c r="Q25" s="8"/>
      <c r="R25" s="131"/>
      <c r="S25" s="39"/>
      <c r="T25" s="40"/>
      <c r="U25" s="50"/>
      <c r="V25" s="8"/>
      <c r="W25" s="131"/>
      <c r="X25" s="39"/>
      <c r="Y25" s="40"/>
      <c r="Z25" s="50"/>
      <c r="AA25" s="8"/>
      <c r="AB25" s="76"/>
    </row>
    <row r="26" spans="1:28" s="32" customFormat="1" ht="15" customHeight="1">
      <c r="A26" s="55"/>
      <c r="B26" s="45"/>
      <c r="C26" s="142"/>
      <c r="D26" s="29" t="str">
        <f>CONCATENATE(FIXED(COUNTA(D18:D25),0,0),"　店")</f>
        <v>4　店</v>
      </c>
      <c r="E26" s="137"/>
      <c r="F26" s="47">
        <f>SUM(F18:F25)</f>
        <v>8900</v>
      </c>
      <c r="G26" s="54">
        <f>SUM(G18:G25)</f>
        <v>0</v>
      </c>
      <c r="H26" s="142"/>
      <c r="I26" s="29" t="str">
        <f>CONCATENATE(FIXED(COUNTA(I18:I25),0,0),"　店")</f>
        <v>1　店</v>
      </c>
      <c r="J26" s="137"/>
      <c r="K26" s="51">
        <f>SUM(K18:K25)</f>
        <v>900</v>
      </c>
      <c r="L26" s="53">
        <f>SUM(L18:L25)</f>
        <v>0</v>
      </c>
      <c r="M26" s="142"/>
      <c r="N26" s="29" t="str">
        <f>CONCATENATE(FIXED(COUNTA(N18:N25),0,0),"　店")</f>
        <v>2　店</v>
      </c>
      <c r="O26" s="137"/>
      <c r="P26" s="51">
        <f>SUM(P18:P25)</f>
        <v>500</v>
      </c>
      <c r="Q26" s="53">
        <f>SUM(Q18:Q25)</f>
        <v>0</v>
      </c>
      <c r="R26" s="142"/>
      <c r="S26" s="29" t="str">
        <f>CONCATENATE(FIXED(COUNTA(S18:S25),0,0),"　店")</f>
        <v>2　店</v>
      </c>
      <c r="T26" s="137"/>
      <c r="U26" s="51">
        <f>SUM(U18:U25)</f>
        <v>700</v>
      </c>
      <c r="V26" s="53">
        <f>SUM(V18:V25)</f>
        <v>0</v>
      </c>
      <c r="W26" s="142"/>
      <c r="X26" s="29" t="str">
        <f>CONCATENATE(FIXED(COUNTA(X18:X25),0,0),"　店")</f>
        <v>0　店</v>
      </c>
      <c r="Y26" s="137"/>
      <c r="Z26" s="51">
        <f>SUM(Z18:Z25)</f>
        <v>0</v>
      </c>
      <c r="AA26" s="53">
        <f>SUM(AA18:AA25)</f>
        <v>0</v>
      </c>
      <c r="AB26" s="56"/>
    </row>
    <row r="27" spans="2:28" s="32" customFormat="1" ht="12" customHeight="1">
      <c r="B27" s="62"/>
      <c r="C27" s="57"/>
      <c r="D27" s="58"/>
      <c r="E27" s="58"/>
      <c r="F27" s="59"/>
      <c r="G27" s="60"/>
      <c r="H27" s="57"/>
      <c r="I27" s="63"/>
      <c r="J27" s="58"/>
      <c r="K27" s="60"/>
      <c r="L27" s="60"/>
      <c r="M27" s="57"/>
      <c r="N27" s="58"/>
      <c r="O27" s="58"/>
      <c r="P27" s="60"/>
      <c r="Q27" s="57"/>
      <c r="R27" s="57"/>
      <c r="S27" s="58"/>
      <c r="T27" s="58"/>
      <c r="U27" s="60"/>
      <c r="V27" s="60"/>
      <c r="W27" s="57"/>
      <c r="X27" s="58"/>
      <c r="Y27" s="58"/>
      <c r="Z27" s="60"/>
      <c r="AA27" s="60"/>
      <c r="AB27" s="64"/>
    </row>
    <row r="28" spans="2:15" s="32" customFormat="1" ht="24.75" customHeight="1">
      <c r="B28" s="340" t="s">
        <v>620</v>
      </c>
      <c r="C28" s="340"/>
      <c r="D28" s="340"/>
      <c r="E28" s="340"/>
      <c r="F28" s="19"/>
      <c r="G28" s="20" t="s">
        <v>4</v>
      </c>
      <c r="H28" s="21"/>
      <c r="I28" s="341">
        <f>SUM(G42,L42,Q42,V42,AA42)</f>
        <v>0</v>
      </c>
      <c r="J28" s="341"/>
      <c r="K28" s="22" t="s">
        <v>22</v>
      </c>
      <c r="L28" s="342">
        <f>SUM(F42,K42,P42,U42,Z42)</f>
        <v>15000</v>
      </c>
      <c r="M28" s="342"/>
      <c r="N28" s="342"/>
      <c r="O28" s="65"/>
    </row>
    <row r="29" spans="1:28" s="32" customFormat="1" ht="16.5" customHeight="1">
      <c r="A29" s="27" t="s">
        <v>24</v>
      </c>
      <c r="B29" s="343" t="s">
        <v>18</v>
      </c>
      <c r="C29" s="344"/>
      <c r="D29" s="344"/>
      <c r="E29" s="344"/>
      <c r="F29" s="344"/>
      <c r="G29" s="28" t="s">
        <v>23</v>
      </c>
      <c r="H29" s="29"/>
      <c r="I29" s="338" t="s">
        <v>10</v>
      </c>
      <c r="J29" s="338"/>
      <c r="K29" s="338"/>
      <c r="L29" s="30" t="s">
        <v>23</v>
      </c>
      <c r="M29" s="29"/>
      <c r="N29" s="338" t="s">
        <v>11</v>
      </c>
      <c r="O29" s="338"/>
      <c r="P29" s="338"/>
      <c r="Q29" s="30" t="s">
        <v>23</v>
      </c>
      <c r="R29" s="29"/>
      <c r="S29" s="338" t="s">
        <v>12</v>
      </c>
      <c r="T29" s="338"/>
      <c r="U29" s="338"/>
      <c r="V29" s="30" t="s">
        <v>23</v>
      </c>
      <c r="W29" s="29"/>
      <c r="X29" s="338" t="s">
        <v>42</v>
      </c>
      <c r="Y29" s="338"/>
      <c r="Z29" s="338"/>
      <c r="AA29" s="30" t="s">
        <v>23</v>
      </c>
      <c r="AB29" s="31" t="s">
        <v>14</v>
      </c>
    </row>
    <row r="30" spans="1:28" s="4" customFormat="1" ht="15" customHeight="1">
      <c r="A30" s="33"/>
      <c r="B30" s="66"/>
      <c r="C30" s="133" t="s">
        <v>648</v>
      </c>
      <c r="D30" s="135" t="s">
        <v>877</v>
      </c>
      <c r="E30" s="36" t="s">
        <v>919</v>
      </c>
      <c r="F30" s="67">
        <v>3850</v>
      </c>
      <c r="G30" s="5"/>
      <c r="H30" s="133" t="s">
        <v>663</v>
      </c>
      <c r="I30" s="35" t="s">
        <v>668</v>
      </c>
      <c r="J30" s="141" t="s">
        <v>665</v>
      </c>
      <c r="K30" s="48">
        <v>1300</v>
      </c>
      <c r="L30" s="6"/>
      <c r="M30" s="143"/>
      <c r="N30" s="71"/>
      <c r="O30" s="141"/>
      <c r="P30" s="72"/>
      <c r="Q30" s="6"/>
      <c r="R30" s="133">
        <v>210450405001</v>
      </c>
      <c r="S30" s="35" t="s">
        <v>667</v>
      </c>
      <c r="T30" s="36"/>
      <c r="U30" s="73">
        <v>500</v>
      </c>
      <c r="V30" s="6"/>
      <c r="W30" s="133">
        <v>210450504020</v>
      </c>
      <c r="X30" s="35" t="s">
        <v>669</v>
      </c>
      <c r="Y30" s="36"/>
      <c r="Z30" s="73">
        <v>200</v>
      </c>
      <c r="AA30" s="6"/>
      <c r="AB30" s="139"/>
    </row>
    <row r="31" spans="1:28" s="4" customFormat="1" ht="15" customHeight="1">
      <c r="A31" s="38"/>
      <c r="B31" s="34"/>
      <c r="C31" s="131" t="s">
        <v>649</v>
      </c>
      <c r="D31" s="39" t="s">
        <v>656</v>
      </c>
      <c r="E31" s="40" t="s">
        <v>919</v>
      </c>
      <c r="F31" s="68">
        <v>2350</v>
      </c>
      <c r="G31" s="7"/>
      <c r="H31" s="131" t="s">
        <v>664</v>
      </c>
      <c r="I31" s="39" t="s">
        <v>662</v>
      </c>
      <c r="J31" s="209" t="s">
        <v>666</v>
      </c>
      <c r="K31" s="52">
        <v>750</v>
      </c>
      <c r="L31" s="8"/>
      <c r="M31" s="131"/>
      <c r="N31" s="39"/>
      <c r="O31" s="40"/>
      <c r="P31" s="52"/>
      <c r="Q31" s="8"/>
      <c r="R31" s="131"/>
      <c r="S31" s="39"/>
      <c r="T31" s="40"/>
      <c r="U31" s="50"/>
      <c r="V31" s="8"/>
      <c r="W31" s="131">
        <v>210450504050</v>
      </c>
      <c r="X31" s="39" t="s">
        <v>670</v>
      </c>
      <c r="Y31" s="40" t="s">
        <v>555</v>
      </c>
      <c r="Z31" s="50">
        <v>300</v>
      </c>
      <c r="AA31" s="8"/>
      <c r="AB31" s="76"/>
    </row>
    <row r="32" spans="1:28" s="4" customFormat="1" ht="15" customHeight="1">
      <c r="A32" s="38"/>
      <c r="B32" s="34"/>
      <c r="C32" s="131" t="s">
        <v>650</v>
      </c>
      <c r="D32" s="39" t="s">
        <v>657</v>
      </c>
      <c r="E32" s="40" t="s">
        <v>207</v>
      </c>
      <c r="F32" s="68">
        <v>800</v>
      </c>
      <c r="G32" s="7"/>
      <c r="H32" s="131"/>
      <c r="I32" s="39"/>
      <c r="J32" s="40"/>
      <c r="K32" s="50"/>
      <c r="L32" s="8"/>
      <c r="M32" s="131"/>
      <c r="N32" s="39"/>
      <c r="O32" s="40"/>
      <c r="P32" s="50"/>
      <c r="Q32" s="8"/>
      <c r="R32" s="131"/>
      <c r="S32" s="39"/>
      <c r="T32" s="40"/>
      <c r="U32" s="50"/>
      <c r="V32" s="8"/>
      <c r="W32" s="131"/>
      <c r="X32" s="39"/>
      <c r="Y32" s="40"/>
      <c r="Z32" s="50"/>
      <c r="AA32" s="8"/>
      <c r="AB32" s="75"/>
    </row>
    <row r="33" spans="1:28" s="4" customFormat="1" ht="15" customHeight="1">
      <c r="A33" s="38"/>
      <c r="B33" s="34"/>
      <c r="C33" s="131" t="s">
        <v>651</v>
      </c>
      <c r="D33" s="39" t="s">
        <v>658</v>
      </c>
      <c r="E33" s="40" t="s">
        <v>920</v>
      </c>
      <c r="F33" s="68">
        <v>1400</v>
      </c>
      <c r="G33" s="7"/>
      <c r="H33" s="131"/>
      <c r="I33" s="39"/>
      <c r="J33" s="40"/>
      <c r="K33" s="50"/>
      <c r="L33" s="8"/>
      <c r="M33" s="131"/>
      <c r="N33" s="39"/>
      <c r="O33" s="40"/>
      <c r="P33" s="50"/>
      <c r="Q33" s="8"/>
      <c r="R33" s="131"/>
      <c r="S33" s="39"/>
      <c r="T33" s="40"/>
      <c r="U33" s="50"/>
      <c r="V33" s="8"/>
      <c r="W33" s="131"/>
      <c r="X33" s="39"/>
      <c r="Y33" s="40"/>
      <c r="Z33" s="50"/>
      <c r="AA33" s="8"/>
      <c r="AB33" s="76"/>
    </row>
    <row r="34" spans="1:28" s="4" customFormat="1" ht="15" customHeight="1">
      <c r="A34" s="38"/>
      <c r="B34" s="34"/>
      <c r="C34" s="131" t="s">
        <v>652</v>
      </c>
      <c r="D34" s="129" t="s">
        <v>659</v>
      </c>
      <c r="E34" s="40" t="s">
        <v>207</v>
      </c>
      <c r="F34" s="68">
        <v>600</v>
      </c>
      <c r="G34" s="7"/>
      <c r="H34" s="131"/>
      <c r="I34" s="39"/>
      <c r="J34" s="40"/>
      <c r="K34" s="50"/>
      <c r="L34" s="8"/>
      <c r="M34" s="131"/>
      <c r="N34" s="39"/>
      <c r="O34" s="40"/>
      <c r="P34" s="52"/>
      <c r="Q34" s="8"/>
      <c r="R34" s="131"/>
      <c r="S34" s="39"/>
      <c r="T34" s="40"/>
      <c r="U34" s="50"/>
      <c r="V34" s="8"/>
      <c r="W34" s="131"/>
      <c r="X34" s="39"/>
      <c r="Y34" s="40"/>
      <c r="Z34" s="50"/>
      <c r="AA34" s="8"/>
      <c r="AB34" s="76"/>
    </row>
    <row r="35" spans="1:28" s="4" customFormat="1" ht="15" customHeight="1">
      <c r="A35" s="38"/>
      <c r="B35" s="34"/>
      <c r="C35" s="131" t="s">
        <v>653</v>
      </c>
      <c r="D35" s="39" t="s">
        <v>660</v>
      </c>
      <c r="E35" s="40" t="s">
        <v>207</v>
      </c>
      <c r="F35" s="68">
        <v>550</v>
      </c>
      <c r="G35" s="7"/>
      <c r="H35" s="131"/>
      <c r="I35" s="39"/>
      <c r="J35" s="40"/>
      <c r="K35" s="50"/>
      <c r="L35" s="8"/>
      <c r="M35" s="131"/>
      <c r="N35" s="39"/>
      <c r="O35" s="40"/>
      <c r="P35" s="50"/>
      <c r="Q35" s="8"/>
      <c r="R35" s="131"/>
      <c r="S35" s="39"/>
      <c r="T35" s="40"/>
      <c r="U35" s="50"/>
      <c r="V35" s="8"/>
      <c r="W35" s="131"/>
      <c r="X35" s="39"/>
      <c r="Y35" s="40"/>
      <c r="Z35" s="50"/>
      <c r="AA35" s="8"/>
      <c r="AB35" s="76"/>
    </row>
    <row r="36" spans="1:28" s="4" customFormat="1" ht="15" customHeight="1">
      <c r="A36" s="38"/>
      <c r="B36" s="34"/>
      <c r="C36" s="131" t="s">
        <v>654</v>
      </c>
      <c r="D36" s="100" t="s">
        <v>661</v>
      </c>
      <c r="E36" s="40" t="s">
        <v>207</v>
      </c>
      <c r="F36" s="68">
        <v>700</v>
      </c>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t="s">
        <v>655</v>
      </c>
      <c r="D37" s="39" t="s">
        <v>662</v>
      </c>
      <c r="E37" s="40" t="s">
        <v>921</v>
      </c>
      <c r="F37" s="68">
        <v>1700</v>
      </c>
      <c r="G37" s="7"/>
      <c r="H37" s="131"/>
      <c r="I37" s="39"/>
      <c r="J37" s="40"/>
      <c r="K37" s="50"/>
      <c r="L37" s="8"/>
      <c r="M37" s="131"/>
      <c r="N37" s="39"/>
      <c r="O37" s="40"/>
      <c r="P37" s="50"/>
      <c r="Q37" s="8"/>
      <c r="R37" s="131"/>
      <c r="S37" s="39"/>
      <c r="T37" s="40"/>
      <c r="U37" s="50"/>
      <c r="V37" s="8"/>
      <c r="W37" s="131"/>
      <c r="X37" s="39"/>
      <c r="Y37" s="40"/>
      <c r="Z37" s="50"/>
      <c r="AA37" s="8"/>
      <c r="AB37" s="76"/>
    </row>
    <row r="38" spans="1:28" s="4" customFormat="1" ht="15" customHeight="1">
      <c r="A38" s="38"/>
      <c r="B38" s="34"/>
      <c r="C38" s="131"/>
      <c r="D38" s="39"/>
      <c r="E38" s="40"/>
      <c r="F38" s="68"/>
      <c r="G38" s="7"/>
      <c r="H38" s="131"/>
      <c r="I38" s="39"/>
      <c r="J38" s="40"/>
      <c r="K38" s="50"/>
      <c r="L38" s="8"/>
      <c r="M38" s="131"/>
      <c r="N38" s="39"/>
      <c r="O38" s="40"/>
      <c r="P38" s="50"/>
      <c r="Q38" s="8"/>
      <c r="R38" s="131"/>
      <c r="S38" s="39"/>
      <c r="T38" s="40"/>
      <c r="U38" s="50"/>
      <c r="V38" s="8"/>
      <c r="W38" s="131"/>
      <c r="X38" s="39"/>
      <c r="Y38" s="40"/>
      <c r="Z38" s="50"/>
      <c r="AA38" s="8"/>
      <c r="AB38" s="76"/>
    </row>
    <row r="39" spans="1:28" s="4" customFormat="1" ht="15" customHeight="1">
      <c r="A39" s="38"/>
      <c r="B39" s="34"/>
      <c r="C39" s="131"/>
      <c r="D39" s="129"/>
      <c r="E39" s="40"/>
      <c r="F39" s="68"/>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43"/>
      <c r="B41" s="69"/>
      <c r="C41" s="130"/>
      <c r="D41" s="70"/>
      <c r="E41" s="136"/>
      <c r="F41" s="42"/>
      <c r="G41" s="7"/>
      <c r="H41" s="131"/>
      <c r="I41" s="39"/>
      <c r="J41" s="40"/>
      <c r="K41" s="50"/>
      <c r="L41" s="8"/>
      <c r="M41" s="131"/>
      <c r="N41" s="39"/>
      <c r="O41" s="40"/>
      <c r="P41" s="50"/>
      <c r="Q41" s="8"/>
      <c r="R41" s="131"/>
      <c r="S41" s="39"/>
      <c r="T41" s="40"/>
      <c r="U41" s="50"/>
      <c r="V41" s="8"/>
      <c r="W41" s="131"/>
      <c r="X41" s="39"/>
      <c r="Y41" s="40"/>
      <c r="Z41" s="50"/>
      <c r="AA41" s="8"/>
      <c r="AB41" s="76"/>
    </row>
    <row r="42" spans="1:28" s="32" customFormat="1" ht="15" customHeight="1">
      <c r="A42" s="55"/>
      <c r="B42" s="45"/>
      <c r="C42" s="142"/>
      <c r="D42" s="29" t="str">
        <f>CONCATENATE(FIXED(COUNTA(D30:D41),0,0),"　店")</f>
        <v>8　店</v>
      </c>
      <c r="E42" s="137"/>
      <c r="F42" s="47">
        <f>SUM(F30:F41)</f>
        <v>11950</v>
      </c>
      <c r="G42" s="54">
        <f>SUM(G30:G41)</f>
        <v>0</v>
      </c>
      <c r="H42" s="142"/>
      <c r="I42" s="29" t="str">
        <f>CONCATENATE(FIXED(COUNTA(I30:I41),0,0),"　店")</f>
        <v>2　店</v>
      </c>
      <c r="J42" s="137"/>
      <c r="K42" s="51">
        <f>SUM(K30:K41)</f>
        <v>2050</v>
      </c>
      <c r="L42" s="53">
        <f>SUM(L30:L41)</f>
        <v>0</v>
      </c>
      <c r="M42" s="142"/>
      <c r="N42" s="29" t="str">
        <f>CONCATENATE(FIXED(COUNTA(N30:N41),0,0),"　店")</f>
        <v>0　店</v>
      </c>
      <c r="O42" s="137"/>
      <c r="P42" s="51">
        <f>SUM(P30:P41)</f>
        <v>0</v>
      </c>
      <c r="Q42" s="53">
        <f>SUM(Q30:Q41)</f>
        <v>0</v>
      </c>
      <c r="R42" s="142"/>
      <c r="S42" s="29" t="str">
        <f>CONCATENATE(FIXED(COUNTA(S30:S41),0,0),"　店")</f>
        <v>1　店</v>
      </c>
      <c r="T42" s="137"/>
      <c r="U42" s="51">
        <f>SUM(U30:U41)</f>
        <v>500</v>
      </c>
      <c r="V42" s="53">
        <f>SUM(V30:V41)</f>
        <v>0</v>
      </c>
      <c r="W42" s="142"/>
      <c r="X42" s="29" t="str">
        <f>CONCATENATE(FIXED(COUNTA(X30:X41),0,0),"　店")</f>
        <v>2　店</v>
      </c>
      <c r="Y42" s="137"/>
      <c r="Z42" s="51">
        <f>SUM(Z30:Z41)</f>
        <v>500</v>
      </c>
      <c r="AA42" s="53">
        <f>SUM(AA30:AA41)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spans="1:28" s="32" customFormat="1" ht="0" customHeight="1" hidden="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974</v>
      </c>
      <c r="B45" s="77"/>
      <c r="D45" s="77"/>
      <c r="E45" s="77"/>
      <c r="F45" s="61"/>
      <c r="AB45" s="79" t="s">
        <v>19</v>
      </c>
    </row>
    <row r="46" spans="1:28" ht="22.5" customHeight="1">
      <c r="A46" s="339"/>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row>
  </sheetData>
  <sheetProtection password="CC6F" sheet="1" objects="1" scenarios="1" formatCells="0"/>
  <mergeCells count="32">
    <mergeCell ref="B1:G2"/>
    <mergeCell ref="H1:I1"/>
    <mergeCell ref="J1:U1"/>
    <mergeCell ref="W1:AA1"/>
    <mergeCell ref="H2:I2"/>
    <mergeCell ref="J2:U2"/>
    <mergeCell ref="W2:AA2"/>
    <mergeCell ref="B4:E4"/>
    <mergeCell ref="I4:J4"/>
    <mergeCell ref="L4:N4"/>
    <mergeCell ref="B5:F5"/>
    <mergeCell ref="I5:K5"/>
    <mergeCell ref="N5:P5"/>
    <mergeCell ref="S5:U5"/>
    <mergeCell ref="X5:Z5"/>
    <mergeCell ref="B16:E16"/>
    <mergeCell ref="I16:J16"/>
    <mergeCell ref="L16:N16"/>
    <mergeCell ref="B17:F17"/>
    <mergeCell ref="I17:K17"/>
    <mergeCell ref="N17:P17"/>
    <mergeCell ref="S17:U17"/>
    <mergeCell ref="X17:Z17"/>
    <mergeCell ref="S29:U29"/>
    <mergeCell ref="X29:Z29"/>
    <mergeCell ref="A46:AB46"/>
    <mergeCell ref="B28:E28"/>
    <mergeCell ref="I28:J28"/>
    <mergeCell ref="L28:N28"/>
    <mergeCell ref="B29:F29"/>
    <mergeCell ref="I29:K29"/>
    <mergeCell ref="N29:P29"/>
  </mergeCells>
  <dataValidations count="2">
    <dataValidation type="whole" operator="lessThanOrEqual" allowBlank="1" showInputMessage="1" showErrorMessage="1" sqref="AA6:AA13 G6:G13 L6:L13 Q6:Q13 V6:V13 G18:G25 AA18:AA25 V18:V25 Q18:Q25 L18:L25 AA30:AA41 G30:G41 L30:L41 Q30:Q41 V30:V41">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45"/>
      <c r="C1" s="345"/>
      <c r="D1" s="345"/>
      <c r="E1" s="345"/>
      <c r="F1" s="345"/>
      <c r="G1" s="346"/>
      <c r="H1" s="349" t="s">
        <v>1</v>
      </c>
      <c r="I1" s="350"/>
      <c r="J1" s="351"/>
      <c r="K1" s="351"/>
      <c r="L1" s="351"/>
      <c r="M1" s="351"/>
      <c r="N1" s="351"/>
      <c r="O1" s="351"/>
      <c r="P1" s="351"/>
      <c r="Q1" s="351"/>
      <c r="R1" s="351"/>
      <c r="S1" s="351"/>
      <c r="T1" s="351"/>
      <c r="U1" s="352"/>
      <c r="V1" s="26" t="s">
        <v>20</v>
      </c>
      <c r="W1" s="351"/>
      <c r="X1" s="351"/>
      <c r="Y1" s="351"/>
      <c r="Z1" s="351"/>
      <c r="AA1" s="352"/>
      <c r="AB1" s="1"/>
    </row>
    <row r="2" spans="1:28" ht="33" customHeight="1">
      <c r="A2" s="12"/>
      <c r="B2" s="347"/>
      <c r="C2" s="347"/>
      <c r="D2" s="347"/>
      <c r="E2" s="347"/>
      <c r="F2" s="347"/>
      <c r="G2" s="348"/>
      <c r="H2" s="349" t="s">
        <v>3</v>
      </c>
      <c r="I2" s="350"/>
      <c r="J2" s="351"/>
      <c r="K2" s="351"/>
      <c r="L2" s="351"/>
      <c r="M2" s="351"/>
      <c r="N2" s="351"/>
      <c r="O2" s="351"/>
      <c r="P2" s="351"/>
      <c r="Q2" s="351"/>
      <c r="R2" s="351"/>
      <c r="S2" s="351"/>
      <c r="T2" s="351"/>
      <c r="U2" s="352"/>
      <c r="V2" s="26" t="s">
        <v>21</v>
      </c>
      <c r="W2" s="353">
        <f>SUM(I4,I28)</f>
        <v>0</v>
      </c>
      <c r="X2" s="353"/>
      <c r="Y2" s="353"/>
      <c r="Z2" s="353"/>
      <c r="AA2" s="354"/>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0" t="s">
        <v>673</v>
      </c>
      <c r="C4" s="340"/>
      <c r="D4" s="340"/>
      <c r="E4" s="340"/>
      <c r="F4" s="19"/>
      <c r="G4" s="20" t="s">
        <v>4</v>
      </c>
      <c r="H4" s="21"/>
      <c r="I4" s="341">
        <f>SUM(G26,L26,Q26,V26,AA26)</f>
        <v>0</v>
      </c>
      <c r="J4" s="341"/>
      <c r="K4" s="22" t="s">
        <v>22</v>
      </c>
      <c r="L4" s="342">
        <f>SUM(F26,K26,P26,U26,Z26)</f>
        <v>22650</v>
      </c>
      <c r="M4" s="342"/>
      <c r="N4" s="342"/>
      <c r="O4" s="23"/>
      <c r="P4" s="24"/>
      <c r="Q4" s="24"/>
      <c r="R4" s="24"/>
      <c r="S4" s="24"/>
      <c r="T4" s="25"/>
    </row>
    <row r="5" spans="1:28" s="32" customFormat="1" ht="16.5" customHeight="1">
      <c r="A5" s="27" t="s">
        <v>24</v>
      </c>
      <c r="B5" s="343" t="s">
        <v>18</v>
      </c>
      <c r="C5" s="344"/>
      <c r="D5" s="344"/>
      <c r="E5" s="344"/>
      <c r="F5" s="344"/>
      <c r="G5" s="28" t="s">
        <v>23</v>
      </c>
      <c r="H5" s="29"/>
      <c r="I5" s="338" t="s">
        <v>10</v>
      </c>
      <c r="J5" s="338"/>
      <c r="K5" s="338"/>
      <c r="L5" s="30" t="s">
        <v>23</v>
      </c>
      <c r="M5" s="29"/>
      <c r="N5" s="338" t="s">
        <v>11</v>
      </c>
      <c r="O5" s="338"/>
      <c r="P5" s="338"/>
      <c r="Q5" s="30" t="s">
        <v>23</v>
      </c>
      <c r="R5" s="29"/>
      <c r="S5" s="338" t="s">
        <v>12</v>
      </c>
      <c r="T5" s="338"/>
      <c r="U5" s="338"/>
      <c r="V5" s="30" t="s">
        <v>23</v>
      </c>
      <c r="W5" s="29"/>
      <c r="X5" s="338" t="s">
        <v>42</v>
      </c>
      <c r="Y5" s="338"/>
      <c r="Z5" s="338"/>
      <c r="AA5" s="30" t="s">
        <v>23</v>
      </c>
      <c r="AB5" s="31" t="s">
        <v>14</v>
      </c>
    </row>
    <row r="6" spans="1:32" s="4" customFormat="1" ht="15" customHeight="1">
      <c r="A6" s="33"/>
      <c r="B6" s="34"/>
      <c r="C6" s="130" t="s">
        <v>675</v>
      </c>
      <c r="D6" s="35" t="s">
        <v>689</v>
      </c>
      <c r="E6" s="36" t="s">
        <v>919</v>
      </c>
      <c r="F6" s="37">
        <v>2700</v>
      </c>
      <c r="G6" s="5"/>
      <c r="H6" s="133">
        <v>210490202010</v>
      </c>
      <c r="I6" s="35" t="s">
        <v>703</v>
      </c>
      <c r="J6" s="36" t="s">
        <v>665</v>
      </c>
      <c r="K6" s="48">
        <v>1200</v>
      </c>
      <c r="L6" s="6"/>
      <c r="M6" s="133"/>
      <c r="N6" s="35"/>
      <c r="O6" s="36"/>
      <c r="P6" s="48"/>
      <c r="Q6" s="6"/>
      <c r="R6" s="133">
        <v>210490405001</v>
      </c>
      <c r="S6" s="35" t="s">
        <v>702</v>
      </c>
      <c r="T6" s="36"/>
      <c r="U6" s="48">
        <v>1450</v>
      </c>
      <c r="V6" s="6"/>
      <c r="W6" s="133">
        <v>210490504010</v>
      </c>
      <c r="X6" s="35" t="s">
        <v>696</v>
      </c>
      <c r="Y6" s="36"/>
      <c r="Z6" s="48">
        <v>250</v>
      </c>
      <c r="AA6" s="6"/>
      <c r="AB6" s="74"/>
      <c r="AF6" s="32"/>
    </row>
    <row r="7" spans="1:32" s="4" customFormat="1" ht="15" customHeight="1">
      <c r="A7" s="38"/>
      <c r="B7" s="34"/>
      <c r="C7" s="131" t="s">
        <v>676</v>
      </c>
      <c r="D7" s="39" t="s">
        <v>690</v>
      </c>
      <c r="E7" s="40" t="s">
        <v>919</v>
      </c>
      <c r="F7" s="41">
        <v>1750</v>
      </c>
      <c r="G7" s="7"/>
      <c r="H7" s="131"/>
      <c r="I7" s="39"/>
      <c r="J7" s="40"/>
      <c r="K7" s="49"/>
      <c r="L7" s="8"/>
      <c r="M7" s="131"/>
      <c r="N7" s="39"/>
      <c r="O7" s="40"/>
      <c r="P7" s="52"/>
      <c r="Q7" s="8"/>
      <c r="R7" s="131"/>
      <c r="S7" s="39"/>
      <c r="T7" s="40"/>
      <c r="U7" s="50"/>
      <c r="V7" s="8"/>
      <c r="W7" s="131"/>
      <c r="X7" s="39"/>
      <c r="Y7" s="40"/>
      <c r="Z7" s="50"/>
      <c r="AA7" s="8"/>
      <c r="AB7" s="75"/>
      <c r="AF7" s="32"/>
    </row>
    <row r="8" spans="1:32" s="4" customFormat="1" ht="15" customHeight="1">
      <c r="A8" s="38"/>
      <c r="B8" s="34"/>
      <c r="C8" s="131" t="s">
        <v>677</v>
      </c>
      <c r="D8" s="39" t="s">
        <v>691</v>
      </c>
      <c r="E8" s="40" t="s">
        <v>919</v>
      </c>
      <c r="F8" s="41">
        <v>1700</v>
      </c>
      <c r="G8" s="7"/>
      <c r="H8" s="131"/>
      <c r="I8" s="39"/>
      <c r="J8" s="40"/>
      <c r="K8" s="50"/>
      <c r="L8" s="8"/>
      <c r="M8" s="131"/>
      <c r="N8" s="39"/>
      <c r="O8" s="40"/>
      <c r="P8" s="50"/>
      <c r="Q8" s="8"/>
      <c r="R8" s="131"/>
      <c r="S8" s="39"/>
      <c r="T8" s="40"/>
      <c r="U8" s="49"/>
      <c r="V8" s="8"/>
      <c r="W8" s="131"/>
      <c r="X8" s="39"/>
      <c r="Y8" s="40"/>
      <c r="Z8" s="49"/>
      <c r="AA8" s="8"/>
      <c r="AB8" s="75"/>
      <c r="AF8" s="32"/>
    </row>
    <row r="9" spans="1:32" s="4" customFormat="1" ht="15" customHeight="1">
      <c r="A9" s="38"/>
      <c r="B9" s="34"/>
      <c r="C9" s="131" t="s">
        <v>678</v>
      </c>
      <c r="D9" s="39" t="s">
        <v>692</v>
      </c>
      <c r="E9" s="40" t="s">
        <v>920</v>
      </c>
      <c r="F9" s="41">
        <v>3200</v>
      </c>
      <c r="G9" s="7"/>
      <c r="H9" s="131"/>
      <c r="I9" s="39"/>
      <c r="J9" s="40"/>
      <c r="K9" s="50"/>
      <c r="L9" s="8"/>
      <c r="M9" s="131"/>
      <c r="N9" s="39"/>
      <c r="O9" s="40"/>
      <c r="P9" s="50"/>
      <c r="Q9" s="8"/>
      <c r="R9" s="131"/>
      <c r="S9" s="39"/>
      <c r="T9" s="40"/>
      <c r="U9" s="49"/>
      <c r="V9" s="8"/>
      <c r="W9" s="131"/>
      <c r="X9" s="39"/>
      <c r="Y9" s="40"/>
      <c r="Z9" s="49"/>
      <c r="AA9" s="8"/>
      <c r="AB9" s="76"/>
      <c r="AF9" s="32"/>
    </row>
    <row r="10" spans="1:32" s="4" customFormat="1" ht="15" customHeight="1">
      <c r="A10" s="38"/>
      <c r="B10" s="34" t="s">
        <v>16</v>
      </c>
      <c r="C10" s="131" t="s">
        <v>679</v>
      </c>
      <c r="D10" s="39" t="s">
        <v>693</v>
      </c>
      <c r="E10" s="40" t="s">
        <v>920</v>
      </c>
      <c r="F10" s="41">
        <v>1550</v>
      </c>
      <c r="G10" s="7"/>
      <c r="H10" s="131"/>
      <c r="I10" s="39"/>
      <c r="J10" s="40"/>
      <c r="K10" s="50"/>
      <c r="L10" s="8"/>
      <c r="M10" s="131"/>
      <c r="N10" s="39"/>
      <c r="O10" s="40"/>
      <c r="P10" s="50"/>
      <c r="Q10" s="8"/>
      <c r="R10" s="131"/>
      <c r="S10" s="39"/>
      <c r="T10" s="40"/>
      <c r="U10" s="50"/>
      <c r="V10" s="8"/>
      <c r="W10" s="131"/>
      <c r="X10" s="39"/>
      <c r="Y10" s="40"/>
      <c r="Z10" s="50"/>
      <c r="AA10" s="8"/>
      <c r="AB10" s="76"/>
      <c r="AF10" s="32"/>
    </row>
    <row r="11" spans="1:32" s="4" customFormat="1" ht="15" customHeight="1">
      <c r="A11" s="38"/>
      <c r="B11" s="34"/>
      <c r="C11" s="131" t="s">
        <v>680</v>
      </c>
      <c r="D11" s="39" t="s">
        <v>694</v>
      </c>
      <c r="E11" s="40" t="s">
        <v>920</v>
      </c>
      <c r="F11" s="41">
        <v>1500</v>
      </c>
      <c r="G11" s="7"/>
      <c r="H11" s="131"/>
      <c r="I11" s="39"/>
      <c r="J11" s="40"/>
      <c r="K11" s="50"/>
      <c r="L11" s="8"/>
      <c r="M11" s="131"/>
      <c r="N11" s="39"/>
      <c r="O11" s="40"/>
      <c r="P11" s="50"/>
      <c r="Q11" s="8"/>
      <c r="R11" s="131"/>
      <c r="S11" s="39"/>
      <c r="T11" s="40"/>
      <c r="U11" s="50"/>
      <c r="V11" s="8"/>
      <c r="W11" s="131"/>
      <c r="X11" s="39"/>
      <c r="Y11" s="40"/>
      <c r="Z11" s="50"/>
      <c r="AA11" s="8"/>
      <c r="AB11" s="76" t="s">
        <v>721</v>
      </c>
      <c r="AF11" s="32"/>
    </row>
    <row r="12" spans="1:32" s="4" customFormat="1" ht="15" customHeight="1">
      <c r="A12" s="38"/>
      <c r="B12" s="34"/>
      <c r="C12" s="131" t="s">
        <v>681</v>
      </c>
      <c r="D12" s="39" t="s">
        <v>695</v>
      </c>
      <c r="E12" s="40" t="s">
        <v>207</v>
      </c>
      <c r="F12" s="41">
        <v>600</v>
      </c>
      <c r="G12" s="7"/>
      <c r="H12" s="131"/>
      <c r="I12" s="39"/>
      <c r="J12" s="40"/>
      <c r="K12" s="50"/>
      <c r="L12" s="8"/>
      <c r="M12" s="131"/>
      <c r="N12" s="39"/>
      <c r="O12" s="40"/>
      <c r="P12" s="50"/>
      <c r="Q12" s="8"/>
      <c r="R12" s="131"/>
      <c r="S12" s="39"/>
      <c r="T12" s="40"/>
      <c r="U12" s="50"/>
      <c r="V12" s="8"/>
      <c r="W12" s="131"/>
      <c r="X12" s="39"/>
      <c r="Y12" s="40"/>
      <c r="Z12" s="50"/>
      <c r="AA12" s="8"/>
      <c r="AB12" s="76" t="s">
        <v>722</v>
      </c>
      <c r="AF12" s="32"/>
    </row>
    <row r="13" spans="1:28" s="4" customFormat="1" ht="15" customHeight="1">
      <c r="A13" s="38"/>
      <c r="B13" s="34"/>
      <c r="C13" s="131" t="s">
        <v>682</v>
      </c>
      <c r="D13" s="39" t="s">
        <v>696</v>
      </c>
      <c r="E13" s="40" t="s">
        <v>35</v>
      </c>
      <c r="F13" s="41">
        <v>750</v>
      </c>
      <c r="G13" s="7"/>
      <c r="H13" s="131"/>
      <c r="I13" s="39"/>
      <c r="J13" s="40"/>
      <c r="K13" s="50"/>
      <c r="L13" s="8"/>
      <c r="M13" s="131"/>
      <c r="N13" s="39"/>
      <c r="O13" s="40"/>
      <c r="P13" s="50"/>
      <c r="Q13" s="8"/>
      <c r="R13" s="131"/>
      <c r="S13" s="39"/>
      <c r="T13" s="40"/>
      <c r="U13" s="50"/>
      <c r="V13" s="8"/>
      <c r="W13" s="131"/>
      <c r="X13" s="39"/>
      <c r="Y13" s="40"/>
      <c r="Z13" s="50"/>
      <c r="AA13" s="8"/>
      <c r="AB13" s="76" t="s">
        <v>723</v>
      </c>
    </row>
    <row r="14" spans="1:32" s="4" customFormat="1" ht="15" customHeight="1">
      <c r="A14" s="38"/>
      <c r="B14" s="34" t="s">
        <v>31</v>
      </c>
      <c r="C14" s="131" t="s">
        <v>683</v>
      </c>
      <c r="D14" s="39" t="s">
        <v>701</v>
      </c>
      <c r="E14" s="40" t="s">
        <v>924</v>
      </c>
      <c r="F14" s="41">
        <v>2200</v>
      </c>
      <c r="G14" s="7"/>
      <c r="H14" s="131"/>
      <c r="I14" s="39"/>
      <c r="J14" s="40"/>
      <c r="K14" s="50"/>
      <c r="L14" s="8"/>
      <c r="M14" s="131"/>
      <c r="N14" s="39"/>
      <c r="O14" s="40"/>
      <c r="P14" s="50"/>
      <c r="Q14" s="8"/>
      <c r="R14" s="131"/>
      <c r="S14" s="39"/>
      <c r="T14" s="40"/>
      <c r="U14" s="49"/>
      <c r="V14" s="8"/>
      <c r="W14" s="131"/>
      <c r="X14" s="39"/>
      <c r="Y14" s="40"/>
      <c r="Z14" s="49"/>
      <c r="AA14" s="8"/>
      <c r="AB14" s="76"/>
      <c r="AF14" s="32"/>
    </row>
    <row r="15" spans="1:32" s="4" customFormat="1" ht="15" customHeight="1">
      <c r="A15" s="38"/>
      <c r="B15" s="34"/>
      <c r="C15" s="131" t="s">
        <v>684</v>
      </c>
      <c r="D15" s="39" t="s">
        <v>37</v>
      </c>
      <c r="E15" s="40" t="s">
        <v>207</v>
      </c>
      <c r="F15" s="41">
        <v>950</v>
      </c>
      <c r="G15" s="7"/>
      <c r="H15" s="131"/>
      <c r="I15" s="39"/>
      <c r="J15" s="40"/>
      <c r="K15" s="50"/>
      <c r="L15" s="8"/>
      <c r="M15" s="131"/>
      <c r="N15" s="39"/>
      <c r="O15" s="40"/>
      <c r="P15" s="50"/>
      <c r="Q15" s="8"/>
      <c r="R15" s="131"/>
      <c r="S15" s="39"/>
      <c r="T15" s="40"/>
      <c r="U15" s="50"/>
      <c r="V15" s="8"/>
      <c r="W15" s="131"/>
      <c r="X15" s="39"/>
      <c r="Y15" s="40"/>
      <c r="Z15" s="50"/>
      <c r="AA15" s="8"/>
      <c r="AB15" s="76"/>
      <c r="AF15" s="32"/>
    </row>
    <row r="16" spans="1:32" s="4" customFormat="1" ht="15" customHeight="1">
      <c r="A16" s="38"/>
      <c r="B16" s="34"/>
      <c r="C16" s="131" t="s">
        <v>685</v>
      </c>
      <c r="D16" s="39" t="s">
        <v>697</v>
      </c>
      <c r="E16" s="40" t="s">
        <v>207</v>
      </c>
      <c r="F16" s="41">
        <v>300</v>
      </c>
      <c r="G16" s="7"/>
      <c r="H16" s="131"/>
      <c r="I16" s="39"/>
      <c r="J16" s="40"/>
      <c r="K16" s="50"/>
      <c r="L16" s="8"/>
      <c r="M16" s="131"/>
      <c r="N16" s="39"/>
      <c r="O16" s="40"/>
      <c r="P16" s="50"/>
      <c r="Q16" s="8"/>
      <c r="R16" s="131"/>
      <c r="S16" s="39"/>
      <c r="T16" s="40"/>
      <c r="U16" s="50"/>
      <c r="V16" s="8"/>
      <c r="W16" s="131"/>
      <c r="X16" s="39"/>
      <c r="Y16" s="40"/>
      <c r="Z16" s="50"/>
      <c r="AA16" s="8"/>
      <c r="AB16" s="76"/>
      <c r="AF16" s="32"/>
    </row>
    <row r="17" spans="1:32" s="4" customFormat="1" ht="15" customHeight="1">
      <c r="A17" s="38"/>
      <c r="B17" s="34"/>
      <c r="C17" s="131" t="s">
        <v>686</v>
      </c>
      <c r="D17" s="39" t="s">
        <v>698</v>
      </c>
      <c r="E17" s="40" t="s">
        <v>207</v>
      </c>
      <c r="F17" s="41">
        <v>300</v>
      </c>
      <c r="G17" s="7"/>
      <c r="H17" s="131"/>
      <c r="I17" s="39"/>
      <c r="J17" s="40"/>
      <c r="K17" s="50"/>
      <c r="L17" s="8"/>
      <c r="M17" s="131"/>
      <c r="N17" s="39"/>
      <c r="O17" s="40"/>
      <c r="P17" s="50"/>
      <c r="Q17" s="8"/>
      <c r="R17" s="131"/>
      <c r="S17" s="39"/>
      <c r="T17" s="40"/>
      <c r="U17" s="50"/>
      <c r="V17" s="8"/>
      <c r="W17" s="131"/>
      <c r="X17" s="39"/>
      <c r="Y17" s="40"/>
      <c r="Z17" s="50"/>
      <c r="AA17" s="8"/>
      <c r="AB17" s="76"/>
      <c r="AF17" s="32"/>
    </row>
    <row r="18" spans="1:28" s="4" customFormat="1" ht="15" customHeight="1">
      <c r="A18" s="38"/>
      <c r="B18" s="34"/>
      <c r="C18" s="131" t="s">
        <v>687</v>
      </c>
      <c r="D18" s="39" t="s">
        <v>699</v>
      </c>
      <c r="E18" s="40" t="s">
        <v>207</v>
      </c>
      <c r="F18" s="41">
        <v>1450</v>
      </c>
      <c r="G18" s="7"/>
      <c r="H18" s="131"/>
      <c r="I18" s="39"/>
      <c r="J18" s="40"/>
      <c r="K18" s="50"/>
      <c r="L18" s="8"/>
      <c r="M18" s="131"/>
      <c r="N18" s="39"/>
      <c r="O18" s="40"/>
      <c r="P18" s="50"/>
      <c r="Q18" s="8"/>
      <c r="R18" s="131"/>
      <c r="S18" s="39"/>
      <c r="T18" s="40"/>
      <c r="U18" s="50"/>
      <c r="V18" s="8"/>
      <c r="W18" s="131"/>
      <c r="X18" s="39"/>
      <c r="Y18" s="40"/>
      <c r="Z18" s="50"/>
      <c r="AA18" s="8"/>
      <c r="AB18" s="76"/>
    </row>
    <row r="19" spans="1:28" s="4" customFormat="1" ht="15" customHeight="1">
      <c r="A19" s="38"/>
      <c r="B19" s="34"/>
      <c r="C19" s="131" t="s">
        <v>688</v>
      </c>
      <c r="D19" s="39" t="s">
        <v>700</v>
      </c>
      <c r="E19" s="40" t="s">
        <v>920</v>
      </c>
      <c r="F19" s="42">
        <v>800</v>
      </c>
      <c r="G19" s="7"/>
      <c r="H19" s="131"/>
      <c r="I19" s="39"/>
      <c r="J19" s="40"/>
      <c r="K19" s="50"/>
      <c r="L19" s="8"/>
      <c r="M19" s="131"/>
      <c r="N19" s="39"/>
      <c r="O19" s="40"/>
      <c r="P19" s="50"/>
      <c r="Q19" s="8"/>
      <c r="R19" s="131"/>
      <c r="S19" s="39"/>
      <c r="T19" s="40"/>
      <c r="U19" s="50"/>
      <c r="V19" s="8"/>
      <c r="W19" s="131"/>
      <c r="X19" s="39"/>
      <c r="Y19" s="40"/>
      <c r="Z19" s="50"/>
      <c r="AA19" s="8"/>
      <c r="AB19" s="76"/>
    </row>
    <row r="20" spans="1:28" s="4" customFormat="1" ht="15" customHeight="1">
      <c r="A20" s="38"/>
      <c r="B20" s="34"/>
      <c r="C20" s="131"/>
      <c r="D20" s="39"/>
      <c r="E20" s="40"/>
      <c r="F20" s="42"/>
      <c r="G20" s="7"/>
      <c r="H20" s="131"/>
      <c r="I20" s="39"/>
      <c r="J20" s="40"/>
      <c r="K20" s="50"/>
      <c r="L20" s="8"/>
      <c r="M20" s="131"/>
      <c r="N20" s="39"/>
      <c r="O20" s="40"/>
      <c r="P20" s="50"/>
      <c r="Q20" s="8"/>
      <c r="R20" s="131"/>
      <c r="S20" s="39"/>
      <c r="T20" s="40"/>
      <c r="U20" s="50"/>
      <c r="V20" s="8"/>
      <c r="W20" s="131"/>
      <c r="X20" s="39"/>
      <c r="Y20" s="40"/>
      <c r="Z20" s="50"/>
      <c r="AA20" s="8"/>
      <c r="AB20" s="75"/>
    </row>
    <row r="21" spans="1:28" s="4" customFormat="1" ht="15" customHeight="1">
      <c r="A21" s="38"/>
      <c r="B21" s="34"/>
      <c r="C21" s="131"/>
      <c r="D21" s="39"/>
      <c r="E21" s="40"/>
      <c r="F21" s="42"/>
      <c r="G21" s="7"/>
      <c r="H21" s="131"/>
      <c r="I21" s="39"/>
      <c r="J21" s="40"/>
      <c r="K21" s="50"/>
      <c r="L21" s="8"/>
      <c r="M21" s="131"/>
      <c r="N21" s="39"/>
      <c r="O21" s="40"/>
      <c r="P21" s="50"/>
      <c r="Q21" s="8"/>
      <c r="R21" s="131"/>
      <c r="S21" s="39"/>
      <c r="T21" s="40"/>
      <c r="U21" s="50"/>
      <c r="V21" s="8"/>
      <c r="W21" s="131"/>
      <c r="X21" s="39"/>
      <c r="Y21" s="40"/>
      <c r="Z21" s="50"/>
      <c r="AA21" s="8"/>
      <c r="AB21" s="76"/>
    </row>
    <row r="22" spans="1:28" s="4" customFormat="1" ht="15" customHeight="1">
      <c r="A22" s="38"/>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6"/>
    </row>
    <row r="23" spans="1:28" s="4" customFormat="1" ht="15" customHeight="1">
      <c r="A23" s="38"/>
      <c r="B23" s="34"/>
      <c r="C23" s="131"/>
      <c r="D23" s="39"/>
      <c r="E23" s="40"/>
      <c r="F23" s="42"/>
      <c r="G23" s="7"/>
      <c r="H23" s="131"/>
      <c r="I23" s="39"/>
      <c r="J23" s="40"/>
      <c r="K23" s="50"/>
      <c r="L23" s="8"/>
      <c r="M23" s="131"/>
      <c r="N23" s="39"/>
      <c r="O23" s="40"/>
      <c r="P23" s="50"/>
      <c r="Q23" s="8"/>
      <c r="R23" s="131"/>
      <c r="S23" s="39"/>
      <c r="T23" s="40"/>
      <c r="U23" s="50"/>
      <c r="V23" s="8"/>
      <c r="W23" s="131"/>
      <c r="X23" s="39"/>
      <c r="Y23" s="40"/>
      <c r="Z23" s="50"/>
      <c r="AA23" s="8"/>
      <c r="AB23" s="76"/>
    </row>
    <row r="24" spans="1:28" s="4" customFormat="1" ht="15" customHeight="1">
      <c r="A24" s="38"/>
      <c r="B24" s="34"/>
      <c r="C24" s="131"/>
      <c r="D24" s="39"/>
      <c r="E24" s="40"/>
      <c r="F24" s="42"/>
      <c r="G24" s="7"/>
      <c r="H24" s="131"/>
      <c r="I24" s="39"/>
      <c r="J24" s="40"/>
      <c r="K24" s="50"/>
      <c r="L24" s="8"/>
      <c r="M24" s="131"/>
      <c r="N24" s="39"/>
      <c r="O24" s="40"/>
      <c r="P24" s="50"/>
      <c r="Q24" s="8"/>
      <c r="R24" s="131"/>
      <c r="S24" s="39"/>
      <c r="T24" s="40"/>
      <c r="U24" s="50"/>
      <c r="V24" s="8"/>
      <c r="W24" s="131"/>
      <c r="X24" s="39"/>
      <c r="Y24" s="40"/>
      <c r="Z24" s="50"/>
      <c r="AA24" s="8"/>
      <c r="AB24" s="76"/>
    </row>
    <row r="25" spans="1:28" s="4" customFormat="1" ht="15" customHeight="1">
      <c r="A25" s="43"/>
      <c r="B25" s="34"/>
      <c r="C25" s="131"/>
      <c r="D25" s="39"/>
      <c r="E25" s="40"/>
      <c r="F25" s="42"/>
      <c r="G25" s="7"/>
      <c r="H25" s="131"/>
      <c r="I25" s="39"/>
      <c r="J25" s="40"/>
      <c r="K25" s="50"/>
      <c r="L25" s="8"/>
      <c r="M25" s="131"/>
      <c r="N25" s="39"/>
      <c r="O25" s="40"/>
      <c r="P25" s="50"/>
      <c r="Q25" s="8"/>
      <c r="R25" s="131"/>
      <c r="S25" s="39"/>
      <c r="T25" s="40"/>
      <c r="U25" s="50"/>
      <c r="V25" s="8"/>
      <c r="W25" s="131"/>
      <c r="X25" s="39"/>
      <c r="Y25" s="40"/>
      <c r="Z25" s="50"/>
      <c r="AA25" s="8"/>
      <c r="AB25" s="76"/>
    </row>
    <row r="26" spans="1:28" s="4" customFormat="1" ht="15" customHeight="1">
      <c r="A26" s="44"/>
      <c r="B26" s="45"/>
      <c r="C26" s="142"/>
      <c r="D26" s="29" t="str">
        <f>CONCATENATE(FIXED(COUNTA(D6:D25),0,0),"　店")</f>
        <v>14　店</v>
      </c>
      <c r="E26" s="137"/>
      <c r="F26" s="47">
        <f>SUM(F6:F25)</f>
        <v>19750</v>
      </c>
      <c r="G26" s="54">
        <f>SUM(G6:G25)</f>
        <v>0</v>
      </c>
      <c r="H26" s="142"/>
      <c r="I26" s="29" t="str">
        <f>CONCATENATE(FIXED(COUNTA(I6:I25),0,0),"　店")</f>
        <v>1　店</v>
      </c>
      <c r="J26" s="137"/>
      <c r="K26" s="51">
        <f>SUM(K6:K25)</f>
        <v>1200</v>
      </c>
      <c r="L26" s="53">
        <f>SUM(L6:L25)</f>
        <v>0</v>
      </c>
      <c r="M26" s="142"/>
      <c r="N26" s="29" t="str">
        <f>CONCATENATE(FIXED(COUNTA(N6:N25),0,0),"　店")</f>
        <v>0　店</v>
      </c>
      <c r="O26" s="137"/>
      <c r="P26" s="51">
        <f>SUM(P6:P25)</f>
        <v>0</v>
      </c>
      <c r="Q26" s="53">
        <f>SUM(Q6:Q25)</f>
        <v>0</v>
      </c>
      <c r="R26" s="142"/>
      <c r="S26" s="29" t="str">
        <f>CONCATENATE(FIXED(COUNTA(S6:S25),0,0),"　店")</f>
        <v>1　店</v>
      </c>
      <c r="T26" s="137"/>
      <c r="U26" s="51">
        <f>SUM(U6:U25)</f>
        <v>1450</v>
      </c>
      <c r="V26" s="53">
        <f>SUM(V6:V25)</f>
        <v>0</v>
      </c>
      <c r="W26" s="142"/>
      <c r="X26" s="29" t="str">
        <f>CONCATENATE(FIXED(COUNTA(X6:X25),0,0),"　店")</f>
        <v>1　店</v>
      </c>
      <c r="Y26" s="137"/>
      <c r="Z26" s="51">
        <f>SUM(Z6:Z25)</f>
        <v>250</v>
      </c>
      <c r="AA26" s="53">
        <f>SUM(AA6:AA25)</f>
        <v>0</v>
      </c>
      <c r="AB26" s="56"/>
    </row>
    <row r="27" spans="2:28" s="32" customFormat="1" ht="12" customHeight="1">
      <c r="B27" s="62"/>
      <c r="C27" s="57"/>
      <c r="D27" s="58"/>
      <c r="E27" s="58"/>
      <c r="F27" s="59"/>
      <c r="G27" s="60"/>
      <c r="H27" s="57"/>
      <c r="I27" s="63"/>
      <c r="J27" s="58"/>
      <c r="K27" s="60"/>
      <c r="L27" s="60"/>
      <c r="M27" s="57"/>
      <c r="N27" s="58"/>
      <c r="O27" s="58"/>
      <c r="P27" s="60"/>
      <c r="Q27" s="57"/>
      <c r="R27" s="57"/>
      <c r="S27" s="58"/>
      <c r="T27" s="58"/>
      <c r="U27" s="60"/>
      <c r="V27" s="60"/>
      <c r="W27" s="57"/>
      <c r="X27" s="58"/>
      <c r="Y27" s="58"/>
      <c r="Z27" s="60"/>
      <c r="AA27" s="60"/>
      <c r="AB27" s="64"/>
    </row>
    <row r="28" spans="2:15" s="32" customFormat="1" ht="24.75" customHeight="1">
      <c r="B28" s="340" t="s">
        <v>674</v>
      </c>
      <c r="C28" s="340"/>
      <c r="D28" s="340"/>
      <c r="E28" s="340"/>
      <c r="F28" s="19"/>
      <c r="G28" s="20" t="s">
        <v>4</v>
      </c>
      <c r="H28" s="21"/>
      <c r="I28" s="341">
        <f>SUM(G43,L43,Q43,V43,AA43)</f>
        <v>0</v>
      </c>
      <c r="J28" s="341"/>
      <c r="K28" s="22" t="s">
        <v>22</v>
      </c>
      <c r="L28" s="342">
        <f>SUM(F43,K43,P43,U43,Z43)</f>
        <v>10650</v>
      </c>
      <c r="M28" s="342"/>
      <c r="N28" s="342"/>
      <c r="O28" s="65"/>
    </row>
    <row r="29" spans="1:28" s="32" customFormat="1" ht="16.5" customHeight="1">
      <c r="A29" s="27" t="s">
        <v>24</v>
      </c>
      <c r="B29" s="343" t="s">
        <v>18</v>
      </c>
      <c r="C29" s="344"/>
      <c r="D29" s="344"/>
      <c r="E29" s="344"/>
      <c r="F29" s="344"/>
      <c r="G29" s="28" t="s">
        <v>23</v>
      </c>
      <c r="H29" s="29"/>
      <c r="I29" s="338" t="s">
        <v>10</v>
      </c>
      <c r="J29" s="338"/>
      <c r="K29" s="338"/>
      <c r="L29" s="30" t="s">
        <v>23</v>
      </c>
      <c r="M29" s="29"/>
      <c r="N29" s="338" t="s">
        <v>11</v>
      </c>
      <c r="O29" s="338"/>
      <c r="P29" s="338"/>
      <c r="Q29" s="30" t="s">
        <v>23</v>
      </c>
      <c r="R29" s="29"/>
      <c r="S29" s="338" t="s">
        <v>12</v>
      </c>
      <c r="T29" s="338"/>
      <c r="U29" s="338"/>
      <c r="V29" s="30" t="s">
        <v>23</v>
      </c>
      <c r="W29" s="29"/>
      <c r="X29" s="338" t="s">
        <v>42</v>
      </c>
      <c r="Y29" s="338"/>
      <c r="Z29" s="338"/>
      <c r="AA29" s="30" t="s">
        <v>23</v>
      </c>
      <c r="AB29" s="31" t="s">
        <v>14</v>
      </c>
    </row>
    <row r="30" spans="1:28" s="4" customFormat="1" ht="15" customHeight="1">
      <c r="A30" s="33"/>
      <c r="B30" s="66"/>
      <c r="C30" s="133" t="s">
        <v>704</v>
      </c>
      <c r="D30" s="35" t="s">
        <v>717</v>
      </c>
      <c r="E30" s="36" t="s">
        <v>423</v>
      </c>
      <c r="F30" s="67">
        <v>1050</v>
      </c>
      <c r="G30" s="5"/>
      <c r="H30" s="133"/>
      <c r="I30" s="35"/>
      <c r="J30" s="36"/>
      <c r="K30" s="48"/>
      <c r="L30" s="6"/>
      <c r="M30" s="143"/>
      <c r="N30" s="71"/>
      <c r="O30" s="141"/>
      <c r="P30" s="72"/>
      <c r="Q30" s="6"/>
      <c r="R30" s="133">
        <v>210530405002</v>
      </c>
      <c r="S30" s="35" t="s">
        <v>713</v>
      </c>
      <c r="T30" s="36"/>
      <c r="U30" s="73">
        <v>500</v>
      </c>
      <c r="V30" s="6"/>
      <c r="W30" s="133">
        <v>210530504010</v>
      </c>
      <c r="X30" s="35" t="s">
        <v>720</v>
      </c>
      <c r="Y30" s="36" t="s">
        <v>395</v>
      </c>
      <c r="Z30" s="73">
        <v>700</v>
      </c>
      <c r="AA30" s="6"/>
      <c r="AB30" s="139"/>
    </row>
    <row r="31" spans="1:28" s="4" customFormat="1" ht="15" customHeight="1">
      <c r="A31" s="38"/>
      <c r="B31" s="34"/>
      <c r="C31" s="131" t="s">
        <v>705</v>
      </c>
      <c r="D31" s="39" t="s">
        <v>718</v>
      </c>
      <c r="E31" s="40" t="s">
        <v>348</v>
      </c>
      <c r="F31" s="68">
        <v>400</v>
      </c>
      <c r="G31" s="7"/>
      <c r="H31" s="131"/>
      <c r="I31" s="39"/>
      <c r="J31" s="40"/>
      <c r="K31" s="52"/>
      <c r="L31" s="8"/>
      <c r="M31" s="131"/>
      <c r="N31" s="39"/>
      <c r="O31" s="40"/>
      <c r="P31" s="52"/>
      <c r="Q31" s="8"/>
      <c r="R31" s="131">
        <v>210530405003</v>
      </c>
      <c r="S31" s="39" t="s">
        <v>715</v>
      </c>
      <c r="T31" s="40"/>
      <c r="U31" s="50">
        <v>150</v>
      </c>
      <c r="V31" s="8"/>
      <c r="W31" s="131"/>
      <c r="X31" s="39"/>
      <c r="Y31" s="40"/>
      <c r="Z31" s="50"/>
      <c r="AA31" s="8"/>
      <c r="AB31" s="76"/>
    </row>
    <row r="32" spans="1:28" s="4" customFormat="1" ht="15" customHeight="1">
      <c r="A32" s="38"/>
      <c r="B32" s="34"/>
      <c r="C32" s="131" t="s">
        <v>706</v>
      </c>
      <c r="D32" s="39" t="s">
        <v>712</v>
      </c>
      <c r="E32" s="40" t="s">
        <v>920</v>
      </c>
      <c r="F32" s="68">
        <v>550</v>
      </c>
      <c r="G32" s="7"/>
      <c r="H32" s="131"/>
      <c r="I32" s="39"/>
      <c r="J32" s="40"/>
      <c r="K32" s="50"/>
      <c r="L32" s="8"/>
      <c r="M32" s="131"/>
      <c r="N32" s="39"/>
      <c r="O32" s="40"/>
      <c r="P32" s="52"/>
      <c r="Q32" s="8"/>
      <c r="R32" s="131"/>
      <c r="S32" s="39"/>
      <c r="T32" s="40"/>
      <c r="U32" s="50"/>
      <c r="V32" s="8"/>
      <c r="W32" s="131"/>
      <c r="X32" s="39"/>
      <c r="Y32" s="40"/>
      <c r="Z32" s="50"/>
      <c r="AA32" s="8"/>
      <c r="AB32" s="76"/>
    </row>
    <row r="33" spans="1:28" s="4" customFormat="1" ht="15" customHeight="1">
      <c r="A33" s="38"/>
      <c r="B33" s="34"/>
      <c r="C33" s="131" t="s">
        <v>707</v>
      </c>
      <c r="D33" s="39" t="s">
        <v>713</v>
      </c>
      <c r="E33" s="40" t="s">
        <v>920</v>
      </c>
      <c r="F33" s="68">
        <v>2100</v>
      </c>
      <c r="G33" s="7"/>
      <c r="H33" s="131"/>
      <c r="I33" s="39"/>
      <c r="J33" s="40"/>
      <c r="K33" s="50"/>
      <c r="L33" s="8"/>
      <c r="M33" s="131"/>
      <c r="N33" s="39"/>
      <c r="O33" s="40"/>
      <c r="P33" s="50"/>
      <c r="Q33" s="8"/>
      <c r="R33" s="131"/>
      <c r="S33" s="39"/>
      <c r="T33" s="40"/>
      <c r="U33" s="50"/>
      <c r="V33" s="8"/>
      <c r="W33" s="131"/>
      <c r="X33" s="39"/>
      <c r="Y33" s="40"/>
      <c r="Z33" s="50"/>
      <c r="AA33" s="8"/>
      <c r="AB33" s="75"/>
    </row>
    <row r="34" spans="1:28" s="4" customFormat="1" ht="15" customHeight="1">
      <c r="A34" s="38"/>
      <c r="B34" s="34"/>
      <c r="C34" s="131" t="s">
        <v>708</v>
      </c>
      <c r="D34" s="39" t="s">
        <v>714</v>
      </c>
      <c r="E34" s="40" t="s">
        <v>920</v>
      </c>
      <c r="F34" s="68">
        <v>900</v>
      </c>
      <c r="G34" s="7"/>
      <c r="H34" s="131"/>
      <c r="I34" s="39"/>
      <c r="J34" s="40"/>
      <c r="K34" s="50"/>
      <c r="L34" s="8"/>
      <c r="M34" s="131"/>
      <c r="N34" s="39"/>
      <c r="O34" s="40"/>
      <c r="P34" s="50"/>
      <c r="Q34" s="8"/>
      <c r="R34" s="131"/>
      <c r="S34" s="39"/>
      <c r="T34" s="40"/>
      <c r="U34" s="50"/>
      <c r="V34" s="8"/>
      <c r="W34" s="131"/>
      <c r="X34" s="39"/>
      <c r="Y34" s="40"/>
      <c r="Z34" s="50"/>
      <c r="AA34" s="8"/>
      <c r="AB34" s="75"/>
    </row>
    <row r="35" spans="1:28" s="4" customFormat="1" ht="15" customHeight="1">
      <c r="A35" s="38"/>
      <c r="B35" s="34"/>
      <c r="C35" s="131" t="s">
        <v>709</v>
      </c>
      <c r="D35" s="39" t="s">
        <v>715</v>
      </c>
      <c r="E35" s="40" t="s">
        <v>920</v>
      </c>
      <c r="F35" s="68">
        <v>2200</v>
      </c>
      <c r="G35" s="7"/>
      <c r="H35" s="131"/>
      <c r="I35" s="39"/>
      <c r="J35" s="40"/>
      <c r="K35" s="50"/>
      <c r="L35" s="8"/>
      <c r="M35" s="131"/>
      <c r="N35" s="39"/>
      <c r="O35" s="40"/>
      <c r="P35" s="50"/>
      <c r="Q35" s="8"/>
      <c r="R35" s="131"/>
      <c r="S35" s="39"/>
      <c r="T35" s="40"/>
      <c r="U35" s="50"/>
      <c r="V35" s="8"/>
      <c r="W35" s="131"/>
      <c r="X35" s="39"/>
      <c r="Y35" s="40"/>
      <c r="Z35" s="50"/>
      <c r="AA35" s="8"/>
      <c r="AB35" s="75"/>
    </row>
    <row r="36" spans="1:28" s="4" customFormat="1" ht="15" customHeight="1">
      <c r="A36" s="38"/>
      <c r="B36" s="34"/>
      <c r="C36" s="131" t="s">
        <v>710</v>
      </c>
      <c r="D36" s="39" t="s">
        <v>716</v>
      </c>
      <c r="E36" s="40" t="s">
        <v>207</v>
      </c>
      <c r="F36" s="42">
        <v>1050</v>
      </c>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t="s">
        <v>711</v>
      </c>
      <c r="D37" s="39" t="s">
        <v>719</v>
      </c>
      <c r="E37" s="40" t="s">
        <v>348</v>
      </c>
      <c r="F37" s="42">
        <v>1050</v>
      </c>
      <c r="G37" s="7"/>
      <c r="H37" s="131"/>
      <c r="I37" s="39"/>
      <c r="J37" s="40"/>
      <c r="K37" s="50"/>
      <c r="L37" s="8"/>
      <c r="M37" s="131"/>
      <c r="N37" s="39"/>
      <c r="O37" s="40"/>
      <c r="P37" s="50"/>
      <c r="Q37" s="8"/>
      <c r="R37" s="131"/>
      <c r="S37" s="39"/>
      <c r="T37" s="40"/>
      <c r="U37" s="50"/>
      <c r="V37" s="8"/>
      <c r="W37" s="131"/>
      <c r="X37" s="39"/>
      <c r="Y37" s="40"/>
      <c r="Z37" s="50"/>
      <c r="AA37" s="8"/>
      <c r="AB37" s="75"/>
    </row>
    <row r="38" spans="1:28" s="4" customFormat="1" ht="15" customHeight="1">
      <c r="A38" s="38"/>
      <c r="B38" s="34"/>
      <c r="C38" s="131"/>
      <c r="D38" s="39"/>
      <c r="E38" s="40"/>
      <c r="F38" s="42"/>
      <c r="G38" s="7"/>
      <c r="H38" s="131"/>
      <c r="I38" s="39"/>
      <c r="J38" s="40"/>
      <c r="K38" s="50"/>
      <c r="L38" s="8"/>
      <c r="M38" s="131"/>
      <c r="N38" s="39"/>
      <c r="O38" s="40"/>
      <c r="P38" s="50"/>
      <c r="Q38" s="8"/>
      <c r="R38" s="131"/>
      <c r="S38" s="39"/>
      <c r="T38" s="40"/>
      <c r="U38" s="50"/>
      <c r="V38" s="8"/>
      <c r="W38" s="131"/>
      <c r="X38" s="39"/>
      <c r="Y38" s="40"/>
      <c r="Z38" s="50"/>
      <c r="AA38" s="8"/>
      <c r="AB38" s="75"/>
    </row>
    <row r="39" spans="1:28" s="4" customFormat="1" ht="15" customHeight="1">
      <c r="A39" s="38"/>
      <c r="B39" s="34"/>
      <c r="C39" s="131"/>
      <c r="D39" s="39"/>
      <c r="E39" s="40"/>
      <c r="F39" s="42"/>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142"/>
      <c r="D43" s="29" t="str">
        <f>CONCATENATE(FIXED(COUNTA(D30:D42),0,0),"　店")</f>
        <v>8　店</v>
      </c>
      <c r="E43" s="137"/>
      <c r="F43" s="47">
        <f>SUM(F30:F42)</f>
        <v>9300</v>
      </c>
      <c r="G43" s="54">
        <f>SUM(G30:G42)</f>
        <v>0</v>
      </c>
      <c r="H43" s="142"/>
      <c r="I43" s="29" t="str">
        <f>CONCATENATE(FIXED(COUNTA(I30:I42),0,0),"　店")</f>
        <v>0　店</v>
      </c>
      <c r="J43" s="137"/>
      <c r="K43" s="51">
        <f>SUM(K30:K42)</f>
        <v>0</v>
      </c>
      <c r="L43" s="53">
        <f>SUM(L30:L42)</f>
        <v>0</v>
      </c>
      <c r="M43" s="142"/>
      <c r="N43" s="29" t="str">
        <f>CONCATENATE(FIXED(COUNTA(N30:N42),0,0),"　店")</f>
        <v>0　店</v>
      </c>
      <c r="O43" s="137"/>
      <c r="P43" s="51">
        <f>SUM(P30:P42)</f>
        <v>0</v>
      </c>
      <c r="Q43" s="53">
        <f>SUM(Q30:Q42)</f>
        <v>0</v>
      </c>
      <c r="R43" s="142"/>
      <c r="S43" s="29" t="str">
        <f>CONCATENATE(FIXED(COUNTA(S30:S42),0,0),"　店")</f>
        <v>2　店</v>
      </c>
      <c r="T43" s="137"/>
      <c r="U43" s="51">
        <f>SUM(U30:U42)</f>
        <v>650</v>
      </c>
      <c r="V43" s="53">
        <f>SUM(V30:V42)</f>
        <v>0</v>
      </c>
      <c r="W43" s="142"/>
      <c r="X43" s="29" t="str">
        <f>CONCATENATE(FIXED(COUNTA(X30:X42),0,0),"　店")</f>
        <v>1　店</v>
      </c>
      <c r="Y43" s="137"/>
      <c r="Z43" s="51">
        <f>SUM(Z30:Z42)</f>
        <v>700</v>
      </c>
      <c r="AA43" s="53">
        <f>SUM(AA30:AA42)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974</v>
      </c>
      <c r="B45" s="77"/>
      <c r="D45" s="77"/>
      <c r="E45" s="77"/>
      <c r="F45" s="61"/>
      <c r="AB45" s="79" t="s">
        <v>19</v>
      </c>
    </row>
    <row r="46" spans="1:28" ht="15" customHeight="1">
      <c r="A46" s="339"/>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row>
  </sheetData>
  <sheetProtection password="CC6F" sheet="1" objects="1" scenarios="1" formatCells="0"/>
  <mergeCells count="24">
    <mergeCell ref="B1:G2"/>
    <mergeCell ref="H1:I1"/>
    <mergeCell ref="J1:U1"/>
    <mergeCell ref="W1:AA1"/>
    <mergeCell ref="H2:I2"/>
    <mergeCell ref="J2:U2"/>
    <mergeCell ref="W2:AA2"/>
    <mergeCell ref="X29:Z29"/>
    <mergeCell ref="B4:E4"/>
    <mergeCell ref="I4:J4"/>
    <mergeCell ref="L4:N4"/>
    <mergeCell ref="B5:F5"/>
    <mergeCell ref="I5:K5"/>
    <mergeCell ref="N5:P5"/>
    <mergeCell ref="A46:AB46"/>
    <mergeCell ref="S5:U5"/>
    <mergeCell ref="X5:Z5"/>
    <mergeCell ref="B28:E28"/>
    <mergeCell ref="I28:J28"/>
    <mergeCell ref="L28:N28"/>
    <mergeCell ref="B29:F29"/>
    <mergeCell ref="I29:K29"/>
    <mergeCell ref="N29:P29"/>
    <mergeCell ref="S29:U29"/>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L30:L42 G30:G42 AA30:AA42 V30:V42 Q30:Q42 AA6:AA25 L6:L25 Q6:Q25 V6:V25 G6:G25">
      <formula1>K30</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45"/>
      <c r="C1" s="345"/>
      <c r="D1" s="345"/>
      <c r="E1" s="345"/>
      <c r="F1" s="345"/>
      <c r="G1" s="346"/>
      <c r="H1" s="349" t="s">
        <v>1</v>
      </c>
      <c r="I1" s="350"/>
      <c r="J1" s="351"/>
      <c r="K1" s="351"/>
      <c r="L1" s="351"/>
      <c r="M1" s="351"/>
      <c r="N1" s="351"/>
      <c r="O1" s="351"/>
      <c r="P1" s="351"/>
      <c r="Q1" s="351"/>
      <c r="R1" s="351"/>
      <c r="S1" s="351"/>
      <c r="T1" s="351"/>
      <c r="U1" s="352"/>
      <c r="V1" s="26" t="s">
        <v>20</v>
      </c>
      <c r="W1" s="351"/>
      <c r="X1" s="351"/>
      <c r="Y1" s="351"/>
      <c r="Z1" s="351"/>
      <c r="AA1" s="352"/>
      <c r="AB1" s="1"/>
    </row>
    <row r="2" spans="1:28" ht="33" customHeight="1">
      <c r="A2" s="12"/>
      <c r="B2" s="347"/>
      <c r="C2" s="347"/>
      <c r="D2" s="347"/>
      <c r="E2" s="347"/>
      <c r="F2" s="347"/>
      <c r="G2" s="348"/>
      <c r="H2" s="349" t="s">
        <v>3</v>
      </c>
      <c r="I2" s="350"/>
      <c r="J2" s="351"/>
      <c r="K2" s="351"/>
      <c r="L2" s="351"/>
      <c r="M2" s="351"/>
      <c r="N2" s="351"/>
      <c r="O2" s="351"/>
      <c r="P2" s="351"/>
      <c r="Q2" s="351"/>
      <c r="R2" s="351"/>
      <c r="S2" s="351"/>
      <c r="T2" s="351"/>
      <c r="U2" s="352"/>
      <c r="V2" s="26" t="s">
        <v>21</v>
      </c>
      <c r="W2" s="353">
        <f>SUM(I4,I25)</f>
        <v>0</v>
      </c>
      <c r="X2" s="353"/>
      <c r="Y2" s="353"/>
      <c r="Z2" s="353"/>
      <c r="AA2" s="354"/>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0" t="s">
        <v>735</v>
      </c>
      <c r="C4" s="340"/>
      <c r="D4" s="340"/>
      <c r="E4" s="340"/>
      <c r="F4" s="19"/>
      <c r="G4" s="20" t="s">
        <v>4</v>
      </c>
      <c r="H4" s="21"/>
      <c r="I4" s="341">
        <f>SUM(G23,L23,Q23,V23,AA23)</f>
        <v>0</v>
      </c>
      <c r="J4" s="341"/>
      <c r="K4" s="22" t="s">
        <v>22</v>
      </c>
      <c r="L4" s="342">
        <f>SUM(F23,K23,P23,U23,Z23)</f>
        <v>26050</v>
      </c>
      <c r="M4" s="342"/>
      <c r="N4" s="342"/>
      <c r="O4" s="23"/>
      <c r="P4" s="24"/>
      <c r="Q4" s="24"/>
      <c r="R4" s="24"/>
      <c r="S4" s="24"/>
      <c r="T4" s="25"/>
    </row>
    <row r="5" spans="1:28" s="32" customFormat="1" ht="16.5" customHeight="1">
      <c r="A5" s="27" t="s">
        <v>24</v>
      </c>
      <c r="B5" s="343" t="s">
        <v>18</v>
      </c>
      <c r="C5" s="344"/>
      <c r="D5" s="344"/>
      <c r="E5" s="344"/>
      <c r="F5" s="344"/>
      <c r="G5" s="28" t="s">
        <v>23</v>
      </c>
      <c r="H5" s="29"/>
      <c r="I5" s="338" t="s">
        <v>10</v>
      </c>
      <c r="J5" s="338"/>
      <c r="K5" s="338"/>
      <c r="L5" s="30" t="s">
        <v>23</v>
      </c>
      <c r="M5" s="29"/>
      <c r="N5" s="338" t="s">
        <v>11</v>
      </c>
      <c r="O5" s="338"/>
      <c r="P5" s="338"/>
      <c r="Q5" s="30" t="s">
        <v>23</v>
      </c>
      <c r="R5" s="29"/>
      <c r="S5" s="338" t="s">
        <v>12</v>
      </c>
      <c r="T5" s="338"/>
      <c r="U5" s="338"/>
      <c r="V5" s="30" t="s">
        <v>23</v>
      </c>
      <c r="W5" s="29"/>
      <c r="X5" s="338" t="s">
        <v>42</v>
      </c>
      <c r="Y5" s="338"/>
      <c r="Z5" s="338"/>
      <c r="AA5" s="30" t="s">
        <v>23</v>
      </c>
      <c r="AB5" s="31" t="s">
        <v>14</v>
      </c>
    </row>
    <row r="6" spans="1:32" s="4" customFormat="1" ht="15" customHeight="1">
      <c r="A6" s="33"/>
      <c r="B6" s="34"/>
      <c r="C6" s="130" t="s">
        <v>724</v>
      </c>
      <c r="D6" s="35" t="s">
        <v>737</v>
      </c>
      <c r="E6" s="36" t="s">
        <v>17</v>
      </c>
      <c r="F6" s="37">
        <v>10950</v>
      </c>
      <c r="G6" s="5"/>
      <c r="H6" s="133" t="s">
        <v>748</v>
      </c>
      <c r="I6" s="35" t="s">
        <v>749</v>
      </c>
      <c r="J6" s="36"/>
      <c r="K6" s="48">
        <v>750</v>
      </c>
      <c r="L6" s="6"/>
      <c r="M6" s="133">
        <v>210510303010</v>
      </c>
      <c r="N6" s="35" t="s">
        <v>737</v>
      </c>
      <c r="O6" s="36"/>
      <c r="P6" s="48">
        <v>600</v>
      </c>
      <c r="Q6" s="6"/>
      <c r="R6" s="133">
        <v>210510405002</v>
      </c>
      <c r="S6" s="35" t="s">
        <v>737</v>
      </c>
      <c r="T6" s="36"/>
      <c r="U6" s="48">
        <v>1050</v>
      </c>
      <c r="V6" s="6"/>
      <c r="W6" s="133">
        <v>210510504010</v>
      </c>
      <c r="X6" s="35" t="s">
        <v>737</v>
      </c>
      <c r="Y6" s="36"/>
      <c r="Z6" s="48">
        <v>1950</v>
      </c>
      <c r="AA6" s="6"/>
      <c r="AB6" s="74" t="s">
        <v>751</v>
      </c>
      <c r="AF6" s="32"/>
    </row>
    <row r="7" spans="1:32" s="4" customFormat="1" ht="15" customHeight="1">
      <c r="A7" s="38"/>
      <c r="B7" s="34"/>
      <c r="C7" s="131" t="s">
        <v>725</v>
      </c>
      <c r="D7" s="39" t="s">
        <v>738</v>
      </c>
      <c r="E7" s="40" t="s">
        <v>17</v>
      </c>
      <c r="F7" s="41">
        <v>1700</v>
      </c>
      <c r="G7" s="7"/>
      <c r="H7" s="131" t="s">
        <v>750</v>
      </c>
      <c r="I7" s="39" t="s">
        <v>739</v>
      </c>
      <c r="J7" s="40"/>
      <c r="K7" s="49">
        <v>700</v>
      </c>
      <c r="L7" s="8"/>
      <c r="M7" s="131"/>
      <c r="N7" s="39"/>
      <c r="O7" s="40"/>
      <c r="P7" s="52"/>
      <c r="Q7" s="8"/>
      <c r="R7" s="131"/>
      <c r="S7" s="39"/>
      <c r="T7" s="40"/>
      <c r="U7" s="50"/>
      <c r="V7" s="8"/>
      <c r="W7" s="131"/>
      <c r="X7" s="39"/>
      <c r="Y7" s="40"/>
      <c r="Z7" s="50"/>
      <c r="AA7" s="8"/>
      <c r="AB7" s="75"/>
      <c r="AF7" s="32"/>
    </row>
    <row r="8" spans="1:32" s="4" customFormat="1" ht="15" customHeight="1">
      <c r="A8" s="38"/>
      <c r="B8" s="34"/>
      <c r="C8" s="131" t="s">
        <v>726</v>
      </c>
      <c r="D8" s="39" t="s">
        <v>739</v>
      </c>
      <c r="E8" s="40" t="s">
        <v>17</v>
      </c>
      <c r="F8" s="41">
        <v>1650</v>
      </c>
      <c r="G8" s="7"/>
      <c r="H8" s="131"/>
      <c r="I8" s="39"/>
      <c r="J8" s="40"/>
      <c r="K8" s="50"/>
      <c r="L8" s="8"/>
      <c r="M8" s="131"/>
      <c r="N8" s="39"/>
      <c r="O8" s="40"/>
      <c r="P8" s="50"/>
      <c r="Q8" s="8"/>
      <c r="R8" s="131"/>
      <c r="S8" s="39"/>
      <c r="T8" s="40"/>
      <c r="U8" s="49"/>
      <c r="V8" s="8"/>
      <c r="W8" s="131"/>
      <c r="X8" s="39"/>
      <c r="Y8" s="40"/>
      <c r="Z8" s="49"/>
      <c r="AA8" s="8"/>
      <c r="AB8" s="75"/>
      <c r="AF8" s="32"/>
    </row>
    <row r="9" spans="1:32" s="4" customFormat="1" ht="15" customHeight="1">
      <c r="A9" s="38"/>
      <c r="B9" s="34"/>
      <c r="C9" s="131" t="s">
        <v>727</v>
      </c>
      <c r="D9" s="129" t="s">
        <v>740</v>
      </c>
      <c r="E9" s="40" t="s">
        <v>207</v>
      </c>
      <c r="F9" s="41">
        <v>550</v>
      </c>
      <c r="G9" s="7"/>
      <c r="H9" s="131"/>
      <c r="I9" s="39"/>
      <c r="J9" s="40"/>
      <c r="K9" s="50"/>
      <c r="L9" s="8"/>
      <c r="M9" s="131"/>
      <c r="N9" s="39"/>
      <c r="O9" s="40"/>
      <c r="P9" s="50"/>
      <c r="Q9" s="8"/>
      <c r="R9" s="131"/>
      <c r="S9" s="39"/>
      <c r="T9" s="40"/>
      <c r="U9" s="49"/>
      <c r="V9" s="8"/>
      <c r="W9" s="131"/>
      <c r="X9" s="39"/>
      <c r="Y9" s="40"/>
      <c r="Z9" s="49"/>
      <c r="AA9" s="8"/>
      <c r="AB9" s="76"/>
      <c r="AF9" s="32"/>
    </row>
    <row r="10" spans="1:32" s="4" customFormat="1" ht="15" customHeight="1">
      <c r="A10" s="38"/>
      <c r="B10" s="34"/>
      <c r="C10" s="131" t="s">
        <v>728</v>
      </c>
      <c r="D10" s="39" t="s">
        <v>741</v>
      </c>
      <c r="E10" s="40" t="s">
        <v>207</v>
      </c>
      <c r="F10" s="41">
        <v>650</v>
      </c>
      <c r="G10" s="7"/>
      <c r="H10" s="131"/>
      <c r="I10" s="39"/>
      <c r="J10" s="40"/>
      <c r="K10" s="50"/>
      <c r="L10" s="8"/>
      <c r="M10" s="131"/>
      <c r="N10" s="39"/>
      <c r="O10" s="40"/>
      <c r="P10" s="50"/>
      <c r="Q10" s="8"/>
      <c r="R10" s="131"/>
      <c r="S10" s="39"/>
      <c r="T10" s="40"/>
      <c r="U10" s="50"/>
      <c r="V10" s="8"/>
      <c r="W10" s="131"/>
      <c r="X10" s="39"/>
      <c r="Y10" s="40"/>
      <c r="Z10" s="50"/>
      <c r="AA10" s="8"/>
      <c r="AB10" s="76"/>
      <c r="AF10" s="32"/>
    </row>
    <row r="11" spans="1:32" s="4" customFormat="1" ht="15" customHeight="1">
      <c r="A11" s="38"/>
      <c r="B11" s="34"/>
      <c r="C11" s="131" t="s">
        <v>729</v>
      </c>
      <c r="D11" s="39" t="s">
        <v>742</v>
      </c>
      <c r="E11" s="40" t="s">
        <v>207</v>
      </c>
      <c r="F11" s="41">
        <v>900</v>
      </c>
      <c r="G11" s="7"/>
      <c r="H11" s="131"/>
      <c r="I11" s="39"/>
      <c r="J11" s="40"/>
      <c r="K11" s="50"/>
      <c r="L11" s="8"/>
      <c r="M11" s="131"/>
      <c r="N11" s="39"/>
      <c r="O11" s="40"/>
      <c r="P11" s="50"/>
      <c r="Q11" s="8"/>
      <c r="R11" s="131"/>
      <c r="S11" s="39"/>
      <c r="T11" s="40"/>
      <c r="U11" s="50"/>
      <c r="V11" s="8"/>
      <c r="W11" s="131"/>
      <c r="X11" s="39"/>
      <c r="Y11" s="40"/>
      <c r="Z11" s="50"/>
      <c r="AA11" s="8"/>
      <c r="AB11" s="76"/>
      <c r="AF11" s="32"/>
    </row>
    <row r="12" spans="1:32" s="4" customFormat="1" ht="15" customHeight="1">
      <c r="A12" s="38"/>
      <c r="B12" s="34"/>
      <c r="C12" s="131" t="s">
        <v>730</v>
      </c>
      <c r="D12" s="39" t="s">
        <v>743</v>
      </c>
      <c r="E12" s="40" t="s">
        <v>207</v>
      </c>
      <c r="F12" s="41">
        <v>650</v>
      </c>
      <c r="G12" s="7"/>
      <c r="H12" s="131"/>
      <c r="I12" s="39"/>
      <c r="J12" s="40"/>
      <c r="K12" s="50"/>
      <c r="L12" s="8"/>
      <c r="M12" s="131"/>
      <c r="N12" s="39"/>
      <c r="O12" s="40"/>
      <c r="P12" s="50"/>
      <c r="Q12" s="8"/>
      <c r="R12" s="131"/>
      <c r="S12" s="39"/>
      <c r="T12" s="40"/>
      <c r="U12" s="50"/>
      <c r="V12" s="8"/>
      <c r="W12" s="131"/>
      <c r="X12" s="39"/>
      <c r="Y12" s="40"/>
      <c r="Z12" s="50"/>
      <c r="AA12" s="8"/>
      <c r="AB12" s="76"/>
      <c r="AF12" s="32"/>
    </row>
    <row r="13" spans="1:28" s="4" customFormat="1" ht="15" customHeight="1">
      <c r="A13" s="38"/>
      <c r="B13" s="34"/>
      <c r="C13" s="131" t="s">
        <v>731</v>
      </c>
      <c r="D13" s="39" t="s">
        <v>744</v>
      </c>
      <c r="E13" s="40" t="s">
        <v>920</v>
      </c>
      <c r="F13" s="41">
        <v>1200</v>
      </c>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38"/>
      <c r="B14" s="34" t="s">
        <v>40</v>
      </c>
      <c r="C14" s="131" t="s">
        <v>732</v>
      </c>
      <c r="D14" s="39" t="s">
        <v>745</v>
      </c>
      <c r="E14" s="40" t="s">
        <v>920</v>
      </c>
      <c r="F14" s="41">
        <v>1750</v>
      </c>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38"/>
      <c r="B15" s="34"/>
      <c r="C15" s="131" t="s">
        <v>733</v>
      </c>
      <c r="D15" s="39" t="s">
        <v>746</v>
      </c>
      <c r="E15" s="40" t="s">
        <v>207</v>
      </c>
      <c r="F15" s="42">
        <v>550</v>
      </c>
      <c r="G15" s="7"/>
      <c r="H15" s="131"/>
      <c r="I15" s="39"/>
      <c r="J15" s="40"/>
      <c r="K15" s="50"/>
      <c r="L15" s="8"/>
      <c r="M15" s="131"/>
      <c r="N15" s="39"/>
      <c r="O15" s="40"/>
      <c r="P15" s="50"/>
      <c r="Q15" s="8"/>
      <c r="R15" s="131"/>
      <c r="S15" s="39"/>
      <c r="T15" s="40"/>
      <c r="U15" s="50"/>
      <c r="V15" s="8"/>
      <c r="W15" s="131"/>
      <c r="X15" s="39"/>
      <c r="Y15" s="40"/>
      <c r="Z15" s="50"/>
      <c r="AA15" s="8"/>
      <c r="AB15" s="75"/>
    </row>
    <row r="16" spans="1:28" s="4" customFormat="1" ht="15" customHeight="1">
      <c r="A16" s="38"/>
      <c r="B16" s="34"/>
      <c r="C16" s="131" t="s">
        <v>734</v>
      </c>
      <c r="D16" s="39" t="s">
        <v>747</v>
      </c>
      <c r="E16" s="40" t="s">
        <v>924</v>
      </c>
      <c r="F16" s="42">
        <v>450</v>
      </c>
      <c r="G16" s="7"/>
      <c r="H16" s="131"/>
      <c r="I16" s="39"/>
      <c r="J16" s="40"/>
      <c r="K16" s="50"/>
      <c r="L16" s="8"/>
      <c r="M16" s="131"/>
      <c r="N16" s="39"/>
      <c r="O16" s="40"/>
      <c r="P16" s="50"/>
      <c r="Q16" s="8"/>
      <c r="R16" s="131"/>
      <c r="S16" s="39"/>
      <c r="T16" s="40"/>
      <c r="U16" s="50"/>
      <c r="V16" s="8"/>
      <c r="W16" s="131"/>
      <c r="X16" s="39"/>
      <c r="Y16" s="40"/>
      <c r="Z16" s="50"/>
      <c r="AA16" s="8"/>
      <c r="AB16" s="76"/>
    </row>
    <row r="17" spans="1:28" s="4" customFormat="1" ht="15" customHeight="1">
      <c r="A17" s="83"/>
      <c r="B17" s="34"/>
      <c r="C17" s="131"/>
      <c r="D17" s="39"/>
      <c r="E17" s="40"/>
      <c r="F17" s="42"/>
      <c r="G17" s="7"/>
      <c r="H17" s="131"/>
      <c r="I17" s="39"/>
      <c r="J17" s="40"/>
      <c r="K17" s="50"/>
      <c r="L17" s="8"/>
      <c r="M17" s="131"/>
      <c r="N17" s="39"/>
      <c r="O17" s="40"/>
      <c r="P17" s="50"/>
      <c r="Q17" s="8"/>
      <c r="R17" s="131"/>
      <c r="S17" s="39"/>
      <c r="T17" s="40"/>
      <c r="U17" s="50"/>
      <c r="V17" s="8"/>
      <c r="W17" s="131"/>
      <c r="X17" s="39"/>
      <c r="Y17" s="40"/>
      <c r="Z17" s="50"/>
      <c r="AA17" s="8"/>
      <c r="AB17" s="76"/>
    </row>
    <row r="18" spans="1:28" s="4" customFormat="1" ht="15" customHeight="1">
      <c r="A18" s="38"/>
      <c r="B18" s="34"/>
      <c r="C18" s="131"/>
      <c r="D18" s="39"/>
      <c r="E18" s="40"/>
      <c r="F18" s="42"/>
      <c r="G18" s="7"/>
      <c r="H18" s="131"/>
      <c r="I18" s="39"/>
      <c r="J18" s="40"/>
      <c r="K18" s="50"/>
      <c r="L18" s="8"/>
      <c r="M18" s="131"/>
      <c r="N18" s="39"/>
      <c r="O18" s="40"/>
      <c r="P18" s="50"/>
      <c r="Q18" s="8"/>
      <c r="R18" s="131"/>
      <c r="S18" s="39"/>
      <c r="T18" s="40"/>
      <c r="U18" s="50"/>
      <c r="V18" s="8"/>
      <c r="W18" s="131"/>
      <c r="X18" s="39"/>
      <c r="Y18" s="40"/>
      <c r="Z18" s="50"/>
      <c r="AA18" s="8"/>
      <c r="AB18" s="76"/>
    </row>
    <row r="19" spans="1:28" s="4" customFormat="1" ht="15" customHeight="1">
      <c r="A19" s="83"/>
      <c r="B19" s="34"/>
      <c r="C19" s="131"/>
      <c r="D19" s="39"/>
      <c r="E19" s="40"/>
      <c r="F19" s="42"/>
      <c r="G19" s="7"/>
      <c r="H19" s="131"/>
      <c r="I19" s="39"/>
      <c r="J19" s="40"/>
      <c r="K19" s="50"/>
      <c r="L19" s="8"/>
      <c r="M19" s="131"/>
      <c r="N19" s="39"/>
      <c r="O19" s="40"/>
      <c r="P19" s="50"/>
      <c r="Q19" s="8"/>
      <c r="R19" s="131"/>
      <c r="S19" s="39"/>
      <c r="T19" s="40"/>
      <c r="U19" s="50"/>
      <c r="V19" s="8"/>
      <c r="W19" s="131"/>
      <c r="X19" s="39"/>
      <c r="Y19" s="40"/>
      <c r="Z19" s="50"/>
      <c r="AA19" s="8"/>
      <c r="AB19" s="76"/>
    </row>
    <row r="20" spans="1:28" s="4" customFormat="1" ht="15" customHeight="1">
      <c r="A20" s="38"/>
      <c r="B20" s="34"/>
      <c r="C20" s="131"/>
      <c r="D20" s="39"/>
      <c r="E20" s="40"/>
      <c r="F20" s="42"/>
      <c r="G20" s="7"/>
      <c r="H20" s="131"/>
      <c r="I20" s="39"/>
      <c r="J20" s="40"/>
      <c r="K20" s="50"/>
      <c r="L20" s="8"/>
      <c r="M20" s="131"/>
      <c r="N20" s="39"/>
      <c r="O20" s="40"/>
      <c r="P20" s="50"/>
      <c r="Q20" s="8"/>
      <c r="R20" s="131"/>
      <c r="S20" s="39"/>
      <c r="T20" s="40"/>
      <c r="U20" s="50"/>
      <c r="V20" s="8"/>
      <c r="W20" s="131"/>
      <c r="X20" s="39"/>
      <c r="Y20" s="40"/>
      <c r="Z20" s="50"/>
      <c r="AA20" s="8"/>
      <c r="AB20" s="76"/>
    </row>
    <row r="21" spans="1:28" s="4" customFormat="1" ht="15" customHeight="1">
      <c r="A21" s="83"/>
      <c r="B21" s="34"/>
      <c r="C21" s="131"/>
      <c r="D21" s="39"/>
      <c r="E21" s="40"/>
      <c r="F21" s="42"/>
      <c r="G21" s="7"/>
      <c r="H21" s="131"/>
      <c r="I21" s="39"/>
      <c r="J21" s="40"/>
      <c r="K21" s="50"/>
      <c r="L21" s="8"/>
      <c r="M21" s="131"/>
      <c r="N21" s="39"/>
      <c r="O21" s="40"/>
      <c r="P21" s="50"/>
      <c r="Q21" s="8"/>
      <c r="R21" s="131"/>
      <c r="S21" s="39"/>
      <c r="T21" s="40"/>
      <c r="U21" s="50"/>
      <c r="V21" s="8"/>
      <c r="W21" s="131"/>
      <c r="X21" s="39"/>
      <c r="Y21" s="40"/>
      <c r="Z21" s="50"/>
      <c r="AA21" s="8"/>
      <c r="AB21" s="76"/>
    </row>
    <row r="22" spans="1:28" s="4" customFormat="1" ht="15" customHeight="1">
      <c r="A22" s="43"/>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6"/>
    </row>
    <row r="23" spans="1:28" s="4" customFormat="1" ht="15" customHeight="1">
      <c r="A23" s="44"/>
      <c r="B23" s="45"/>
      <c r="C23" s="142"/>
      <c r="D23" s="29" t="str">
        <f>CONCATENATE(FIXED(COUNTA(D6:D22),0,0),"　店")</f>
        <v>11　店</v>
      </c>
      <c r="E23" s="137"/>
      <c r="F23" s="47">
        <f>SUM(F6:F22)</f>
        <v>21000</v>
      </c>
      <c r="G23" s="54">
        <f>SUM(G6:G22)</f>
        <v>0</v>
      </c>
      <c r="H23" s="142"/>
      <c r="I23" s="29" t="str">
        <f>CONCATENATE(FIXED(COUNTA(I6:I22),0,0),"　店")</f>
        <v>2　店</v>
      </c>
      <c r="J23" s="137"/>
      <c r="K23" s="51">
        <f>SUM(K6:K22)</f>
        <v>1450</v>
      </c>
      <c r="L23" s="53">
        <f>SUM(L6:L22)</f>
        <v>0</v>
      </c>
      <c r="M23" s="142"/>
      <c r="N23" s="29" t="str">
        <f>CONCATENATE(FIXED(COUNTA(N6:N22),0,0),"　店")</f>
        <v>1　店</v>
      </c>
      <c r="O23" s="137"/>
      <c r="P23" s="51">
        <f>SUM(P6:P22)</f>
        <v>600</v>
      </c>
      <c r="Q23" s="53">
        <f>SUM(Q6:Q22)</f>
        <v>0</v>
      </c>
      <c r="R23" s="142"/>
      <c r="S23" s="29" t="str">
        <f>CONCATENATE(FIXED(COUNTA(S6:S22),0,0),"　店")</f>
        <v>1　店</v>
      </c>
      <c r="T23" s="137"/>
      <c r="U23" s="51">
        <f>SUM(U6:U22)</f>
        <v>1050</v>
      </c>
      <c r="V23" s="53">
        <f>SUM(V6:V22)</f>
        <v>0</v>
      </c>
      <c r="W23" s="142"/>
      <c r="X23" s="29" t="str">
        <f>CONCATENATE(FIXED(COUNTA(X6:X22),0,0),"　店")</f>
        <v>1　店</v>
      </c>
      <c r="Y23" s="137"/>
      <c r="Z23" s="51">
        <f>SUM(Z6:Z22)</f>
        <v>1950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40" t="s">
        <v>736</v>
      </c>
      <c r="C25" s="340"/>
      <c r="D25" s="340"/>
      <c r="E25" s="340"/>
      <c r="F25" s="19"/>
      <c r="G25" s="20" t="s">
        <v>4</v>
      </c>
      <c r="H25" s="21"/>
      <c r="I25" s="341">
        <f>SUM(G43,L43,Q43,V43,AA43)</f>
        <v>0</v>
      </c>
      <c r="J25" s="341"/>
      <c r="K25" s="22" t="s">
        <v>22</v>
      </c>
      <c r="L25" s="342">
        <f>SUM(F43,K43,P43,U43,Z43)</f>
        <v>8250</v>
      </c>
      <c r="M25" s="342"/>
      <c r="N25" s="342"/>
      <c r="O25" s="65"/>
    </row>
    <row r="26" spans="1:28" s="32" customFormat="1" ht="16.5" customHeight="1">
      <c r="A26" s="27" t="s">
        <v>24</v>
      </c>
      <c r="B26" s="343" t="s">
        <v>18</v>
      </c>
      <c r="C26" s="344"/>
      <c r="D26" s="344"/>
      <c r="E26" s="344"/>
      <c r="F26" s="344"/>
      <c r="G26" s="28" t="s">
        <v>23</v>
      </c>
      <c r="H26" s="29"/>
      <c r="I26" s="338" t="s">
        <v>10</v>
      </c>
      <c r="J26" s="338"/>
      <c r="K26" s="338"/>
      <c r="L26" s="30" t="s">
        <v>23</v>
      </c>
      <c r="M26" s="29"/>
      <c r="N26" s="338" t="s">
        <v>11</v>
      </c>
      <c r="O26" s="338"/>
      <c r="P26" s="338"/>
      <c r="Q26" s="30" t="s">
        <v>23</v>
      </c>
      <c r="R26" s="29"/>
      <c r="S26" s="338" t="s">
        <v>12</v>
      </c>
      <c r="T26" s="338"/>
      <c r="U26" s="338"/>
      <c r="V26" s="30" t="s">
        <v>23</v>
      </c>
      <c r="W26" s="29"/>
      <c r="X26" s="338" t="s">
        <v>42</v>
      </c>
      <c r="Y26" s="338"/>
      <c r="Z26" s="338"/>
      <c r="AA26" s="30" t="s">
        <v>23</v>
      </c>
      <c r="AB26" s="31" t="s">
        <v>14</v>
      </c>
    </row>
    <row r="27" spans="1:28" s="4" customFormat="1" ht="15" customHeight="1">
      <c r="A27" s="33"/>
      <c r="B27" s="66" t="s">
        <v>16</v>
      </c>
      <c r="C27" s="133" t="s">
        <v>752</v>
      </c>
      <c r="D27" s="35" t="s">
        <v>766</v>
      </c>
      <c r="E27" s="36" t="s">
        <v>921</v>
      </c>
      <c r="F27" s="67">
        <v>1950</v>
      </c>
      <c r="G27" s="5"/>
      <c r="H27" s="133"/>
      <c r="I27" s="35"/>
      <c r="J27" s="36"/>
      <c r="K27" s="48"/>
      <c r="L27" s="6"/>
      <c r="M27" s="143"/>
      <c r="N27" s="71"/>
      <c r="O27" s="141"/>
      <c r="P27" s="72"/>
      <c r="Q27" s="6"/>
      <c r="R27" s="133">
        <v>210520405001</v>
      </c>
      <c r="S27" s="35" t="s">
        <v>767</v>
      </c>
      <c r="T27" s="36"/>
      <c r="U27" s="73">
        <v>150</v>
      </c>
      <c r="V27" s="6"/>
      <c r="W27" s="302">
        <v>210520504020</v>
      </c>
      <c r="X27" s="35" t="s">
        <v>765</v>
      </c>
      <c r="Y27" s="36" t="s">
        <v>932</v>
      </c>
      <c r="Z27" s="73">
        <v>1500</v>
      </c>
      <c r="AA27" s="6"/>
      <c r="AB27" s="139" t="s">
        <v>769</v>
      </c>
    </row>
    <row r="28" spans="1:28" s="4" customFormat="1" ht="15" customHeight="1">
      <c r="A28" s="38"/>
      <c r="B28" s="34" t="s">
        <v>31</v>
      </c>
      <c r="C28" s="131" t="s">
        <v>753</v>
      </c>
      <c r="D28" s="39" t="s">
        <v>759</v>
      </c>
      <c r="E28" s="40" t="s">
        <v>207</v>
      </c>
      <c r="F28" s="68">
        <v>100</v>
      </c>
      <c r="G28" s="7"/>
      <c r="H28" s="131"/>
      <c r="I28" s="39"/>
      <c r="J28" s="40"/>
      <c r="K28" s="52"/>
      <c r="L28" s="8"/>
      <c r="M28" s="131"/>
      <c r="N28" s="39"/>
      <c r="O28" s="40"/>
      <c r="P28" s="52"/>
      <c r="Q28" s="8"/>
      <c r="R28" s="131">
        <v>210520405003</v>
      </c>
      <c r="S28" s="39" t="s">
        <v>768</v>
      </c>
      <c r="T28" s="40"/>
      <c r="U28" s="50">
        <v>100</v>
      </c>
      <c r="V28" s="8"/>
      <c r="W28" s="131"/>
      <c r="X28" s="39"/>
      <c r="Y28" s="40"/>
      <c r="Z28" s="50"/>
      <c r="AA28" s="8"/>
      <c r="AB28" s="76" t="s">
        <v>722</v>
      </c>
    </row>
    <row r="29" spans="1:28" s="4" customFormat="1" ht="15" customHeight="1">
      <c r="A29" s="38"/>
      <c r="B29" s="34"/>
      <c r="C29" s="131" t="s">
        <v>754</v>
      </c>
      <c r="D29" s="39" t="s">
        <v>760</v>
      </c>
      <c r="E29" s="40" t="s">
        <v>920</v>
      </c>
      <c r="F29" s="68">
        <v>3750</v>
      </c>
      <c r="G29" s="7"/>
      <c r="H29" s="131"/>
      <c r="I29" s="39"/>
      <c r="J29" s="40"/>
      <c r="K29" s="50"/>
      <c r="L29" s="8"/>
      <c r="M29" s="131"/>
      <c r="N29" s="39"/>
      <c r="O29" s="40"/>
      <c r="P29" s="52"/>
      <c r="Q29" s="8"/>
      <c r="R29" s="131"/>
      <c r="S29" s="39"/>
      <c r="T29" s="40"/>
      <c r="U29" s="50"/>
      <c r="V29" s="8"/>
      <c r="W29" s="131"/>
      <c r="X29" s="39"/>
      <c r="Y29" s="40"/>
      <c r="Z29" s="50"/>
      <c r="AA29" s="8"/>
      <c r="AB29" s="76" t="s">
        <v>770</v>
      </c>
    </row>
    <row r="30" spans="1:28" s="4" customFormat="1" ht="15" customHeight="1">
      <c r="A30" s="38"/>
      <c r="B30" s="34"/>
      <c r="C30" s="131" t="s">
        <v>755</v>
      </c>
      <c r="D30" s="39" t="s">
        <v>761</v>
      </c>
      <c r="E30" s="40" t="s">
        <v>207</v>
      </c>
      <c r="F30" s="68">
        <v>350</v>
      </c>
      <c r="G30" s="7"/>
      <c r="H30" s="131"/>
      <c r="I30" s="39"/>
      <c r="J30" s="40"/>
      <c r="K30" s="50"/>
      <c r="L30" s="8"/>
      <c r="M30" s="131"/>
      <c r="N30" s="39"/>
      <c r="O30" s="40"/>
      <c r="P30" s="50"/>
      <c r="Q30" s="8"/>
      <c r="R30" s="131"/>
      <c r="S30" s="39"/>
      <c r="T30" s="40"/>
      <c r="U30" s="50"/>
      <c r="V30" s="8"/>
      <c r="W30" s="131"/>
      <c r="X30" s="39"/>
      <c r="Y30" s="40"/>
      <c r="Z30" s="50"/>
      <c r="AA30" s="8"/>
      <c r="AB30" s="76"/>
    </row>
    <row r="31" spans="1:28" s="4" customFormat="1" ht="15" customHeight="1">
      <c r="A31" s="38"/>
      <c r="B31" s="34"/>
      <c r="C31" s="131" t="s">
        <v>756</v>
      </c>
      <c r="D31" s="39" t="s">
        <v>762</v>
      </c>
      <c r="E31" s="40" t="s">
        <v>207</v>
      </c>
      <c r="F31" s="68">
        <v>150</v>
      </c>
      <c r="G31" s="7"/>
      <c r="H31" s="131"/>
      <c r="I31" s="39"/>
      <c r="J31" s="40"/>
      <c r="K31" s="50"/>
      <c r="L31" s="8"/>
      <c r="M31" s="131"/>
      <c r="N31" s="39"/>
      <c r="O31" s="40"/>
      <c r="P31" s="50"/>
      <c r="Q31" s="8"/>
      <c r="R31" s="131"/>
      <c r="S31" s="39"/>
      <c r="T31" s="40"/>
      <c r="U31" s="50"/>
      <c r="V31" s="8"/>
      <c r="W31" s="131"/>
      <c r="X31" s="39"/>
      <c r="Y31" s="40"/>
      <c r="Z31" s="50"/>
      <c r="AA31" s="8"/>
      <c r="AB31" s="75"/>
    </row>
    <row r="32" spans="1:28" s="4" customFormat="1" ht="15" customHeight="1">
      <c r="A32" s="38"/>
      <c r="B32" s="34"/>
      <c r="C32" s="131" t="s">
        <v>757</v>
      </c>
      <c r="D32" s="39" t="s">
        <v>763</v>
      </c>
      <c r="E32" s="40" t="s">
        <v>479</v>
      </c>
      <c r="F32" s="68">
        <v>100</v>
      </c>
      <c r="G32" s="7"/>
      <c r="H32" s="131"/>
      <c r="I32" s="39"/>
      <c r="J32" s="40"/>
      <c r="K32" s="50"/>
      <c r="L32" s="8"/>
      <c r="M32" s="131"/>
      <c r="N32" s="39"/>
      <c r="O32" s="40"/>
      <c r="P32" s="50"/>
      <c r="Q32" s="8"/>
      <c r="R32" s="131"/>
      <c r="S32" s="39"/>
      <c r="T32" s="40"/>
      <c r="U32" s="50"/>
      <c r="V32" s="8"/>
      <c r="W32" s="131"/>
      <c r="X32" s="39"/>
      <c r="Y32" s="40"/>
      <c r="Z32" s="50"/>
      <c r="AA32" s="8"/>
      <c r="AB32" s="76"/>
    </row>
    <row r="33" spans="1:28" s="4" customFormat="1" ht="15" customHeight="1">
      <c r="A33" s="38"/>
      <c r="B33" s="34"/>
      <c r="C33" s="131" t="s">
        <v>758</v>
      </c>
      <c r="D33" s="39" t="s">
        <v>764</v>
      </c>
      <c r="E33" s="40" t="s">
        <v>479</v>
      </c>
      <c r="F33" s="68">
        <v>100</v>
      </c>
      <c r="G33" s="7"/>
      <c r="H33" s="131"/>
      <c r="I33" s="39"/>
      <c r="J33" s="40"/>
      <c r="K33" s="50"/>
      <c r="L33" s="8"/>
      <c r="M33" s="131"/>
      <c r="N33" s="39"/>
      <c r="O33" s="40"/>
      <c r="P33" s="50"/>
      <c r="Q33" s="8"/>
      <c r="R33" s="131"/>
      <c r="S33" s="39"/>
      <c r="T33" s="40"/>
      <c r="U33" s="50"/>
      <c r="V33" s="8"/>
      <c r="W33" s="131"/>
      <c r="X33" s="39"/>
      <c r="Y33" s="40"/>
      <c r="Z33" s="50"/>
      <c r="AA33" s="8"/>
      <c r="AB33" s="75"/>
    </row>
    <row r="34" spans="1:28" s="4" customFormat="1" ht="15" customHeight="1">
      <c r="A34" s="38"/>
      <c r="B34" s="34"/>
      <c r="C34" s="131"/>
      <c r="D34" s="39"/>
      <c r="E34" s="40"/>
      <c r="F34" s="68"/>
      <c r="G34" s="7"/>
      <c r="H34" s="131"/>
      <c r="I34" s="39"/>
      <c r="J34" s="40"/>
      <c r="K34" s="50"/>
      <c r="L34" s="8"/>
      <c r="M34" s="131"/>
      <c r="N34" s="39"/>
      <c r="O34" s="40"/>
      <c r="P34" s="50"/>
      <c r="Q34" s="8"/>
      <c r="R34" s="131"/>
      <c r="S34" s="39"/>
      <c r="T34" s="40"/>
      <c r="U34" s="50"/>
      <c r="V34" s="8"/>
      <c r="W34" s="131"/>
      <c r="X34" s="39"/>
      <c r="Y34" s="40"/>
      <c r="Z34" s="50"/>
      <c r="AA34" s="8"/>
      <c r="AB34" s="75"/>
    </row>
    <row r="35" spans="1:28" s="4" customFormat="1" ht="15" customHeight="1">
      <c r="A35" s="38"/>
      <c r="B35" s="34"/>
      <c r="C35" s="131"/>
      <c r="D35" s="39"/>
      <c r="E35" s="40"/>
      <c r="F35" s="42"/>
      <c r="G35" s="7"/>
      <c r="H35" s="131"/>
      <c r="I35" s="39"/>
      <c r="J35" s="40"/>
      <c r="K35" s="50"/>
      <c r="L35" s="8"/>
      <c r="M35" s="131"/>
      <c r="N35" s="39"/>
      <c r="O35" s="40"/>
      <c r="P35" s="50"/>
      <c r="Q35" s="8"/>
      <c r="R35" s="131"/>
      <c r="S35" s="39"/>
      <c r="T35" s="40"/>
      <c r="U35" s="50"/>
      <c r="V35" s="8"/>
      <c r="W35" s="131"/>
      <c r="X35" s="39"/>
      <c r="Y35" s="40"/>
      <c r="Z35" s="50"/>
      <c r="AA35" s="8"/>
      <c r="AB35" s="75"/>
    </row>
    <row r="36" spans="1:28" s="4" customFormat="1" ht="15" customHeight="1">
      <c r="A36" s="38"/>
      <c r="B36" s="34"/>
      <c r="C36" s="131"/>
      <c r="D36" s="39"/>
      <c r="E36" s="40"/>
      <c r="F36" s="42"/>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c r="D37" s="39"/>
      <c r="E37" s="40"/>
      <c r="F37" s="42"/>
      <c r="G37" s="7"/>
      <c r="H37" s="131"/>
      <c r="I37" s="39"/>
      <c r="J37" s="40"/>
      <c r="K37" s="50"/>
      <c r="L37" s="8"/>
      <c r="M37" s="131"/>
      <c r="N37" s="39"/>
      <c r="O37" s="40"/>
      <c r="P37" s="50"/>
      <c r="Q37" s="8"/>
      <c r="R37" s="131"/>
      <c r="S37" s="39"/>
      <c r="T37" s="40"/>
      <c r="U37" s="50"/>
      <c r="V37" s="8"/>
      <c r="W37" s="131"/>
      <c r="X37" s="39"/>
      <c r="Y37" s="40"/>
      <c r="Z37" s="50"/>
      <c r="AA37" s="8"/>
      <c r="AB37" s="75"/>
    </row>
    <row r="38" spans="1:28" s="4" customFormat="1" ht="15" customHeight="1">
      <c r="A38" s="38"/>
      <c r="B38" s="34"/>
      <c r="C38" s="131"/>
      <c r="D38" s="39"/>
      <c r="E38" s="40"/>
      <c r="F38" s="42"/>
      <c r="G38" s="7"/>
      <c r="H38" s="131"/>
      <c r="I38" s="39"/>
      <c r="J38" s="40"/>
      <c r="K38" s="50"/>
      <c r="L38" s="8"/>
      <c r="M38" s="131"/>
      <c r="N38" s="39"/>
      <c r="O38" s="40"/>
      <c r="P38" s="50"/>
      <c r="Q38" s="8"/>
      <c r="R38" s="131"/>
      <c r="S38" s="39"/>
      <c r="T38" s="40"/>
      <c r="U38" s="50"/>
      <c r="V38" s="8"/>
      <c r="W38" s="131"/>
      <c r="X38" s="39"/>
      <c r="Y38" s="40"/>
      <c r="Z38" s="50"/>
      <c r="AA38" s="8"/>
      <c r="AB38" s="75"/>
    </row>
    <row r="39" spans="1:28" s="4" customFormat="1" ht="15" customHeight="1">
      <c r="A39" s="38"/>
      <c r="B39" s="34"/>
      <c r="C39" s="131"/>
      <c r="D39" s="39"/>
      <c r="E39" s="40"/>
      <c r="F39" s="42"/>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142"/>
      <c r="D43" s="29" t="str">
        <f>CONCATENATE(FIXED(COUNTA(D27:D42),0,0),"　店")</f>
        <v>7　店</v>
      </c>
      <c r="E43" s="137"/>
      <c r="F43" s="47">
        <f>SUM(F27:F42)</f>
        <v>6500</v>
      </c>
      <c r="G43" s="54">
        <f>SUM(G27:G42)</f>
        <v>0</v>
      </c>
      <c r="H43" s="142"/>
      <c r="I43" s="29" t="str">
        <f>CONCATENATE(FIXED(COUNTA(I27:I42),0,0),"　店")</f>
        <v>0　店</v>
      </c>
      <c r="J43" s="137"/>
      <c r="K43" s="51">
        <f>SUM(K27:K42)</f>
        <v>0</v>
      </c>
      <c r="L43" s="53">
        <f>SUM(L27:L42)</f>
        <v>0</v>
      </c>
      <c r="M43" s="142"/>
      <c r="N43" s="29" t="str">
        <f>CONCATENATE(FIXED(COUNTA(N27:N42),0,0),"　店")</f>
        <v>0　店</v>
      </c>
      <c r="O43" s="137"/>
      <c r="P43" s="51">
        <f>SUM(P27:P42)</f>
        <v>0</v>
      </c>
      <c r="Q43" s="53">
        <f>SUM(Q27:Q42)</f>
        <v>0</v>
      </c>
      <c r="R43" s="142"/>
      <c r="S43" s="29" t="str">
        <f>CONCATENATE(FIXED(COUNTA(S27:S42),0,0),"　店")</f>
        <v>2　店</v>
      </c>
      <c r="T43" s="137"/>
      <c r="U43" s="51">
        <f>SUM(U27:U42)</f>
        <v>250</v>
      </c>
      <c r="V43" s="53">
        <f>SUM(V27:V42)</f>
        <v>0</v>
      </c>
      <c r="W43" s="142"/>
      <c r="X43" s="29" t="str">
        <f>CONCATENATE(FIXED(COUNTA(X27:X42),0,0),"　店")</f>
        <v>1　店</v>
      </c>
      <c r="Y43" s="137"/>
      <c r="Z43" s="51">
        <f>SUM(Z27:Z42)</f>
        <v>1500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974</v>
      </c>
      <c r="B45" s="77"/>
      <c r="D45" s="77"/>
      <c r="E45" s="77"/>
      <c r="F45" s="61"/>
      <c r="AB45" s="79" t="s">
        <v>19</v>
      </c>
    </row>
    <row r="46" spans="1:28" ht="15" customHeight="1">
      <c r="A46" s="339"/>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row>
  </sheetData>
  <sheetProtection password="CC6F" sheet="1" objects="1" scenarios="1" formatCells="0"/>
  <mergeCells count="24">
    <mergeCell ref="B1:G2"/>
    <mergeCell ref="H1:I1"/>
    <mergeCell ref="J1:U1"/>
    <mergeCell ref="W1:AA1"/>
    <mergeCell ref="H2:I2"/>
    <mergeCell ref="J2:U2"/>
    <mergeCell ref="W2:AA2"/>
    <mergeCell ref="X26:Z26"/>
    <mergeCell ref="B4:E4"/>
    <mergeCell ref="I4:J4"/>
    <mergeCell ref="L4:N4"/>
    <mergeCell ref="B5:F5"/>
    <mergeCell ref="I5:K5"/>
    <mergeCell ref="N5:P5"/>
    <mergeCell ref="A46:AB46"/>
    <mergeCell ref="S5:U5"/>
    <mergeCell ref="X5:Z5"/>
    <mergeCell ref="B25:E25"/>
    <mergeCell ref="I25:J25"/>
    <mergeCell ref="L25:N25"/>
    <mergeCell ref="B26:F26"/>
    <mergeCell ref="I26:K26"/>
    <mergeCell ref="N26:P26"/>
    <mergeCell ref="S26:U26"/>
  </mergeCells>
  <dataValidations count="2">
    <dataValidation type="whole" operator="lessThanOrEqual" allowBlank="1" showInputMessage="1" showErrorMessage="1" sqref="AA6:AA22 V6:V22 Q6:Q22 L6:L22 G6:G22 G27:G42 L27:L42 Q27:Q42 V27:V42 AA27:AA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O52" sqref="O52"/>
    </sheetView>
  </sheetViews>
  <sheetFormatPr defaultColWidth="9.00390625" defaultRowHeight="13.5"/>
  <cols>
    <col min="1" max="1" width="3.625" style="284" customWidth="1"/>
    <col min="2" max="3" width="8.625" style="284" customWidth="1"/>
    <col min="4" max="4" width="112.375" style="284" customWidth="1"/>
    <col min="5" max="5" width="3.625" style="0" customWidth="1"/>
  </cols>
  <sheetData>
    <row r="1" spans="1:5" ht="13.5">
      <c r="A1" s="237"/>
      <c r="B1" s="237"/>
      <c r="C1" s="237"/>
      <c r="D1" s="237"/>
      <c r="E1" s="233"/>
    </row>
    <row r="2" spans="1:5" ht="24">
      <c r="A2" s="306" t="s">
        <v>791</v>
      </c>
      <c r="B2" s="306"/>
      <c r="C2" s="306"/>
      <c r="D2" s="306"/>
      <c r="E2" s="306"/>
    </row>
    <row r="3" spans="1:5" ht="18.75" customHeight="1">
      <c r="A3" s="261"/>
      <c r="B3" s="261"/>
      <c r="C3" s="261"/>
      <c r="D3" s="261"/>
      <c r="E3" s="231"/>
    </row>
    <row r="4" spans="1:5" ht="18.75">
      <c r="A4" s="262"/>
      <c r="B4" s="262"/>
      <c r="C4" s="231"/>
      <c r="D4" s="231"/>
      <c r="E4" s="231"/>
    </row>
    <row r="5" spans="1:4" s="263" customFormat="1" ht="12">
      <c r="A5" s="238"/>
      <c r="B5" s="238" t="s">
        <v>811</v>
      </c>
      <c r="C5" s="238"/>
      <c r="D5" s="238"/>
    </row>
    <row r="6" spans="1:4" s="263" customFormat="1" ht="6" customHeight="1">
      <c r="A6" s="238"/>
      <c r="B6" s="238"/>
      <c r="C6" s="238"/>
      <c r="D6" s="238"/>
    </row>
    <row r="7" spans="1:4" s="263" customFormat="1" ht="12">
      <c r="A7" s="238"/>
      <c r="B7" s="238" t="s">
        <v>812</v>
      </c>
      <c r="C7" s="238"/>
      <c r="D7" s="238"/>
    </row>
    <row r="8" spans="1:4" s="263" customFormat="1" ht="6" customHeight="1">
      <c r="A8" s="238"/>
      <c r="B8" s="238"/>
      <c r="C8" s="238"/>
      <c r="D8" s="238"/>
    </row>
    <row r="9" spans="1:4" s="263" customFormat="1" ht="12">
      <c r="A9" s="238"/>
      <c r="B9" s="238" t="s">
        <v>813</v>
      </c>
      <c r="C9" s="238"/>
      <c r="D9" s="238"/>
    </row>
    <row r="10" spans="1:4" s="263" customFormat="1" ht="6" customHeight="1">
      <c r="A10" s="238"/>
      <c r="B10" s="238"/>
      <c r="C10" s="238"/>
      <c r="D10" s="238"/>
    </row>
    <row r="11" spans="1:4" s="263" customFormat="1" ht="12">
      <c r="A11" s="238"/>
      <c r="B11" s="238" t="s">
        <v>814</v>
      </c>
      <c r="C11" s="238"/>
      <c r="D11" s="238"/>
    </row>
    <row r="12" spans="1:4" s="263" customFormat="1" ht="6" customHeight="1">
      <c r="A12" s="238"/>
      <c r="B12" s="238"/>
      <c r="C12" s="238"/>
      <c r="D12" s="238"/>
    </row>
    <row r="13" spans="1:4" s="263" customFormat="1" ht="12">
      <c r="A13" s="238"/>
      <c r="B13" s="238" t="s">
        <v>815</v>
      </c>
      <c r="C13" s="238"/>
      <c r="D13" s="238"/>
    </row>
    <row r="14" spans="1:4" s="263" customFormat="1" ht="6" customHeight="1">
      <c r="A14" s="238"/>
      <c r="B14" s="238"/>
      <c r="C14" s="238"/>
      <c r="D14" s="238"/>
    </row>
    <row r="15" spans="1:4" s="263" customFormat="1" ht="12">
      <c r="A15" s="238"/>
      <c r="B15" s="238" t="s">
        <v>816</v>
      </c>
      <c r="C15" s="238"/>
      <c r="D15" s="238"/>
    </row>
    <row r="16" spans="1:4" s="263" customFormat="1" ht="6" customHeight="1">
      <c r="A16" s="238" t="s">
        <v>817</v>
      </c>
      <c r="B16" s="238"/>
      <c r="C16" s="238"/>
      <c r="D16" s="238"/>
    </row>
    <row r="17" spans="1:4" s="263" customFormat="1" ht="12">
      <c r="A17" s="238"/>
      <c r="B17" s="238"/>
      <c r="C17" s="238"/>
      <c r="D17" s="238"/>
    </row>
    <row r="18" spans="1:4" s="263" customFormat="1" ht="12">
      <c r="A18" s="238"/>
      <c r="B18" s="238"/>
      <c r="C18" s="238"/>
      <c r="D18" s="238"/>
    </row>
    <row r="19" spans="1:4" s="263" customFormat="1" ht="12">
      <c r="A19" s="238"/>
      <c r="B19" s="238"/>
      <c r="C19" s="238"/>
      <c r="D19" s="238"/>
    </row>
    <row r="20" spans="1:4" s="263" customFormat="1" ht="12">
      <c r="A20" s="238"/>
      <c r="B20" s="238"/>
      <c r="C20" s="238"/>
      <c r="D20" s="238"/>
    </row>
    <row r="21" spans="1:4" s="263" customFormat="1" ht="12">
      <c r="A21" s="238"/>
      <c r="B21" s="238"/>
      <c r="C21" s="238"/>
      <c r="D21" s="238"/>
    </row>
    <row r="22" spans="1:4" s="263" customFormat="1" ht="12">
      <c r="A22" s="238"/>
      <c r="B22" s="238"/>
      <c r="C22" s="238"/>
      <c r="D22" s="238"/>
    </row>
    <row r="23" spans="1:4" s="263" customFormat="1" ht="12">
      <c r="A23" s="238"/>
      <c r="B23" s="264"/>
      <c r="C23" s="265"/>
      <c r="D23" s="266"/>
    </row>
    <row r="24" spans="1:5" s="263" customFormat="1" ht="18.75">
      <c r="A24" s="267"/>
      <c r="B24" s="307" t="s">
        <v>792</v>
      </c>
      <c r="C24" s="308"/>
      <c r="D24" s="309"/>
      <c r="E24" s="271"/>
    </row>
    <row r="25" spans="1:5" s="263" customFormat="1" ht="6" customHeight="1">
      <c r="A25" s="267"/>
      <c r="B25" s="268"/>
      <c r="C25" s="269"/>
      <c r="D25" s="270"/>
      <c r="E25" s="271"/>
    </row>
    <row r="26" spans="1:5" s="263" customFormat="1" ht="18.75">
      <c r="A26" s="267"/>
      <c r="B26" s="307" t="s">
        <v>793</v>
      </c>
      <c r="C26" s="308"/>
      <c r="D26" s="309"/>
      <c r="E26" s="271"/>
    </row>
    <row r="27" spans="1:5" s="263" customFormat="1" ht="18.75" customHeight="1">
      <c r="A27" s="272"/>
      <c r="B27" s="273"/>
      <c r="C27" s="274"/>
      <c r="D27" s="275"/>
      <c r="E27" s="276"/>
    </row>
    <row r="28" spans="1:4" s="263" customFormat="1" ht="18.75" customHeight="1">
      <c r="A28" s="238"/>
      <c r="B28" s="277"/>
      <c r="C28" s="278"/>
      <c r="D28" s="279"/>
    </row>
    <row r="29" spans="1:4" s="263" customFormat="1" ht="12">
      <c r="A29" s="238"/>
      <c r="B29" s="277" t="s">
        <v>818</v>
      </c>
      <c r="C29" s="278"/>
      <c r="D29" s="279"/>
    </row>
    <row r="30" spans="1:4" s="263" customFormat="1" ht="6" customHeight="1">
      <c r="A30" s="238"/>
      <c r="B30" s="277"/>
      <c r="C30" s="278"/>
      <c r="D30" s="279"/>
    </row>
    <row r="31" spans="1:4" s="263" customFormat="1" ht="12">
      <c r="A31" s="238"/>
      <c r="B31" s="277" t="s">
        <v>819</v>
      </c>
      <c r="C31" s="278"/>
      <c r="D31" s="279"/>
    </row>
    <row r="32" spans="1:4" s="263" customFormat="1" ht="6" customHeight="1">
      <c r="A32" s="238"/>
      <c r="B32" s="277"/>
      <c r="C32" s="278"/>
      <c r="D32" s="279"/>
    </row>
    <row r="33" spans="1:4" s="263" customFormat="1" ht="12">
      <c r="A33" s="238"/>
      <c r="B33" s="277" t="s">
        <v>820</v>
      </c>
      <c r="C33" s="278"/>
      <c r="D33" s="279"/>
    </row>
    <row r="34" spans="1:4" s="263" customFormat="1" ht="6" customHeight="1">
      <c r="A34" s="238"/>
      <c r="B34" s="277"/>
      <c r="C34" s="278"/>
      <c r="D34" s="279"/>
    </row>
    <row r="35" spans="1:4" s="263" customFormat="1" ht="12">
      <c r="A35" s="238"/>
      <c r="B35" s="277" t="s">
        <v>821</v>
      </c>
      <c r="C35" s="278"/>
      <c r="D35" s="279"/>
    </row>
    <row r="36" spans="1:4" s="263" customFormat="1" ht="6" customHeight="1">
      <c r="A36" s="238"/>
      <c r="B36" s="277"/>
      <c r="C36" s="278"/>
      <c r="D36" s="279"/>
    </row>
    <row r="37" spans="1:4" s="263" customFormat="1" ht="12">
      <c r="A37" s="238"/>
      <c r="B37" s="277" t="s">
        <v>822</v>
      </c>
      <c r="C37" s="278"/>
      <c r="D37" s="279"/>
    </row>
    <row r="38" spans="1:4" s="263" customFormat="1" ht="6" customHeight="1">
      <c r="A38" s="238"/>
      <c r="B38" s="277"/>
      <c r="C38" s="278"/>
      <c r="D38" s="279"/>
    </row>
    <row r="39" spans="1:4" s="263" customFormat="1" ht="12">
      <c r="A39" s="238"/>
      <c r="B39" s="277" t="s">
        <v>823</v>
      </c>
      <c r="C39" s="278"/>
      <c r="D39" s="280"/>
    </row>
    <row r="40" spans="1:4" s="263" customFormat="1" ht="6" customHeight="1">
      <c r="A40" s="238"/>
      <c r="B40" s="277"/>
      <c r="C40" s="278"/>
      <c r="D40" s="280"/>
    </row>
    <row r="41" spans="1:4" s="263" customFormat="1" ht="12">
      <c r="A41" s="238"/>
      <c r="B41" s="277" t="s">
        <v>824</v>
      </c>
      <c r="C41" s="278"/>
      <c r="D41" s="279"/>
    </row>
    <row r="42" spans="1:4" s="263" customFormat="1" ht="6" customHeight="1">
      <c r="A42" s="238"/>
      <c r="B42" s="277"/>
      <c r="C42" s="278"/>
      <c r="D42" s="279"/>
    </row>
    <row r="43" spans="1:4" s="263" customFormat="1" ht="12">
      <c r="A43" s="238"/>
      <c r="B43" s="277" t="s">
        <v>825</v>
      </c>
      <c r="C43" s="278"/>
      <c r="D43" s="279"/>
    </row>
    <row r="44" spans="1:4" s="263" customFormat="1" ht="6" customHeight="1">
      <c r="A44" s="238"/>
      <c r="B44" s="277"/>
      <c r="C44" s="278"/>
      <c r="D44" s="279"/>
    </row>
    <row r="45" spans="1:4" s="263" customFormat="1" ht="12">
      <c r="A45" s="238"/>
      <c r="B45" s="277" t="s">
        <v>826</v>
      </c>
      <c r="C45" s="278"/>
      <c r="D45" s="279"/>
    </row>
    <row r="46" spans="1:4" s="263" customFormat="1" ht="6" customHeight="1">
      <c r="A46" s="238"/>
      <c r="B46" s="277"/>
      <c r="C46" s="278"/>
      <c r="D46" s="279"/>
    </row>
    <row r="47" spans="1:4" s="263" customFormat="1" ht="12">
      <c r="A47" s="238"/>
      <c r="B47" s="277" t="s">
        <v>827</v>
      </c>
      <c r="C47" s="278"/>
      <c r="D47" s="279"/>
    </row>
    <row r="48" spans="1:4" s="263" customFormat="1" ht="6" customHeight="1">
      <c r="A48" s="238"/>
      <c r="B48" s="277"/>
      <c r="C48" s="278"/>
      <c r="D48" s="279"/>
    </row>
    <row r="49" spans="1:4" s="263" customFormat="1" ht="12">
      <c r="A49" s="238"/>
      <c r="B49" s="277" t="s">
        <v>828</v>
      </c>
      <c r="C49" s="278"/>
      <c r="D49" s="279"/>
    </row>
    <row r="50" spans="1:4" ht="13.5" customHeight="1">
      <c r="A50" s="238"/>
      <c r="B50" s="281"/>
      <c r="C50" s="282"/>
      <c r="D50" s="283"/>
    </row>
    <row r="51" spans="1:4" ht="13.5">
      <c r="A51" s="238"/>
      <c r="B51" s="238"/>
      <c r="C51" s="238"/>
      <c r="D51" s="238"/>
    </row>
    <row r="52" spans="1:4" ht="13.5">
      <c r="A52" s="238"/>
      <c r="B52" s="238"/>
      <c r="C52" s="238"/>
      <c r="D52" s="238"/>
    </row>
    <row r="53" spans="1:4" ht="13.5">
      <c r="A53" s="238"/>
      <c r="B53" s="238"/>
      <c r="C53" s="238"/>
      <c r="D53" s="238"/>
    </row>
  </sheetData>
  <sheetProtection password="CC6F"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G42" sqref="G42"/>
    </sheetView>
  </sheetViews>
  <sheetFormatPr defaultColWidth="9.00390625" defaultRowHeight="13.5"/>
  <cols>
    <col min="1" max="1" width="3.625" style="284" customWidth="1"/>
    <col min="2" max="3" width="8.625" style="284" customWidth="1"/>
    <col min="4" max="4" width="80.625" style="284" customWidth="1"/>
    <col min="5" max="5" width="31.625" style="284" customWidth="1"/>
    <col min="6" max="6" width="3.625" style="0" customWidth="1"/>
  </cols>
  <sheetData>
    <row r="1" spans="1:6" ht="13.5">
      <c r="A1" s="229"/>
      <c r="B1" s="229"/>
      <c r="C1" s="229"/>
      <c r="D1" s="229"/>
      <c r="E1" s="229"/>
      <c r="F1" s="230"/>
    </row>
    <row r="2" spans="1:6" ht="24">
      <c r="A2" s="306" t="s">
        <v>781</v>
      </c>
      <c r="B2" s="306"/>
      <c r="C2" s="306"/>
      <c r="D2" s="306"/>
      <c r="E2" s="306"/>
      <c r="F2" s="306"/>
    </row>
    <row r="3" spans="1:6" ht="18.75">
      <c r="A3" s="262"/>
      <c r="B3" s="262"/>
      <c r="C3" s="262"/>
      <c r="D3" s="262"/>
      <c r="E3" s="262"/>
      <c r="F3" s="231"/>
    </row>
    <row r="4" spans="1:6" ht="13.5" customHeight="1">
      <c r="A4" s="221" t="s">
        <v>829</v>
      </c>
      <c r="B4" s="222"/>
      <c r="C4" s="262"/>
      <c r="D4" s="262"/>
      <c r="E4" s="262"/>
      <c r="F4" s="231"/>
    </row>
    <row r="5" spans="1:6" ht="13.5" customHeight="1">
      <c r="A5" s="221"/>
      <c r="B5" s="222"/>
      <c r="C5" s="262"/>
      <c r="D5" s="262"/>
      <c r="E5" s="262"/>
      <c r="F5" s="231"/>
    </row>
    <row r="6" spans="1:6" ht="18.75">
      <c r="A6" s="221" t="s">
        <v>830</v>
      </c>
      <c r="B6" s="222"/>
      <c r="C6" s="262"/>
      <c r="D6" s="262"/>
      <c r="E6" s="262"/>
      <c r="F6" s="231"/>
    </row>
    <row r="7" spans="1:6" ht="6" customHeight="1">
      <c r="A7" s="222"/>
      <c r="B7" s="222"/>
      <c r="C7" s="262"/>
      <c r="D7" s="262"/>
      <c r="E7" s="262"/>
      <c r="F7" s="231"/>
    </row>
    <row r="8" spans="1:6" ht="13.5">
      <c r="A8" s="237" t="s">
        <v>831</v>
      </c>
      <c r="B8" s="234"/>
      <c r="C8" s="232"/>
      <c r="D8" s="232"/>
      <c r="E8" s="232"/>
      <c r="F8" s="233"/>
    </row>
    <row r="9" spans="1:6" ht="6" customHeight="1">
      <c r="A9" s="237"/>
      <c r="B9" s="234"/>
      <c r="C9" s="232"/>
      <c r="D9" s="232"/>
      <c r="E9" s="232"/>
      <c r="F9" s="235"/>
    </row>
    <row r="10" spans="1:6" ht="13.5">
      <c r="A10" s="237" t="s">
        <v>832</v>
      </c>
      <c r="B10" s="234"/>
      <c r="C10" s="232"/>
      <c r="D10" s="232"/>
      <c r="E10" s="232"/>
      <c r="F10" s="233"/>
    </row>
    <row r="11" spans="1:6" ht="6" customHeight="1">
      <c r="A11" s="234"/>
      <c r="B11" s="234"/>
      <c r="C11" s="232"/>
      <c r="D11" s="232"/>
      <c r="E11" s="232"/>
      <c r="F11" s="233"/>
    </row>
    <row r="12" spans="1:6" ht="13.5" customHeight="1">
      <c r="A12" s="223" t="s">
        <v>833</v>
      </c>
      <c r="B12" s="222"/>
      <c r="C12" s="262"/>
      <c r="D12" s="262"/>
      <c r="E12" s="262"/>
      <c r="F12" s="231"/>
    </row>
    <row r="13" spans="1:6" ht="6" customHeight="1">
      <c r="A13" s="223"/>
      <c r="B13" s="222"/>
      <c r="C13" s="262"/>
      <c r="D13" s="262"/>
      <c r="E13" s="262"/>
      <c r="F13" s="231"/>
    </row>
    <row r="14" spans="1:6" ht="13.5" customHeight="1">
      <c r="A14" s="223" t="s">
        <v>834</v>
      </c>
      <c r="B14" s="222"/>
      <c r="C14" s="262"/>
      <c r="D14" s="262"/>
      <c r="E14" s="262"/>
      <c r="F14" s="231"/>
    </row>
    <row r="15" spans="1:6" ht="6" customHeight="1">
      <c r="A15" s="223"/>
      <c r="B15" s="222"/>
      <c r="C15" s="262"/>
      <c r="D15" s="262"/>
      <c r="E15" s="262"/>
      <c r="F15" s="231"/>
    </row>
    <row r="16" spans="1:6" ht="13.5" customHeight="1">
      <c r="A16" s="223" t="s">
        <v>835</v>
      </c>
      <c r="B16" s="222"/>
      <c r="C16" s="262"/>
      <c r="D16" s="262"/>
      <c r="E16" s="262"/>
      <c r="F16" s="231"/>
    </row>
    <row r="17" spans="1:5" ht="13.5">
      <c r="A17" s="225"/>
      <c r="B17" s="225"/>
      <c r="C17" s="233"/>
      <c r="D17" s="233"/>
      <c r="E17" s="233"/>
    </row>
    <row r="18" spans="1:6" ht="13.5">
      <c r="A18" s="285"/>
      <c r="B18" s="310" t="s">
        <v>836</v>
      </c>
      <c r="C18" s="311"/>
      <c r="D18" s="237"/>
      <c r="E18" s="237"/>
      <c r="F18" s="233"/>
    </row>
    <row r="19" spans="1:6" ht="6" customHeight="1">
      <c r="A19" s="286"/>
      <c r="B19" s="286"/>
      <c r="C19" s="287"/>
      <c r="D19" s="237"/>
      <c r="E19" s="237"/>
      <c r="F19" s="233"/>
    </row>
    <row r="20" spans="1:6" ht="6" customHeight="1">
      <c r="A20" s="286"/>
      <c r="B20" s="288"/>
      <c r="C20" s="289"/>
      <c r="D20" s="290"/>
      <c r="E20" s="236"/>
      <c r="F20" s="233"/>
    </row>
    <row r="21" spans="1:6" ht="13.5">
      <c r="A21" s="239"/>
      <c r="B21" s="291" t="s">
        <v>837</v>
      </c>
      <c r="C21" s="292"/>
      <c r="D21" s="293"/>
      <c r="E21" s="292"/>
      <c r="F21" s="233"/>
    </row>
    <row r="22" spans="1:6" ht="6" customHeight="1">
      <c r="A22" s="239"/>
      <c r="B22" s="294"/>
      <c r="C22" s="295"/>
      <c r="D22" s="296"/>
      <c r="E22" s="285"/>
      <c r="F22" s="233"/>
    </row>
    <row r="23" spans="1:6" ht="13.5">
      <c r="A23" s="239"/>
      <c r="B23" s="239"/>
      <c r="C23" s="239"/>
      <c r="D23" s="239"/>
      <c r="E23" s="239"/>
      <c r="F23" s="233"/>
    </row>
    <row r="24" spans="1:6" ht="13.5">
      <c r="A24" s="239"/>
      <c r="B24" s="239" t="s">
        <v>838</v>
      </c>
      <c r="C24" s="239"/>
      <c r="D24" s="239"/>
      <c r="E24" s="239"/>
      <c r="F24" s="233"/>
    </row>
    <row r="25" spans="1:6" ht="6" customHeight="1">
      <c r="A25" s="239"/>
      <c r="B25" s="239"/>
      <c r="C25" s="239"/>
      <c r="D25" s="239"/>
      <c r="E25" s="239"/>
      <c r="F25" s="233"/>
    </row>
    <row r="26" spans="1:6" ht="13.5">
      <c r="A26" s="239"/>
      <c r="B26" s="239" t="s">
        <v>839</v>
      </c>
      <c r="C26" s="239"/>
      <c r="D26" s="239"/>
      <c r="E26" s="239"/>
      <c r="F26" s="233"/>
    </row>
    <row r="27" spans="1:6" ht="6" customHeight="1">
      <c r="A27" s="239"/>
      <c r="B27" s="239"/>
      <c r="C27" s="239"/>
      <c r="D27" s="239"/>
      <c r="E27" s="239"/>
      <c r="F27" s="233"/>
    </row>
    <row r="28" spans="1:6" ht="13.5">
      <c r="A28" s="239"/>
      <c r="B28" s="239" t="s">
        <v>840</v>
      </c>
      <c r="C28" s="239"/>
      <c r="D28" s="239"/>
      <c r="E28" s="239"/>
      <c r="F28" s="233"/>
    </row>
    <row r="29" spans="1:6" ht="13.5">
      <c r="A29" s="239"/>
      <c r="B29" s="239"/>
      <c r="C29" s="239"/>
      <c r="D29" s="239"/>
      <c r="E29" s="239"/>
      <c r="F29" s="233"/>
    </row>
    <row r="30" spans="1:6" ht="13.5" customHeight="1">
      <c r="A30" s="262"/>
      <c r="B30" s="262"/>
      <c r="C30" s="262"/>
      <c r="D30" s="262"/>
      <c r="E30" s="262"/>
      <c r="F30" s="231"/>
    </row>
    <row r="31" spans="1:6" ht="13.5" customHeight="1">
      <c r="A31" s="221" t="s">
        <v>841</v>
      </c>
      <c r="B31" s="222"/>
      <c r="C31" s="222"/>
      <c r="D31" s="222"/>
      <c r="E31" s="222"/>
      <c r="F31" s="231"/>
    </row>
    <row r="32" spans="1:6" ht="13.5" customHeight="1">
      <c r="A32" s="222"/>
      <c r="B32" s="222"/>
      <c r="C32" s="222"/>
      <c r="D32" s="222"/>
      <c r="E32" s="222"/>
      <c r="F32" s="231"/>
    </row>
    <row r="33" spans="1:6" ht="13.5" customHeight="1">
      <c r="A33" s="223" t="s">
        <v>842</v>
      </c>
      <c r="B33" s="222"/>
      <c r="C33" s="222"/>
      <c r="D33" s="222"/>
      <c r="E33" s="222"/>
      <c r="F33" s="231"/>
    </row>
    <row r="34" spans="1:6" ht="6" customHeight="1">
      <c r="A34" s="223"/>
      <c r="B34" s="222"/>
      <c r="C34" s="222"/>
      <c r="D34" s="222"/>
      <c r="E34" s="222"/>
      <c r="F34" s="231"/>
    </row>
    <row r="35" spans="1:6" ht="13.5" customHeight="1">
      <c r="A35" s="223" t="s">
        <v>843</v>
      </c>
      <c r="B35" s="222"/>
      <c r="C35" s="222"/>
      <c r="D35" s="222"/>
      <c r="E35" s="222"/>
      <c r="F35" s="231"/>
    </row>
    <row r="36" spans="1:6" ht="6" customHeight="1">
      <c r="A36" s="223"/>
      <c r="B36" s="222"/>
      <c r="C36" s="222"/>
      <c r="D36" s="222"/>
      <c r="E36" s="222"/>
      <c r="F36" s="231"/>
    </row>
    <row r="37" spans="1:6" ht="13.5" customHeight="1">
      <c r="A37" s="223" t="s">
        <v>844</v>
      </c>
      <c r="B37" s="222"/>
      <c r="C37" s="222"/>
      <c r="D37" s="222"/>
      <c r="E37" s="222"/>
      <c r="F37" s="231"/>
    </row>
    <row r="38" spans="1:6" ht="6" customHeight="1">
      <c r="A38" s="223"/>
      <c r="B38" s="222"/>
      <c r="C38" s="222"/>
      <c r="D38" s="222"/>
      <c r="E38" s="222"/>
      <c r="F38" s="231"/>
    </row>
    <row r="39" spans="1:6" ht="14.25">
      <c r="A39" s="223" t="s">
        <v>845</v>
      </c>
      <c r="B39" s="222"/>
      <c r="C39" s="222"/>
      <c r="D39" s="222"/>
      <c r="E39" s="222"/>
      <c r="F39" s="231"/>
    </row>
    <row r="40" spans="1:6" ht="6" customHeight="1">
      <c r="A40" s="223"/>
      <c r="B40" s="222"/>
      <c r="C40" s="222"/>
      <c r="D40" s="222"/>
      <c r="E40" s="222"/>
      <c r="F40" s="231"/>
    </row>
    <row r="41" spans="1:6" ht="13.5" customHeight="1">
      <c r="A41" s="223" t="s">
        <v>846</v>
      </c>
      <c r="B41" s="222"/>
      <c r="C41" s="222"/>
      <c r="D41" s="222"/>
      <c r="E41" s="222"/>
      <c r="F41" s="231"/>
    </row>
    <row r="42" spans="1:6" ht="6" customHeight="1">
      <c r="A42" s="223"/>
      <c r="B42" s="222"/>
      <c r="C42" s="222"/>
      <c r="D42" s="222"/>
      <c r="E42" s="222"/>
      <c r="F42" s="231"/>
    </row>
    <row r="43" spans="1:6" ht="13.5" customHeight="1">
      <c r="A43" s="223" t="s">
        <v>847</v>
      </c>
      <c r="B43" s="222"/>
      <c r="C43" s="222"/>
      <c r="D43" s="222"/>
      <c r="E43" s="222"/>
      <c r="F43" s="231"/>
    </row>
    <row r="44" spans="1:6" ht="13.5" customHeight="1">
      <c r="A44" s="221"/>
      <c r="B44" s="221"/>
      <c r="C44" s="221"/>
      <c r="D44" s="221"/>
      <c r="E44" s="221"/>
      <c r="F44" s="231"/>
    </row>
    <row r="45" spans="1:6" ht="13.5" customHeight="1">
      <c r="A45" s="221"/>
      <c r="B45" s="221"/>
      <c r="C45" s="221"/>
      <c r="D45" s="221"/>
      <c r="E45" s="221"/>
      <c r="F45" s="231"/>
    </row>
    <row r="46" spans="1:6" ht="13.5" customHeight="1">
      <c r="A46" s="221" t="s">
        <v>848</v>
      </c>
      <c r="B46" s="222"/>
      <c r="C46" s="222"/>
      <c r="D46" s="222"/>
      <c r="E46" s="222"/>
      <c r="F46" s="231"/>
    </row>
    <row r="47" spans="1:6" ht="13.5" customHeight="1">
      <c r="A47" s="222"/>
      <c r="B47" s="222"/>
      <c r="C47" s="222"/>
      <c r="D47" s="222"/>
      <c r="E47" s="222"/>
      <c r="F47" s="231"/>
    </row>
    <row r="48" spans="1:6" ht="13.5" customHeight="1">
      <c r="A48" s="223" t="s">
        <v>849</v>
      </c>
      <c r="B48" s="222"/>
      <c r="C48" s="222"/>
      <c r="D48" s="222"/>
      <c r="E48" s="222"/>
      <c r="F48" s="231"/>
    </row>
    <row r="49" spans="1:6" ht="6" customHeight="1">
      <c r="A49" s="223"/>
      <c r="B49" s="221"/>
      <c r="C49" s="221"/>
      <c r="D49" s="221"/>
      <c r="E49" s="221"/>
      <c r="F49" s="231"/>
    </row>
    <row r="50" spans="1:6" ht="13.5" customHeight="1">
      <c r="A50" s="223" t="s">
        <v>850</v>
      </c>
      <c r="B50" s="221"/>
      <c r="C50" s="221"/>
      <c r="D50" s="221"/>
      <c r="E50" s="221"/>
      <c r="F50" s="231"/>
    </row>
    <row r="51" spans="1:6" ht="13.5" customHeight="1">
      <c r="A51" s="262"/>
      <c r="B51" s="262"/>
      <c r="C51" s="262"/>
      <c r="D51" s="262"/>
      <c r="E51" s="262"/>
      <c r="F51" s="231"/>
    </row>
    <row r="52" spans="1:6" ht="13.5">
      <c r="A52" s="234" t="s">
        <v>851</v>
      </c>
      <c r="B52" s="234"/>
      <c r="C52" s="232"/>
      <c r="D52" s="232"/>
      <c r="E52" s="232"/>
      <c r="F52" s="233"/>
    </row>
    <row r="53" spans="1:6" ht="13.5">
      <c r="A53" s="234"/>
      <c r="B53" s="234"/>
      <c r="C53" s="232"/>
      <c r="D53" s="232"/>
      <c r="E53" s="232"/>
      <c r="F53" s="233"/>
    </row>
  </sheetData>
  <sheetProtection password="CC6F"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F11" sqref="F11"/>
    </sheetView>
  </sheetViews>
  <sheetFormatPr defaultColWidth="9.00390625" defaultRowHeight="13.5"/>
  <cols>
    <col min="1" max="1" width="3.625" style="284" customWidth="1"/>
    <col min="2" max="3" width="8.625" style="284" customWidth="1"/>
    <col min="4" max="4" width="80.625" style="284" customWidth="1"/>
    <col min="5" max="5" width="31.625" style="284" customWidth="1"/>
    <col min="6" max="6" width="3.625" style="0" customWidth="1"/>
  </cols>
  <sheetData>
    <row r="1" spans="1:6" ht="13.5">
      <c r="A1" s="234"/>
      <c r="B1" s="234"/>
      <c r="C1" s="232"/>
      <c r="D1" s="232"/>
      <c r="E1" s="232"/>
      <c r="F1" s="233"/>
    </row>
    <row r="2" spans="1:6" ht="13.5">
      <c r="A2" s="234" t="s">
        <v>852</v>
      </c>
      <c r="B2" s="234"/>
      <c r="C2" s="232"/>
      <c r="D2" s="232"/>
      <c r="E2" s="232"/>
      <c r="F2" s="233"/>
    </row>
    <row r="3" spans="1:6" ht="6" customHeight="1">
      <c r="A3" s="234"/>
      <c r="B3" s="234"/>
      <c r="C3" s="232"/>
      <c r="D3" s="232"/>
      <c r="E3" s="232"/>
      <c r="F3" s="233"/>
    </row>
    <row r="4" spans="1:6" ht="13.5">
      <c r="A4" s="237" t="s">
        <v>853</v>
      </c>
      <c r="B4" s="234"/>
      <c r="C4" s="232"/>
      <c r="D4" s="232"/>
      <c r="E4" s="232"/>
      <c r="F4" s="233"/>
    </row>
    <row r="5" spans="1:6" ht="6" customHeight="1">
      <c r="A5" s="237"/>
      <c r="B5" s="234"/>
      <c r="C5" s="232"/>
      <c r="D5" s="232"/>
      <c r="E5" s="232"/>
      <c r="F5" s="233"/>
    </row>
    <row r="6" spans="1:6" ht="13.5">
      <c r="A6" s="237" t="s">
        <v>854</v>
      </c>
      <c r="B6" s="234"/>
      <c r="C6" s="232"/>
      <c r="D6" s="232"/>
      <c r="E6" s="232"/>
      <c r="F6" s="233"/>
    </row>
    <row r="7" spans="1:6" ht="13.5">
      <c r="A7" s="234"/>
      <c r="B7" s="234"/>
      <c r="C7" s="232"/>
      <c r="D7" s="232"/>
      <c r="E7" s="232"/>
      <c r="F7" s="233"/>
    </row>
    <row r="8" spans="1:6" ht="13.5">
      <c r="A8" s="237"/>
      <c r="B8" s="237" t="s">
        <v>855</v>
      </c>
      <c r="C8" s="236"/>
      <c r="D8" s="236"/>
      <c r="E8" s="236"/>
      <c r="F8" s="233"/>
    </row>
    <row r="9" spans="1:6" s="298" customFormat="1" ht="6" customHeight="1">
      <c r="A9" s="236"/>
      <c r="B9" s="236"/>
      <c r="C9" s="236"/>
      <c r="D9" s="236"/>
      <c r="E9" s="236"/>
      <c r="F9" s="297"/>
    </row>
    <row r="10" spans="1:6" ht="19.5" customHeight="1">
      <c r="A10" s="236"/>
      <c r="B10" s="312" t="s">
        <v>856</v>
      </c>
      <c r="C10" s="313"/>
      <c r="D10" s="314"/>
      <c r="E10" s="299"/>
      <c r="F10" s="233"/>
    </row>
    <row r="11" spans="1:6" ht="19.5" customHeight="1">
      <c r="A11" s="236"/>
      <c r="B11" s="315" t="s">
        <v>889</v>
      </c>
      <c r="C11" s="316"/>
      <c r="D11" s="317"/>
      <c r="E11" s="299"/>
      <c r="F11" s="233"/>
    </row>
    <row r="12" spans="1:6" ht="13.5">
      <c r="A12" s="236"/>
      <c r="B12" s="236"/>
      <c r="C12" s="236"/>
      <c r="D12" s="236"/>
      <c r="E12" s="236"/>
      <c r="F12" s="233"/>
    </row>
    <row r="13" spans="1:6" ht="13.5">
      <c r="A13" s="236"/>
      <c r="B13" s="236"/>
      <c r="C13" s="236"/>
      <c r="D13" s="236"/>
      <c r="E13" s="236"/>
      <c r="F13" s="233"/>
    </row>
    <row r="14" spans="1:6" ht="13.5">
      <c r="A14" s="237"/>
      <c r="B14" s="237" t="s">
        <v>857</v>
      </c>
      <c r="C14" s="237"/>
      <c r="D14" s="237"/>
      <c r="E14" s="237"/>
      <c r="F14" s="233"/>
    </row>
    <row r="15" spans="1:6" s="298" customFormat="1" ht="6" customHeight="1">
      <c r="A15" s="236"/>
      <c r="B15" s="236"/>
      <c r="C15" s="236"/>
      <c r="D15" s="236"/>
      <c r="E15" s="236"/>
      <c r="F15" s="297"/>
    </row>
    <row r="16" spans="1:6" ht="19.5" customHeight="1">
      <c r="A16" s="236"/>
      <c r="B16" s="312" t="s">
        <v>858</v>
      </c>
      <c r="C16" s="313"/>
      <c r="D16" s="314"/>
      <c r="E16" s="299"/>
      <c r="F16" s="233"/>
    </row>
    <row r="17" spans="1:6" ht="19.5" customHeight="1">
      <c r="A17" s="236"/>
      <c r="B17" s="315" t="s">
        <v>859</v>
      </c>
      <c r="C17" s="316"/>
      <c r="D17" s="317"/>
      <c r="E17" s="299"/>
      <c r="F17" s="233"/>
    </row>
    <row r="18" spans="1:6" ht="13.5">
      <c r="A18" s="233"/>
      <c r="B18" s="233"/>
      <c r="C18" s="233"/>
      <c r="D18" s="233"/>
      <c r="E18" s="233"/>
      <c r="F18" s="233"/>
    </row>
    <row r="19" spans="1:6" ht="13.5">
      <c r="A19" s="233"/>
      <c r="B19" s="233"/>
      <c r="C19" s="233"/>
      <c r="D19" s="233"/>
      <c r="E19" s="233"/>
      <c r="F19" s="233"/>
    </row>
    <row r="20" spans="1:5" ht="13.5">
      <c r="A20" s="234" t="s">
        <v>860</v>
      </c>
      <c r="B20" s="234"/>
      <c r="C20" s="233"/>
      <c r="D20" s="233"/>
      <c r="E20" s="233"/>
    </row>
    <row r="21" spans="1:5" ht="13.5">
      <c r="A21" s="234"/>
      <c r="B21" s="234"/>
      <c r="C21" s="233"/>
      <c r="D21" s="233"/>
      <c r="E21" s="233"/>
    </row>
    <row r="22" spans="1:5" ht="13.5">
      <c r="A22" s="233"/>
      <c r="B22" s="233"/>
      <c r="C22" s="233"/>
      <c r="D22" s="233"/>
      <c r="E22" s="233"/>
    </row>
    <row r="23" spans="1:5" ht="13.5">
      <c r="A23" s="234" t="s">
        <v>861</v>
      </c>
      <c r="B23" s="234"/>
      <c r="C23" s="233"/>
      <c r="D23" s="233"/>
      <c r="E23" s="233"/>
    </row>
    <row r="24" spans="1:5" ht="6" customHeight="1">
      <c r="A24" s="234"/>
      <c r="B24" s="234"/>
      <c r="C24" s="233"/>
      <c r="D24" s="233"/>
      <c r="E24" s="233"/>
    </row>
    <row r="25" spans="1:5" ht="13.5">
      <c r="A25" s="229" t="s">
        <v>782</v>
      </c>
      <c r="B25" s="229"/>
      <c r="C25" s="233"/>
      <c r="D25" s="233"/>
      <c r="E25" s="233"/>
    </row>
    <row r="26" spans="1:5" ht="6" customHeight="1">
      <c r="A26" s="229"/>
      <c r="B26" s="229"/>
      <c r="C26" s="233"/>
      <c r="D26" s="233"/>
      <c r="E26" s="233"/>
    </row>
    <row r="27" spans="1:5" ht="13.5" customHeight="1">
      <c r="A27" s="229"/>
      <c r="B27" s="229"/>
      <c r="C27" s="233"/>
      <c r="D27" s="233"/>
      <c r="E27" s="233"/>
    </row>
    <row r="28" spans="1:5" ht="13.5">
      <c r="A28" s="229" t="s">
        <v>783</v>
      </c>
      <c r="B28" s="229"/>
      <c r="C28" s="233"/>
      <c r="D28" s="233"/>
      <c r="E28" s="233"/>
    </row>
    <row r="29" spans="1:5" ht="6" customHeight="1">
      <c r="A29" s="229"/>
      <c r="B29" s="229"/>
      <c r="C29" s="233"/>
      <c r="D29" s="233"/>
      <c r="E29" s="233"/>
    </row>
    <row r="30" spans="1:5" ht="13.5">
      <c r="A30" s="238" t="s">
        <v>784</v>
      </c>
      <c r="B30" s="238"/>
      <c r="C30" s="238"/>
      <c r="D30" s="238"/>
      <c r="E30" s="238"/>
    </row>
    <row r="31" spans="1:5" ht="6" customHeight="1">
      <c r="A31" s="238"/>
      <c r="B31" s="238"/>
      <c r="C31" s="238"/>
      <c r="D31" s="238"/>
      <c r="E31" s="238"/>
    </row>
    <row r="32" spans="1:5" ht="13.5">
      <c r="A32" s="238" t="s">
        <v>785</v>
      </c>
      <c r="B32" s="238"/>
      <c r="C32" s="238"/>
      <c r="D32" s="238"/>
      <c r="E32" s="238"/>
    </row>
    <row r="33" spans="1:5" ht="6" customHeight="1">
      <c r="A33" s="238"/>
      <c r="B33" s="238"/>
      <c r="C33" s="238"/>
      <c r="D33" s="238"/>
      <c r="E33" s="238"/>
    </row>
    <row r="34" spans="1:5" ht="13.5">
      <c r="A34" s="238" t="s">
        <v>786</v>
      </c>
      <c r="B34" s="238"/>
      <c r="C34" s="238"/>
      <c r="D34" s="238"/>
      <c r="E34" s="238"/>
    </row>
    <row r="35" spans="1:5" ht="6" customHeight="1">
      <c r="A35" s="238"/>
      <c r="B35" s="238"/>
      <c r="C35" s="238"/>
      <c r="D35" s="238"/>
      <c r="E35" s="238"/>
    </row>
    <row r="36" spans="1:5" ht="13.5">
      <c r="A36" s="238" t="s">
        <v>787</v>
      </c>
      <c r="B36" s="238"/>
      <c r="C36" s="238"/>
      <c r="D36" s="238"/>
      <c r="E36" s="238"/>
    </row>
    <row r="37" spans="1:5" ht="6" customHeight="1">
      <c r="A37" s="238"/>
      <c r="B37" s="238"/>
      <c r="C37" s="238"/>
      <c r="D37" s="238"/>
      <c r="E37" s="238"/>
    </row>
    <row r="38" spans="1:5" ht="13.5">
      <c r="A38" s="238" t="s">
        <v>788</v>
      </c>
      <c r="B38" s="238"/>
      <c r="C38" s="238"/>
      <c r="D38" s="238"/>
      <c r="E38" s="238"/>
    </row>
    <row r="39" spans="1:5" ht="6" customHeight="1">
      <c r="A39" s="238"/>
      <c r="B39" s="238"/>
      <c r="C39" s="238"/>
      <c r="D39" s="238"/>
      <c r="E39" s="238"/>
    </row>
    <row r="40" spans="1:5" ht="13.5">
      <c r="A40" s="238" t="s">
        <v>789</v>
      </c>
      <c r="B40" s="238"/>
      <c r="C40" s="238"/>
      <c r="D40" s="238"/>
      <c r="E40" s="238"/>
    </row>
    <row r="41" spans="1:5" ht="6" customHeight="1">
      <c r="A41" s="238"/>
      <c r="B41" s="238"/>
      <c r="C41" s="238"/>
      <c r="D41" s="238"/>
      <c r="E41" s="238"/>
    </row>
    <row r="42" spans="1:5" ht="13.5">
      <c r="A42" s="238" t="s">
        <v>790</v>
      </c>
      <c r="B42" s="238"/>
      <c r="C42" s="238"/>
      <c r="D42" s="238"/>
      <c r="E42" s="238"/>
    </row>
    <row r="43" spans="1:5" ht="13.5" customHeight="1">
      <c r="A43" s="229"/>
      <c r="B43" s="229"/>
      <c r="C43" s="233"/>
      <c r="D43" s="233"/>
      <c r="E43" s="233"/>
    </row>
    <row r="44" spans="1:5" ht="13.5">
      <c r="A44" s="225" t="s">
        <v>810</v>
      </c>
      <c r="B44" s="225"/>
      <c r="C44" s="233"/>
      <c r="D44" s="233"/>
      <c r="E44" s="233"/>
    </row>
    <row r="45" spans="1:6" ht="13.5">
      <c r="A45" s="229" t="s">
        <v>862</v>
      </c>
      <c r="B45" s="229"/>
      <c r="C45" s="239"/>
      <c r="D45" s="239"/>
      <c r="E45" s="239"/>
      <c r="F45" s="233"/>
    </row>
    <row r="46" spans="1:6" ht="13.5">
      <c r="A46" s="238"/>
      <c r="B46" s="238"/>
      <c r="C46" s="239"/>
      <c r="D46" s="239"/>
      <c r="E46" s="239"/>
      <c r="F46" s="233"/>
    </row>
    <row r="47" spans="1:6" ht="13.5">
      <c r="A47" s="238" t="s">
        <v>863</v>
      </c>
      <c r="B47" s="238"/>
      <c r="C47" s="239"/>
      <c r="D47" s="239"/>
      <c r="E47" s="239"/>
      <c r="F47" s="233"/>
    </row>
    <row r="48" spans="1:6" ht="6" customHeight="1">
      <c r="A48" s="229"/>
      <c r="B48" s="238"/>
      <c r="C48" s="239"/>
      <c r="D48" s="239"/>
      <c r="E48" s="239"/>
      <c r="F48" s="233"/>
    </row>
    <row r="49" spans="1:6" ht="13.5">
      <c r="A49" s="238" t="s">
        <v>864</v>
      </c>
      <c r="B49" s="238"/>
      <c r="C49" s="239"/>
      <c r="D49" s="239"/>
      <c r="E49" s="239"/>
      <c r="F49" s="233"/>
    </row>
    <row r="50" spans="1:6" ht="13.5">
      <c r="A50" s="229"/>
      <c r="B50" s="238"/>
      <c r="C50" s="239"/>
      <c r="D50" s="239"/>
      <c r="E50" s="239"/>
      <c r="F50" s="233"/>
    </row>
    <row r="51" spans="1:6" ht="13.5">
      <c r="A51" s="237" t="s">
        <v>799</v>
      </c>
      <c r="B51" s="237"/>
      <c r="C51" s="237"/>
      <c r="D51" s="237"/>
      <c r="E51" s="237"/>
      <c r="F51" s="233"/>
    </row>
    <row r="52" spans="1:5" ht="13.5">
      <c r="A52" s="225" t="s">
        <v>865</v>
      </c>
      <c r="B52" s="225"/>
      <c r="C52" s="233"/>
      <c r="D52" s="233"/>
      <c r="E52" s="233"/>
    </row>
    <row r="53" spans="1:5" ht="13.5">
      <c r="A53" s="225"/>
      <c r="B53" s="225"/>
      <c r="C53" s="233"/>
      <c r="D53" s="233"/>
      <c r="E53" s="233"/>
    </row>
    <row r="54" spans="1:5" ht="13.5">
      <c r="A54" s="238"/>
      <c r="B54" s="238"/>
      <c r="C54" s="238"/>
      <c r="D54" s="238"/>
      <c r="E54" s="238"/>
    </row>
  </sheetData>
  <sheetProtection password="CC6F"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AC36"/>
  <sheetViews>
    <sheetView tabSelected="1" zoomScale="85" zoomScaleNormal="85" zoomScaleSheetLayoutView="85" zoomScalePageLayoutView="0" workbookViewId="0" topLeftCell="A1">
      <pane ySplit="2" topLeftCell="A3" activePane="bottomLeft" state="frozen"/>
      <selection pane="topLeft" activeCell="E40" sqref="E40"/>
      <selection pane="bottomLeft" activeCell="T5" sqref="T5:U5"/>
    </sheetView>
  </sheetViews>
  <sheetFormatPr defaultColWidth="9.00390625" defaultRowHeight="13.5"/>
  <cols>
    <col min="1" max="1" width="10.625" style="115" customWidth="1"/>
    <col min="2" max="2" width="3.625" style="115" customWidth="1"/>
    <col min="3" max="4" width="8.625" style="115" customWidth="1"/>
    <col min="5" max="5" width="3.625" style="115" customWidth="1"/>
    <col min="6" max="7" width="8.625" style="115" customWidth="1"/>
    <col min="8" max="8" width="3.625" style="115" customWidth="1"/>
    <col min="9" max="10" width="8.625" style="115" customWidth="1"/>
    <col min="11" max="11" width="3.625" style="115" customWidth="1"/>
    <col min="12" max="13" width="8.625" style="115" customWidth="1"/>
    <col min="14" max="14" width="3.625" style="115" customWidth="1"/>
    <col min="15" max="16" width="8.625" style="115" customWidth="1"/>
    <col min="17" max="17" width="3.625" style="115" customWidth="1"/>
    <col min="18" max="20" width="8.625" style="115" customWidth="1"/>
    <col min="21" max="21" width="8.625" style="117" customWidth="1"/>
    <col min="22" max="16384" width="9.00390625" style="117" customWidth="1"/>
  </cols>
  <sheetData>
    <row r="1" spans="1:29" s="2" customFormat="1" ht="33" customHeight="1">
      <c r="A1" s="103" t="s">
        <v>0</v>
      </c>
      <c r="B1" s="328"/>
      <c r="C1" s="329"/>
      <c r="D1" s="329"/>
      <c r="E1" s="330"/>
      <c r="F1" s="104" t="s">
        <v>1</v>
      </c>
      <c r="G1" s="333"/>
      <c r="H1" s="334"/>
      <c r="I1" s="334"/>
      <c r="J1" s="334"/>
      <c r="K1" s="334"/>
      <c r="L1" s="334"/>
      <c r="M1" s="334"/>
      <c r="N1" s="334"/>
      <c r="O1" s="335"/>
      <c r="P1" s="105" t="s">
        <v>2</v>
      </c>
      <c r="Q1" s="336"/>
      <c r="R1" s="336"/>
      <c r="S1" s="337"/>
      <c r="T1" s="106"/>
      <c r="U1" s="107"/>
      <c r="V1" s="3"/>
      <c r="W1" s="3"/>
      <c r="X1" s="3"/>
      <c r="Y1" s="3"/>
      <c r="Z1" s="108"/>
      <c r="AA1" s="108"/>
      <c r="AB1" s="108"/>
      <c r="AC1" s="108"/>
    </row>
    <row r="2" spans="1:29" s="2" customFormat="1" ht="33" customHeight="1">
      <c r="A2" s="109"/>
      <c r="B2" s="331"/>
      <c r="C2" s="331"/>
      <c r="D2" s="331"/>
      <c r="E2" s="332"/>
      <c r="F2" s="110" t="s">
        <v>27</v>
      </c>
      <c r="G2" s="333"/>
      <c r="H2" s="334"/>
      <c r="I2" s="334"/>
      <c r="J2" s="334"/>
      <c r="K2" s="334"/>
      <c r="L2" s="334"/>
      <c r="M2" s="334"/>
      <c r="N2" s="334"/>
      <c r="O2" s="335"/>
      <c r="P2" s="105" t="s">
        <v>21</v>
      </c>
      <c r="Q2" s="318">
        <f>SUM(S35)</f>
        <v>0</v>
      </c>
      <c r="R2" s="319"/>
      <c r="S2" s="320"/>
      <c r="T2" s="111"/>
      <c r="U2" s="112"/>
      <c r="V2" s="3"/>
      <c r="W2" s="3"/>
      <c r="X2" s="3"/>
      <c r="Y2" s="3"/>
      <c r="Z2" s="108"/>
      <c r="AA2" s="108"/>
      <c r="AB2" s="108"/>
      <c r="AC2" s="108"/>
    </row>
    <row r="3" spans="1:29" s="2" customFormat="1" ht="12" customHeight="1">
      <c r="A3" s="118"/>
      <c r="B3" s="119"/>
      <c r="C3" s="119"/>
      <c r="D3" s="119"/>
      <c r="E3" s="119"/>
      <c r="F3" s="120"/>
      <c r="G3" s="121"/>
      <c r="H3" s="122"/>
      <c r="I3" s="122"/>
      <c r="J3" s="122"/>
      <c r="K3" s="122"/>
      <c r="L3" s="122"/>
      <c r="M3" s="122"/>
      <c r="N3" s="122"/>
      <c r="O3" s="122"/>
      <c r="P3" s="123"/>
      <c r="Q3" s="124"/>
      <c r="R3" s="125"/>
      <c r="S3" s="125"/>
      <c r="T3" s="126"/>
      <c r="U3" s="127"/>
      <c r="V3" s="3"/>
      <c r="W3" s="3"/>
      <c r="X3" s="3"/>
      <c r="Y3" s="3"/>
      <c r="Z3" s="108"/>
      <c r="AA3" s="108"/>
      <c r="AB3" s="108"/>
      <c r="AC3" s="108"/>
    </row>
    <row r="4" spans="1:27" s="114" customFormat="1" ht="27.75" customHeight="1">
      <c r="A4" s="323" t="s">
        <v>41</v>
      </c>
      <c r="B4" s="323"/>
      <c r="C4" s="323"/>
      <c r="D4" s="323"/>
      <c r="E4" s="323"/>
      <c r="F4" s="323"/>
      <c r="G4" s="323"/>
      <c r="H4" s="323"/>
      <c r="I4" s="323"/>
      <c r="J4" s="323"/>
      <c r="K4" s="323"/>
      <c r="L4" s="323"/>
      <c r="M4" s="323"/>
      <c r="N4" s="323"/>
      <c r="O4" s="323"/>
      <c r="P4" s="323"/>
      <c r="Q4" s="323"/>
      <c r="R4" s="323"/>
      <c r="S4" s="323"/>
      <c r="T4" s="326" t="s">
        <v>973</v>
      </c>
      <c r="U4" s="327"/>
      <c r="V4" s="128"/>
      <c r="W4" s="113"/>
      <c r="X4" s="113"/>
      <c r="Y4" s="113"/>
      <c r="Z4" s="113"/>
      <c r="AA4" s="113"/>
    </row>
    <row r="5" spans="1:27" s="211" customFormat="1" ht="18" customHeight="1">
      <c r="A5" s="162" t="s">
        <v>8</v>
      </c>
      <c r="B5" s="321" t="s">
        <v>9</v>
      </c>
      <c r="C5" s="321"/>
      <c r="D5" s="321"/>
      <c r="E5" s="321" t="s">
        <v>10</v>
      </c>
      <c r="F5" s="322"/>
      <c r="G5" s="322"/>
      <c r="H5" s="321" t="s">
        <v>11</v>
      </c>
      <c r="I5" s="322"/>
      <c r="J5" s="322"/>
      <c r="K5" s="321" t="s">
        <v>12</v>
      </c>
      <c r="L5" s="322"/>
      <c r="M5" s="322"/>
      <c r="N5" s="321" t="s">
        <v>42</v>
      </c>
      <c r="O5" s="322"/>
      <c r="P5" s="322"/>
      <c r="Q5" s="321" t="s">
        <v>13</v>
      </c>
      <c r="R5" s="321"/>
      <c r="S5" s="321"/>
      <c r="T5" s="324" t="s">
        <v>14</v>
      </c>
      <c r="U5" s="325"/>
      <c r="V5" s="210"/>
      <c r="W5" s="210"/>
      <c r="X5" s="210"/>
      <c r="Y5" s="210"/>
      <c r="Z5" s="210"/>
      <c r="AA5" s="210"/>
    </row>
    <row r="6" spans="1:27" s="211" customFormat="1" ht="18" customHeight="1">
      <c r="A6" s="212" t="s">
        <v>197</v>
      </c>
      <c r="B6" s="213">
        <f>VALUE(TRIM(LEFT('岐阜市'!D43,2)))</f>
        <v>33</v>
      </c>
      <c r="C6" s="214">
        <f>'岐阜市'!F43</f>
        <v>65200</v>
      </c>
      <c r="D6" s="215">
        <f>'岐阜市'!G43</f>
        <v>0</v>
      </c>
      <c r="E6" s="216">
        <f>VALUE(TRIM(LEFT('岐阜市'!I43,2)))</f>
        <v>7</v>
      </c>
      <c r="F6" s="214">
        <f>'岐阜市'!K43</f>
        <v>7550</v>
      </c>
      <c r="G6" s="215">
        <f>'岐阜市'!L43</f>
        <v>0</v>
      </c>
      <c r="H6" s="216">
        <f>VALUE(TRIM(LEFT('岐阜市'!N43,2)))</f>
        <v>2</v>
      </c>
      <c r="I6" s="214">
        <f>'岐阜市'!P43</f>
        <v>1100</v>
      </c>
      <c r="J6" s="215">
        <f>'岐阜市'!Q43</f>
        <v>0</v>
      </c>
      <c r="K6" s="216">
        <f>VALUE(TRIM(LEFT('岐阜市'!S43,2)))</f>
        <v>10</v>
      </c>
      <c r="L6" s="214">
        <f>'岐阜市'!U43</f>
        <v>6500</v>
      </c>
      <c r="M6" s="215">
        <f>'岐阜市'!V43</f>
        <v>0</v>
      </c>
      <c r="N6" s="216">
        <f>VALUE(TRIM(LEFT('岐阜市'!X43,2)))</f>
        <v>35</v>
      </c>
      <c r="O6" s="214">
        <f>'岐阜市'!Z43</f>
        <v>72150</v>
      </c>
      <c r="P6" s="215">
        <f>'岐阜市'!AA43</f>
        <v>0</v>
      </c>
      <c r="Q6" s="216">
        <f>SUM(B6+E6+H6+K6+N6)</f>
        <v>87</v>
      </c>
      <c r="R6" s="214">
        <f>SUM(C6+O6+F6+I6+L6)</f>
        <v>152500</v>
      </c>
      <c r="S6" s="215">
        <f>SUM(D6,P6,G6,J6,M6)</f>
        <v>0</v>
      </c>
      <c r="T6" s="217"/>
      <c r="U6" s="218"/>
      <c r="V6" s="210"/>
      <c r="W6" s="210"/>
      <c r="X6" s="210"/>
      <c r="Y6" s="210"/>
      <c r="Z6" s="210"/>
      <c r="AA6" s="210"/>
    </row>
    <row r="7" spans="1:27" s="211" customFormat="1" ht="18" customHeight="1">
      <c r="A7" s="156" t="s">
        <v>205</v>
      </c>
      <c r="B7" s="157">
        <f>VALUE(TRIM(LEFT('瑞穂市・本巣市・本巣郡・山県市'!D12,2)))</f>
        <v>3</v>
      </c>
      <c r="C7" s="158">
        <f>'瑞穂市・本巣市・本巣郡・山県市'!F12</f>
        <v>7800</v>
      </c>
      <c r="D7" s="159">
        <f>'瑞穂市・本巣市・本巣郡・山県市'!G12</f>
        <v>0</v>
      </c>
      <c r="E7" s="160">
        <f>VALUE(TRIM(LEFT('瑞穂市・本巣市・本巣郡・山県市'!I12,2)))</f>
        <v>0</v>
      </c>
      <c r="F7" s="158">
        <f>'瑞穂市・本巣市・本巣郡・山県市'!K12</f>
        <v>0</v>
      </c>
      <c r="G7" s="159">
        <f>'瑞穂市・本巣市・本巣郡・山県市'!L12</f>
        <v>0</v>
      </c>
      <c r="H7" s="160">
        <f>VALUE(TRIM(LEFT('瑞穂市・本巣市・本巣郡・山県市'!N12,2)))</f>
        <v>0</v>
      </c>
      <c r="I7" s="158">
        <f>'瑞穂市・本巣市・本巣郡・山県市'!P12</f>
        <v>0</v>
      </c>
      <c r="J7" s="159">
        <f>'瑞穂市・本巣市・本巣郡・山県市'!Q12</f>
        <v>0</v>
      </c>
      <c r="K7" s="160">
        <f>VALUE(TRIM(LEFT('瑞穂市・本巣市・本巣郡・山県市'!S12,2)))</f>
        <v>1</v>
      </c>
      <c r="L7" s="158">
        <f>'瑞穂市・本巣市・本巣郡・山県市'!U12</f>
        <v>600</v>
      </c>
      <c r="M7" s="159">
        <f>'瑞穂市・本巣市・本巣郡・山県市'!V12</f>
        <v>0</v>
      </c>
      <c r="N7" s="160">
        <f>VALUE(TRIM(LEFT('瑞穂市・本巣市・本巣郡・山県市'!X12,2)))</f>
        <v>2</v>
      </c>
      <c r="O7" s="158">
        <f>'瑞穂市・本巣市・本巣郡・山県市'!Z12</f>
        <v>6700</v>
      </c>
      <c r="P7" s="159">
        <f>'瑞穂市・本巣市・本巣郡・山県市'!AA12</f>
        <v>0</v>
      </c>
      <c r="Q7" s="160">
        <f aca="true" t="shared" si="0" ref="Q7:Q34">SUM(B7+E7+H7+K7+N7)</f>
        <v>6</v>
      </c>
      <c r="R7" s="158">
        <f aca="true" t="shared" si="1" ref="R7:R34">SUM(C7+O7+F7+I7+L7)</f>
        <v>15100</v>
      </c>
      <c r="S7" s="159">
        <f aca="true" t="shared" si="2" ref="S7:S34">SUM(D7,P7,G7,J7,M7)</f>
        <v>0</v>
      </c>
      <c r="T7" s="217"/>
      <c r="U7" s="218"/>
      <c r="V7" s="210"/>
      <c r="W7" s="210"/>
      <c r="X7" s="210"/>
      <c r="Y7" s="210"/>
      <c r="Z7" s="210"/>
      <c r="AA7" s="210"/>
    </row>
    <row r="8" spans="1:27" s="211" customFormat="1" ht="18" customHeight="1">
      <c r="A8" s="156" t="s">
        <v>215</v>
      </c>
      <c r="B8" s="157">
        <f>VALUE(TRIM(LEFT('瑞穂市・本巣市・本巣郡・山県市'!D23,2)))</f>
        <v>1</v>
      </c>
      <c r="C8" s="158">
        <f>'瑞穂市・本巣市・本巣郡・山県市'!F23</f>
        <v>2750</v>
      </c>
      <c r="D8" s="159">
        <f>'瑞穂市・本巣市・本巣郡・山県市'!G23</f>
        <v>0</v>
      </c>
      <c r="E8" s="160">
        <f>VALUE(TRIM(LEFT('瑞穂市・本巣市・本巣郡・山県市'!I23,2)))</f>
        <v>0</v>
      </c>
      <c r="F8" s="158">
        <f>'瑞穂市・本巣市・本巣郡・山県市'!K23</f>
        <v>0</v>
      </c>
      <c r="G8" s="159">
        <f>'瑞穂市・本巣市・本巣郡・山県市'!L23</f>
        <v>0</v>
      </c>
      <c r="H8" s="160">
        <f>VALUE(TRIM(LEFT('瑞穂市・本巣市・本巣郡・山県市'!N23,2)))</f>
        <v>0</v>
      </c>
      <c r="I8" s="158">
        <f>'瑞穂市・本巣市・本巣郡・山県市'!P23</f>
        <v>0</v>
      </c>
      <c r="J8" s="159">
        <f>'瑞穂市・本巣市・本巣郡・山県市'!Q23</f>
        <v>0</v>
      </c>
      <c r="K8" s="160">
        <f>VALUE(TRIM(LEFT('瑞穂市・本巣市・本巣郡・山県市'!S23,2)))</f>
        <v>0</v>
      </c>
      <c r="L8" s="158">
        <f>'瑞穂市・本巣市・本巣郡・山県市'!U23</f>
        <v>0</v>
      </c>
      <c r="M8" s="159">
        <f>'瑞穂市・本巣市・本巣郡・山県市'!V23</f>
        <v>0</v>
      </c>
      <c r="N8" s="160">
        <f>VALUE(TRIM(LEFT('瑞穂市・本巣市・本巣郡・山県市'!X23,2)))</f>
        <v>4</v>
      </c>
      <c r="O8" s="158">
        <f>'瑞穂市・本巣市・本巣郡・山県市'!Z23</f>
        <v>6050</v>
      </c>
      <c r="P8" s="159">
        <f>'瑞穂市・本巣市・本巣郡・山県市'!AA23</f>
        <v>0</v>
      </c>
      <c r="Q8" s="160">
        <f t="shared" si="0"/>
        <v>5</v>
      </c>
      <c r="R8" s="158">
        <f t="shared" si="1"/>
        <v>8800</v>
      </c>
      <c r="S8" s="159">
        <f t="shared" si="2"/>
        <v>0</v>
      </c>
      <c r="T8" s="217"/>
      <c r="U8" s="218"/>
      <c r="V8" s="210"/>
      <c r="W8" s="210"/>
      <c r="X8" s="210"/>
      <c r="Y8" s="210"/>
      <c r="Z8" s="210"/>
      <c r="AA8" s="210"/>
    </row>
    <row r="9" spans="1:27" s="211" customFormat="1" ht="18" customHeight="1">
      <c r="A9" s="156" t="s">
        <v>249</v>
      </c>
      <c r="B9" s="157">
        <f>VALUE(TRIM(LEFT('瑞穂市・本巣市・本巣郡・山県市'!D32,2)))</f>
        <v>2</v>
      </c>
      <c r="C9" s="158">
        <f>'瑞穂市・本巣市・本巣郡・山県市'!F32</f>
        <v>3900</v>
      </c>
      <c r="D9" s="159">
        <f>'瑞穂市・本巣市・本巣郡・山県市'!G32</f>
        <v>0</v>
      </c>
      <c r="E9" s="160">
        <f>VALUE(TRIM(LEFT('瑞穂市・本巣市・本巣郡・山県市'!I32,2)))</f>
        <v>0</v>
      </c>
      <c r="F9" s="158">
        <f>'瑞穂市・本巣市・本巣郡・山県市'!K32</f>
        <v>0</v>
      </c>
      <c r="G9" s="159">
        <f>'瑞穂市・本巣市・本巣郡・山県市'!L32</f>
        <v>0</v>
      </c>
      <c r="H9" s="160">
        <f>VALUE(TRIM(LEFT('瑞穂市・本巣市・本巣郡・山県市'!N32,2)))</f>
        <v>0</v>
      </c>
      <c r="I9" s="158">
        <f>'瑞穂市・本巣市・本巣郡・山県市'!P32</f>
        <v>0</v>
      </c>
      <c r="J9" s="159">
        <f>'瑞穂市・本巣市・本巣郡・山県市'!Q32</f>
        <v>0</v>
      </c>
      <c r="K9" s="160">
        <f>VALUE(TRIM(LEFT('瑞穂市・本巣市・本巣郡・山県市'!S32,2)))</f>
        <v>1</v>
      </c>
      <c r="L9" s="158">
        <f>'瑞穂市・本巣市・本巣郡・山県市'!U32</f>
        <v>400</v>
      </c>
      <c r="M9" s="159">
        <f>'瑞穂市・本巣市・本巣郡・山県市'!V32</f>
        <v>0</v>
      </c>
      <c r="N9" s="160">
        <f>VALUE(TRIM(LEFT('瑞穂市・本巣市・本巣郡・山県市'!X32,2)))</f>
        <v>1</v>
      </c>
      <c r="O9" s="158">
        <f>'瑞穂市・本巣市・本巣郡・山県市'!Z32</f>
        <v>1750</v>
      </c>
      <c r="P9" s="159">
        <f>'瑞穂市・本巣市・本巣郡・山県市'!AA32</f>
        <v>0</v>
      </c>
      <c r="Q9" s="160">
        <f t="shared" si="0"/>
        <v>4</v>
      </c>
      <c r="R9" s="158">
        <f t="shared" si="1"/>
        <v>6050</v>
      </c>
      <c r="S9" s="159">
        <f t="shared" si="2"/>
        <v>0</v>
      </c>
      <c r="T9" s="217"/>
      <c r="U9" s="218"/>
      <c r="V9" s="210"/>
      <c r="W9" s="210"/>
      <c r="X9" s="210"/>
      <c r="Y9" s="210"/>
      <c r="Z9" s="210"/>
      <c r="AA9" s="210"/>
    </row>
    <row r="10" spans="1:27" s="211" customFormat="1" ht="18" customHeight="1">
      <c r="A10" s="161" t="s">
        <v>232</v>
      </c>
      <c r="B10" s="157">
        <f>VALUE(TRIM(LEFT('瑞穂市・本巣市・本巣郡・山県市'!D42,2)))</f>
        <v>2</v>
      </c>
      <c r="C10" s="158">
        <f>'瑞穂市・本巣市・本巣郡・山県市'!F42</f>
        <v>4650</v>
      </c>
      <c r="D10" s="159">
        <f>'瑞穂市・本巣市・本巣郡・山県市'!G42</f>
        <v>0</v>
      </c>
      <c r="E10" s="160">
        <f>VALUE(TRIM(LEFT('瑞穂市・本巣市・本巣郡・山県市'!I42,2)))</f>
        <v>0</v>
      </c>
      <c r="F10" s="158">
        <f>'瑞穂市・本巣市・本巣郡・山県市'!K42</f>
        <v>0</v>
      </c>
      <c r="G10" s="159">
        <f>'瑞穂市・本巣市・本巣郡・山県市'!L42</f>
        <v>0</v>
      </c>
      <c r="H10" s="160">
        <f>VALUE(TRIM(LEFT('瑞穂市・本巣市・本巣郡・山県市'!N42,2)))</f>
        <v>0</v>
      </c>
      <c r="I10" s="158">
        <f>'瑞穂市・本巣市・本巣郡・山県市'!P42</f>
        <v>0</v>
      </c>
      <c r="J10" s="159">
        <f>'瑞穂市・本巣市・本巣郡・山県市'!Q42</f>
        <v>0</v>
      </c>
      <c r="K10" s="160">
        <f>VALUE(TRIM(LEFT('瑞穂市・本巣市・本巣郡・山県市'!S42,2)))</f>
        <v>1</v>
      </c>
      <c r="L10" s="158">
        <f>'瑞穂市・本巣市・本巣郡・山県市'!U42</f>
        <v>100</v>
      </c>
      <c r="M10" s="159">
        <f>'瑞穂市・本巣市・本巣郡・山県市'!V42</f>
        <v>0</v>
      </c>
      <c r="N10" s="160">
        <f>VALUE(TRIM(LEFT('瑞穂市・本巣市・本巣郡・山県市'!X42,2)))</f>
        <v>3</v>
      </c>
      <c r="O10" s="158">
        <f>'瑞穂市・本巣市・本巣郡・山県市'!Z42</f>
        <v>6350</v>
      </c>
      <c r="P10" s="159">
        <f>'瑞穂市・本巣市・本巣郡・山県市'!AA42</f>
        <v>0</v>
      </c>
      <c r="Q10" s="160">
        <f t="shared" si="0"/>
        <v>6</v>
      </c>
      <c r="R10" s="158">
        <f t="shared" si="1"/>
        <v>11100</v>
      </c>
      <c r="S10" s="159">
        <f t="shared" si="2"/>
        <v>0</v>
      </c>
      <c r="T10" s="217"/>
      <c r="U10" s="218"/>
      <c r="V10" s="210"/>
      <c r="W10" s="210"/>
      <c r="X10" s="210"/>
      <c r="Y10" s="210"/>
      <c r="Z10" s="210"/>
      <c r="AA10" s="210"/>
    </row>
    <row r="11" spans="1:27" s="211" customFormat="1" ht="18" customHeight="1">
      <c r="A11" s="156" t="s">
        <v>250</v>
      </c>
      <c r="B11" s="157">
        <f>VALUE(TRIM(LEFT('羽島市・羽島郡'!D23,2)))</f>
        <v>6</v>
      </c>
      <c r="C11" s="158">
        <f>'羽島市・羽島郡'!F23</f>
        <v>11650</v>
      </c>
      <c r="D11" s="159">
        <f>'羽島市・羽島郡'!G23</f>
        <v>0</v>
      </c>
      <c r="E11" s="160">
        <f>VALUE(TRIM(LEFT('羽島市・羽島郡'!I23,2)))</f>
        <v>0</v>
      </c>
      <c r="F11" s="158">
        <f>'羽島市・羽島郡'!K23</f>
        <v>0</v>
      </c>
      <c r="G11" s="159">
        <f>'羽島市・羽島郡'!L23</f>
        <v>0</v>
      </c>
      <c r="H11" s="160">
        <f>VALUE(TRIM(LEFT('羽島市・羽島郡'!N23,2)))</f>
        <v>0</v>
      </c>
      <c r="I11" s="158">
        <f>'羽島市・羽島郡'!P23</f>
        <v>0</v>
      </c>
      <c r="J11" s="159">
        <f>'羽島市・羽島郡'!Q23</f>
        <v>0</v>
      </c>
      <c r="K11" s="160">
        <f>VALUE(TRIM(LEFT('羽島市・羽島郡'!S23,2)))</f>
        <v>1</v>
      </c>
      <c r="L11" s="158">
        <f>'羽島市・羽島郡'!U23</f>
        <v>650</v>
      </c>
      <c r="M11" s="159">
        <f>'羽島市・羽島郡'!V23</f>
        <v>0</v>
      </c>
      <c r="N11" s="160">
        <f>VALUE(TRIM(LEFT('羽島市・羽島郡'!X23,2)))</f>
        <v>3</v>
      </c>
      <c r="O11" s="158">
        <f>'羽島市・羽島郡'!Z23</f>
        <v>6450</v>
      </c>
      <c r="P11" s="159">
        <f>'羽島市・羽島郡'!AA23</f>
        <v>0</v>
      </c>
      <c r="Q11" s="160">
        <f t="shared" si="0"/>
        <v>10</v>
      </c>
      <c r="R11" s="158">
        <f t="shared" si="1"/>
        <v>18750</v>
      </c>
      <c r="S11" s="159">
        <f t="shared" si="2"/>
        <v>0</v>
      </c>
      <c r="T11" s="217"/>
      <c r="U11" s="218"/>
      <c r="V11" s="210"/>
      <c r="W11" s="210"/>
      <c r="X11" s="210"/>
      <c r="Y11" s="210"/>
      <c r="Z11" s="210"/>
      <c r="AA11" s="210"/>
    </row>
    <row r="12" spans="1:27" s="211" customFormat="1" ht="18" customHeight="1">
      <c r="A12" s="156" t="s">
        <v>251</v>
      </c>
      <c r="B12" s="157">
        <f>VALUE(TRIM(LEFT('羽島市・羽島郡'!D43,2)))</f>
        <v>3</v>
      </c>
      <c r="C12" s="158">
        <f>'羽島市・羽島郡'!F43</f>
        <v>7400</v>
      </c>
      <c r="D12" s="159">
        <f>'羽島市・羽島郡'!G43</f>
        <v>0</v>
      </c>
      <c r="E12" s="160">
        <f>VALUE(TRIM(LEFT('羽島市・羽島郡'!I43,2)))</f>
        <v>0</v>
      </c>
      <c r="F12" s="158">
        <f>'羽島市・羽島郡'!K43</f>
        <v>0</v>
      </c>
      <c r="G12" s="159">
        <f>'羽島市・羽島郡'!L43</f>
        <v>0</v>
      </c>
      <c r="H12" s="160">
        <f>VALUE(TRIM(LEFT('羽島市・羽島郡'!N43,2)))</f>
        <v>0</v>
      </c>
      <c r="I12" s="158">
        <f>'羽島市・羽島郡'!P43</f>
        <v>0</v>
      </c>
      <c r="J12" s="159">
        <f>'羽島市・羽島郡'!Q43</f>
        <v>0</v>
      </c>
      <c r="K12" s="160">
        <f>VALUE(TRIM(LEFT('羽島市・羽島郡'!S43,2)))</f>
        <v>1</v>
      </c>
      <c r="L12" s="158">
        <f>'羽島市・羽島郡'!U43</f>
        <v>450</v>
      </c>
      <c r="M12" s="159">
        <f>'羽島市・羽島郡'!V43</f>
        <v>0</v>
      </c>
      <c r="N12" s="160">
        <f>VALUE(TRIM(LEFT('羽島市・羽島郡'!X43,2)))</f>
        <v>1</v>
      </c>
      <c r="O12" s="158">
        <f>'羽島市・羽島郡'!Z43</f>
        <v>2350</v>
      </c>
      <c r="P12" s="159">
        <f>'羽島市・羽島郡'!AA43</f>
        <v>0</v>
      </c>
      <c r="Q12" s="160">
        <f t="shared" si="0"/>
        <v>5</v>
      </c>
      <c r="R12" s="158">
        <f t="shared" si="1"/>
        <v>10200</v>
      </c>
      <c r="S12" s="159">
        <f>SUM(D12,P12,G12,J12,M12)</f>
        <v>0</v>
      </c>
      <c r="T12" s="217"/>
      <c r="U12" s="218"/>
      <c r="V12" s="210"/>
      <c r="W12" s="210"/>
      <c r="X12" s="210"/>
      <c r="Y12" s="210"/>
      <c r="Z12" s="210"/>
      <c r="AA12" s="210"/>
    </row>
    <row r="13" spans="1:27" s="211" customFormat="1" ht="18" customHeight="1">
      <c r="A13" s="156" t="s">
        <v>290</v>
      </c>
      <c r="B13" s="157">
        <f>VALUE(TRIM(LEFT('各務原市'!D43,2)))</f>
        <v>13</v>
      </c>
      <c r="C13" s="158">
        <f>'各務原市'!F43</f>
        <v>27200</v>
      </c>
      <c r="D13" s="159">
        <f>'各務原市'!G43</f>
        <v>0</v>
      </c>
      <c r="E13" s="160">
        <f>VALUE(TRIM(LEFT('各務原市'!I43,2)))</f>
        <v>2</v>
      </c>
      <c r="F13" s="158">
        <f>'各務原市'!K43</f>
        <v>2400</v>
      </c>
      <c r="G13" s="159">
        <f>'各務原市'!L43</f>
        <v>0</v>
      </c>
      <c r="H13" s="160">
        <f>VALUE(TRIM(LEFT('各務原市'!N43,2)))</f>
        <v>4</v>
      </c>
      <c r="I13" s="158">
        <f>'各務原市'!P43</f>
        <v>3450</v>
      </c>
      <c r="J13" s="159">
        <f>'各務原市'!Q43</f>
        <v>0</v>
      </c>
      <c r="K13" s="160">
        <f>VALUE(TRIM(LEFT('各務原市'!S43,2)))</f>
        <v>3</v>
      </c>
      <c r="L13" s="158">
        <f>'各務原市'!U43</f>
        <v>1150</v>
      </c>
      <c r="M13" s="159">
        <f>'各務原市'!V43</f>
        <v>0</v>
      </c>
      <c r="N13" s="160">
        <f>VALUE(TRIM(LEFT('各務原市'!X43,2)))</f>
        <v>6</v>
      </c>
      <c r="O13" s="158">
        <f>'各務原市'!Z43</f>
        <v>12050</v>
      </c>
      <c r="P13" s="159">
        <f>'各務原市'!AA43</f>
        <v>0</v>
      </c>
      <c r="Q13" s="160">
        <f t="shared" si="0"/>
        <v>28</v>
      </c>
      <c r="R13" s="158">
        <f t="shared" si="1"/>
        <v>46250</v>
      </c>
      <c r="S13" s="159">
        <f t="shared" si="2"/>
        <v>0</v>
      </c>
      <c r="T13" s="217"/>
      <c r="U13" s="218"/>
      <c r="V13" s="210"/>
      <c r="W13" s="210"/>
      <c r="X13" s="210"/>
      <c r="Y13" s="210"/>
      <c r="Z13" s="210"/>
      <c r="AA13" s="210"/>
    </row>
    <row r="14" spans="1:27" s="211" customFormat="1" ht="18" customHeight="1">
      <c r="A14" s="156" t="s">
        <v>327</v>
      </c>
      <c r="B14" s="157">
        <f>VALUE(TRIM(LEFT('大垣市・海津市・揖斐郡'!D20,2)))</f>
        <v>11</v>
      </c>
      <c r="C14" s="158">
        <f>'大垣市・海津市・揖斐郡'!F20</f>
        <v>35050</v>
      </c>
      <c r="D14" s="159">
        <f>'大垣市・海津市・揖斐郡'!G20</f>
        <v>0</v>
      </c>
      <c r="E14" s="160">
        <f>VALUE(TRIM(LEFT('大垣市・海津市・揖斐郡'!I20,2)))</f>
        <v>3</v>
      </c>
      <c r="F14" s="158">
        <f>'大垣市・海津市・揖斐郡'!K20</f>
        <v>2400</v>
      </c>
      <c r="G14" s="159">
        <f>'大垣市・海津市・揖斐郡'!L20</f>
        <v>0</v>
      </c>
      <c r="H14" s="160">
        <f>VALUE(TRIM(LEFT('大垣市・海津市・揖斐郡'!N20,2)))</f>
        <v>0</v>
      </c>
      <c r="I14" s="158">
        <f>'大垣市・海津市・揖斐郡'!P20</f>
        <v>0</v>
      </c>
      <c r="J14" s="159">
        <f>'大垣市・海津市・揖斐郡'!Q20</f>
        <v>0</v>
      </c>
      <c r="K14" s="160">
        <f>VALUE(TRIM(LEFT('大垣市・海津市・揖斐郡'!S20,2)))</f>
        <v>3</v>
      </c>
      <c r="L14" s="158">
        <f>'大垣市・海津市・揖斐郡'!U20</f>
        <v>1700</v>
      </c>
      <c r="M14" s="159">
        <f>'大垣市・海津市・揖斐郡'!V20</f>
        <v>0</v>
      </c>
      <c r="N14" s="160">
        <f>VALUE(TRIM(LEFT('大垣市・海津市・揖斐郡'!X20,2)))</f>
        <v>7</v>
      </c>
      <c r="O14" s="158">
        <f>'大垣市・海津市・揖斐郡'!Z20</f>
        <v>13200</v>
      </c>
      <c r="P14" s="159">
        <f>'大垣市・海津市・揖斐郡'!AA20</f>
        <v>0</v>
      </c>
      <c r="Q14" s="160">
        <f t="shared" si="0"/>
        <v>24</v>
      </c>
      <c r="R14" s="158">
        <f t="shared" si="1"/>
        <v>52350</v>
      </c>
      <c r="S14" s="159">
        <f t="shared" si="2"/>
        <v>0</v>
      </c>
      <c r="T14" s="217"/>
      <c r="U14" s="218"/>
      <c r="V14" s="210"/>
      <c r="W14" s="210"/>
      <c r="X14" s="210"/>
      <c r="Y14" s="210"/>
      <c r="Z14" s="210"/>
      <c r="AA14" s="210"/>
    </row>
    <row r="15" spans="1:27" s="211" customFormat="1" ht="18" customHeight="1">
      <c r="A15" s="156" t="s">
        <v>328</v>
      </c>
      <c r="B15" s="157">
        <f>VALUE(TRIM(LEFT('大垣市・海津市・揖斐郡'!D31,2)))</f>
        <v>4</v>
      </c>
      <c r="C15" s="158">
        <f>'大垣市・海津市・揖斐郡'!F31</f>
        <v>7750</v>
      </c>
      <c r="D15" s="159">
        <f>'大垣市・海津市・揖斐郡'!G31</f>
        <v>0</v>
      </c>
      <c r="E15" s="160">
        <f>VALUE(TRIM(LEFT('大垣市・海津市・揖斐郡'!I31,2)))</f>
        <v>0</v>
      </c>
      <c r="F15" s="158">
        <f>'大垣市・海津市・揖斐郡'!K31</f>
        <v>0</v>
      </c>
      <c r="G15" s="159">
        <f>'大垣市・海津市・揖斐郡'!L31</f>
        <v>0</v>
      </c>
      <c r="H15" s="160">
        <f>VALUE(TRIM(LEFT('大垣市・海津市・揖斐郡'!N31,2)))</f>
        <v>0</v>
      </c>
      <c r="I15" s="158">
        <f>'大垣市・海津市・揖斐郡'!P31</f>
        <v>0</v>
      </c>
      <c r="J15" s="159">
        <f>'大垣市・海津市・揖斐郡'!Q31</f>
        <v>0</v>
      </c>
      <c r="K15" s="160">
        <f>VALUE(TRIM(LEFT('大垣市・海津市・揖斐郡'!S31,2)))</f>
        <v>1</v>
      </c>
      <c r="L15" s="158">
        <f>'大垣市・海津市・揖斐郡'!U31</f>
        <v>400</v>
      </c>
      <c r="M15" s="159">
        <f>'大垣市・海津市・揖斐郡'!V31</f>
        <v>0</v>
      </c>
      <c r="N15" s="160">
        <f>VALUE(TRIM(LEFT('大垣市・海津市・揖斐郡'!X31,2)))</f>
        <v>2</v>
      </c>
      <c r="O15" s="158">
        <f>'大垣市・海津市・揖斐郡'!Z31</f>
        <v>1800</v>
      </c>
      <c r="P15" s="159">
        <f>'大垣市・海津市・揖斐郡'!AA31</f>
        <v>0</v>
      </c>
      <c r="Q15" s="160">
        <f t="shared" si="0"/>
        <v>7</v>
      </c>
      <c r="R15" s="158">
        <f t="shared" si="1"/>
        <v>9950</v>
      </c>
      <c r="S15" s="159">
        <f t="shared" si="2"/>
        <v>0</v>
      </c>
      <c r="T15" s="217"/>
      <c r="U15" s="218"/>
      <c r="V15" s="210"/>
      <c r="W15" s="210"/>
      <c r="X15" s="210"/>
      <c r="Y15" s="210"/>
      <c r="Z15" s="210"/>
      <c r="AA15" s="210"/>
    </row>
    <row r="16" spans="1:27" s="211" customFormat="1" ht="18" customHeight="1">
      <c r="A16" s="156" t="s">
        <v>388</v>
      </c>
      <c r="B16" s="157">
        <f>VALUE(TRIM(LEFT('大垣市・海津市・揖斐郡'!D42,2)))</f>
        <v>4</v>
      </c>
      <c r="C16" s="158">
        <f>'大垣市・海津市・揖斐郡'!F42</f>
        <v>12000</v>
      </c>
      <c r="D16" s="159">
        <f>'大垣市・海津市・揖斐郡'!G42</f>
        <v>0</v>
      </c>
      <c r="E16" s="160">
        <f>VALUE(TRIM(LEFT('大垣市・海津市・揖斐郡'!I42,2)))</f>
        <v>0</v>
      </c>
      <c r="F16" s="158">
        <f>'大垣市・海津市・揖斐郡'!K42</f>
        <v>0</v>
      </c>
      <c r="G16" s="159">
        <f>'大垣市・海津市・揖斐郡'!L42</f>
        <v>0</v>
      </c>
      <c r="H16" s="160">
        <f>VALUE(TRIM(LEFT('大垣市・海津市・揖斐郡'!N42,2)))</f>
        <v>0</v>
      </c>
      <c r="I16" s="158">
        <f>'大垣市・海津市・揖斐郡'!P42</f>
        <v>0</v>
      </c>
      <c r="J16" s="159">
        <f>'大垣市・海津市・揖斐郡'!Q42</f>
        <v>0</v>
      </c>
      <c r="K16" s="160">
        <f>VALUE(TRIM(LEFT('大垣市・海津市・揖斐郡'!S42,2)))</f>
        <v>2</v>
      </c>
      <c r="L16" s="158">
        <f>'大垣市・海津市・揖斐郡'!U42</f>
        <v>500</v>
      </c>
      <c r="M16" s="159">
        <f>'大垣市・海津市・揖斐郡'!V42</f>
        <v>0</v>
      </c>
      <c r="N16" s="160">
        <f>VALUE(TRIM(LEFT('大垣市・海津市・揖斐郡'!X42,2)))</f>
        <v>4</v>
      </c>
      <c r="O16" s="158">
        <f>'大垣市・海津市・揖斐郡'!Z42</f>
        <v>6900</v>
      </c>
      <c r="P16" s="159">
        <f>'大垣市・海津市・揖斐郡'!AA42</f>
        <v>0</v>
      </c>
      <c r="Q16" s="160">
        <f t="shared" si="0"/>
        <v>10</v>
      </c>
      <c r="R16" s="158">
        <f t="shared" si="1"/>
        <v>19400</v>
      </c>
      <c r="S16" s="159">
        <f t="shared" si="2"/>
        <v>0</v>
      </c>
      <c r="T16" s="217"/>
      <c r="U16" s="218"/>
      <c r="V16" s="210"/>
      <c r="W16" s="210"/>
      <c r="X16" s="210"/>
      <c r="Y16" s="210"/>
      <c r="Z16" s="210"/>
      <c r="AA16" s="210"/>
    </row>
    <row r="17" spans="1:27" s="211" customFormat="1" ht="18" customHeight="1">
      <c r="A17" s="156" t="s">
        <v>401</v>
      </c>
      <c r="B17" s="157">
        <f>VALUE(TRIM(LEFT('不破郡・安八郡・養老郡'!D15,2)))</f>
        <v>4</v>
      </c>
      <c r="C17" s="158">
        <f>'不破郡・安八郡・養老郡'!F15</f>
        <v>7500</v>
      </c>
      <c r="D17" s="159">
        <f>'不破郡・安八郡・養老郡'!G15</f>
        <v>0</v>
      </c>
      <c r="E17" s="160">
        <f>VALUE(TRIM(LEFT('不破郡・安八郡・養老郡'!I15,2)))</f>
        <v>0</v>
      </c>
      <c r="F17" s="158">
        <f>'不破郡・安八郡・養老郡'!K15</f>
        <v>0</v>
      </c>
      <c r="G17" s="159">
        <f>'不破郡・安八郡・養老郡'!L15</f>
        <v>0</v>
      </c>
      <c r="H17" s="160">
        <f>VALUE(TRIM(LEFT('不破郡・安八郡・養老郡'!N15,2)))</f>
        <v>0</v>
      </c>
      <c r="I17" s="158">
        <f>'不破郡・安八郡・養老郡'!P15</f>
        <v>0</v>
      </c>
      <c r="J17" s="159">
        <f>'不破郡・安八郡・養老郡'!Q15</f>
        <v>0</v>
      </c>
      <c r="K17" s="160">
        <f>VALUE(TRIM(LEFT('不破郡・安八郡・養老郡'!S15,2)))</f>
        <v>1</v>
      </c>
      <c r="L17" s="158">
        <f>'不破郡・安八郡・養老郡'!U15</f>
        <v>250</v>
      </c>
      <c r="M17" s="159">
        <f>'不破郡・安八郡・養老郡'!V15</f>
        <v>0</v>
      </c>
      <c r="N17" s="160">
        <f>VALUE(TRIM(LEFT('不破郡・安八郡・養老郡'!X15,2)))</f>
        <v>1</v>
      </c>
      <c r="O17" s="158">
        <f>'不破郡・安八郡・養老郡'!Z15</f>
        <v>3450</v>
      </c>
      <c r="P17" s="159">
        <f>'不破郡・安八郡・養老郡'!AA15</f>
        <v>0</v>
      </c>
      <c r="Q17" s="160">
        <f t="shared" si="0"/>
        <v>6</v>
      </c>
      <c r="R17" s="158">
        <f t="shared" si="1"/>
        <v>11200</v>
      </c>
      <c r="S17" s="159">
        <f t="shared" si="2"/>
        <v>0</v>
      </c>
      <c r="T17" s="217"/>
      <c r="U17" s="218"/>
      <c r="V17" s="210"/>
      <c r="W17" s="210"/>
      <c r="X17" s="210"/>
      <c r="Y17" s="210"/>
      <c r="Z17" s="210"/>
      <c r="AA17" s="210"/>
    </row>
    <row r="18" spans="1:27" s="211" customFormat="1" ht="18" customHeight="1">
      <c r="A18" s="156" t="s">
        <v>402</v>
      </c>
      <c r="B18" s="157">
        <f>VALUE(TRIM(LEFT('不破郡・安八郡・養老郡'!D28,2)))</f>
        <v>3</v>
      </c>
      <c r="C18" s="158">
        <f>'不破郡・安八郡・養老郡'!F28</f>
        <v>10800</v>
      </c>
      <c r="D18" s="159">
        <f>'不破郡・安八郡・養老郡'!G28</f>
        <v>0</v>
      </c>
      <c r="E18" s="160">
        <f>VALUE(TRIM(LEFT('不破郡・安八郡・養老郡'!I28,2)))</f>
        <v>0</v>
      </c>
      <c r="F18" s="158">
        <f>'不破郡・安八郡・養老郡'!K28</f>
        <v>0</v>
      </c>
      <c r="G18" s="159">
        <f>'不破郡・安八郡・養老郡'!L28</f>
        <v>0</v>
      </c>
      <c r="H18" s="160">
        <f>VALUE(TRIM(LEFT('不破郡・安八郡・養老郡'!N28,2)))</f>
        <v>0</v>
      </c>
      <c r="I18" s="158">
        <f>'不破郡・安八郡・養老郡'!P28</f>
        <v>0</v>
      </c>
      <c r="J18" s="159">
        <f>'不破郡・安八郡・養老郡'!Q28</f>
        <v>0</v>
      </c>
      <c r="K18" s="160">
        <f>VALUE(TRIM(LEFT('不破郡・安八郡・養老郡'!S28,2)))</f>
        <v>2</v>
      </c>
      <c r="L18" s="158">
        <f>'不破郡・安八郡・養老郡'!U28</f>
        <v>250</v>
      </c>
      <c r="M18" s="159">
        <f>'不破郡・安八郡・養老郡'!V28</f>
        <v>0</v>
      </c>
      <c r="N18" s="160">
        <f>VALUE(TRIM(LEFT('不破郡・安八郡・養老郡'!X28,2)))</f>
        <v>0</v>
      </c>
      <c r="O18" s="158">
        <f>'不破郡・安八郡・養老郡'!Z28</f>
        <v>0</v>
      </c>
      <c r="P18" s="159">
        <f>'不破郡・安八郡・養老郡'!AA28</f>
        <v>0</v>
      </c>
      <c r="Q18" s="160">
        <f t="shared" si="0"/>
        <v>5</v>
      </c>
      <c r="R18" s="158">
        <f t="shared" si="1"/>
        <v>11050</v>
      </c>
      <c r="S18" s="159">
        <f t="shared" si="2"/>
        <v>0</v>
      </c>
      <c r="T18" s="219"/>
      <c r="U18" s="218"/>
      <c r="V18" s="210"/>
      <c r="W18" s="210"/>
      <c r="X18" s="210"/>
      <c r="Y18" s="210"/>
      <c r="Z18" s="210"/>
      <c r="AA18" s="210"/>
    </row>
    <row r="19" spans="1:27" s="211" customFormat="1" ht="18" customHeight="1">
      <c r="A19" s="156" t="s">
        <v>403</v>
      </c>
      <c r="B19" s="157">
        <f>VALUE(TRIM(LEFT('不破郡・安八郡・養老郡'!D42,2)))</f>
        <v>2</v>
      </c>
      <c r="C19" s="158">
        <f>'不破郡・安八郡・養老郡'!F42</f>
        <v>4950</v>
      </c>
      <c r="D19" s="159">
        <f>'不破郡・安八郡・養老郡'!G42</f>
        <v>0</v>
      </c>
      <c r="E19" s="160">
        <f>VALUE(TRIM(LEFT('不破郡・安八郡・養老郡'!I42,2)))</f>
        <v>1</v>
      </c>
      <c r="F19" s="158">
        <f>'不破郡・安八郡・養老郡'!K42</f>
        <v>400</v>
      </c>
      <c r="G19" s="159">
        <f>'不破郡・安八郡・養老郡'!L42</f>
        <v>0</v>
      </c>
      <c r="H19" s="160">
        <f>VALUE(TRIM(LEFT('不破郡・安八郡・養老郡'!N42,2)))</f>
        <v>0</v>
      </c>
      <c r="I19" s="158">
        <f>'不破郡・安八郡・養老郡'!P42</f>
        <v>0</v>
      </c>
      <c r="J19" s="159">
        <f>'不破郡・安八郡・養老郡'!Q42</f>
        <v>0</v>
      </c>
      <c r="K19" s="160">
        <f>VALUE(TRIM(LEFT('不破郡・安八郡・養老郡'!S42,2)))</f>
        <v>0</v>
      </c>
      <c r="L19" s="158">
        <f>'不破郡・安八郡・養老郡'!U42</f>
        <v>0</v>
      </c>
      <c r="M19" s="159">
        <f>'不破郡・安八郡・養老郡'!V42</f>
        <v>0</v>
      </c>
      <c r="N19" s="160">
        <f>VALUE(TRIM(LEFT('不破郡・安八郡・養老郡'!X42,2)))</f>
        <v>3</v>
      </c>
      <c r="O19" s="158">
        <f>'不破郡・安八郡・養老郡'!Z42</f>
        <v>3050</v>
      </c>
      <c r="P19" s="159">
        <f>'不破郡・安八郡・養老郡'!AA42</f>
        <v>0</v>
      </c>
      <c r="Q19" s="160">
        <f t="shared" si="0"/>
        <v>6</v>
      </c>
      <c r="R19" s="158">
        <f t="shared" si="1"/>
        <v>8400</v>
      </c>
      <c r="S19" s="159">
        <f t="shared" si="2"/>
        <v>0</v>
      </c>
      <c r="T19" s="220"/>
      <c r="U19" s="218"/>
      <c r="V19" s="210"/>
      <c r="W19" s="210"/>
      <c r="X19" s="210"/>
      <c r="Y19" s="210"/>
      <c r="Z19" s="210"/>
      <c r="AA19" s="210"/>
    </row>
    <row r="20" spans="1:27" s="211" customFormat="1" ht="18" customHeight="1">
      <c r="A20" s="156" t="s">
        <v>497</v>
      </c>
      <c r="B20" s="157">
        <f>VALUE(TRIM(LEFT('美濃加茂市・加茂郡'!D18,2)))</f>
        <v>3</v>
      </c>
      <c r="C20" s="158">
        <f>'美濃加茂市・加茂郡'!F18</f>
        <v>10100</v>
      </c>
      <c r="D20" s="159">
        <f>'美濃加茂市・加茂郡'!G18</f>
        <v>0</v>
      </c>
      <c r="E20" s="160">
        <f>VALUE(TRIM(LEFT('美濃加茂市・加茂郡'!I18,2)))</f>
        <v>0</v>
      </c>
      <c r="F20" s="158">
        <f>'美濃加茂市・加茂郡'!K18</f>
        <v>0</v>
      </c>
      <c r="G20" s="159">
        <f>'美濃加茂市・加茂郡'!L18</f>
        <v>0</v>
      </c>
      <c r="H20" s="160">
        <f>VALUE(TRIM(LEFT('美濃加茂市・加茂郡'!N18,2)))</f>
        <v>0</v>
      </c>
      <c r="I20" s="158">
        <f>'美濃加茂市・加茂郡'!P18</f>
        <v>0</v>
      </c>
      <c r="J20" s="159">
        <f>'美濃加茂市・加茂郡'!Q18</f>
        <v>0</v>
      </c>
      <c r="K20" s="160">
        <f>VALUE(TRIM(LEFT('美濃加茂市・加茂郡'!S18,2)))</f>
        <v>1</v>
      </c>
      <c r="L20" s="158">
        <f>'美濃加茂市・加茂郡'!U18</f>
        <v>850</v>
      </c>
      <c r="M20" s="159">
        <f>'美濃加茂市・加茂郡'!V18</f>
        <v>0</v>
      </c>
      <c r="N20" s="160">
        <f>VALUE(TRIM(LEFT('美濃加茂市・加茂郡'!X18,2)))</f>
        <v>1</v>
      </c>
      <c r="O20" s="158">
        <f>'美濃加茂市・加茂郡'!Z18</f>
        <v>2100</v>
      </c>
      <c r="P20" s="159">
        <f>'美濃加茂市・加茂郡'!AA18</f>
        <v>0</v>
      </c>
      <c r="Q20" s="160">
        <f t="shared" si="0"/>
        <v>5</v>
      </c>
      <c r="R20" s="158">
        <f t="shared" si="1"/>
        <v>13050</v>
      </c>
      <c r="S20" s="159">
        <f t="shared" si="2"/>
        <v>0</v>
      </c>
      <c r="T20" s="220"/>
      <c r="U20" s="218"/>
      <c r="V20" s="210"/>
      <c r="W20" s="210"/>
      <c r="X20" s="210"/>
      <c r="Y20" s="210"/>
      <c r="Z20" s="210"/>
      <c r="AA20" s="210"/>
    </row>
    <row r="21" spans="1:27" s="211" customFormat="1" ht="18" customHeight="1">
      <c r="A21" s="156" t="s">
        <v>443</v>
      </c>
      <c r="B21" s="157">
        <f>VALUE(TRIM(LEFT('美濃加茂市・加茂郡'!D43,2)))</f>
        <v>13</v>
      </c>
      <c r="C21" s="158">
        <f>'美濃加茂市・加茂郡'!F43</f>
        <v>12750</v>
      </c>
      <c r="D21" s="159">
        <f>'美濃加茂市・加茂郡'!G43</f>
        <v>0</v>
      </c>
      <c r="E21" s="160">
        <f>VALUE(TRIM(LEFT('美濃加茂市・加茂郡'!I43,2)))</f>
        <v>1</v>
      </c>
      <c r="F21" s="158">
        <f>'美濃加茂市・加茂郡'!K43</f>
        <v>150</v>
      </c>
      <c r="G21" s="159">
        <f>'美濃加茂市・加茂郡'!L43</f>
        <v>0</v>
      </c>
      <c r="H21" s="160">
        <f>VALUE(TRIM(LEFT('美濃加茂市・加茂郡'!N43,2)))</f>
        <v>0</v>
      </c>
      <c r="I21" s="158">
        <f>'美濃加茂市・加茂郡'!P43</f>
        <v>0</v>
      </c>
      <c r="J21" s="159">
        <f>'美濃加茂市・加茂郡'!Q43</f>
        <v>0</v>
      </c>
      <c r="K21" s="160">
        <f>VALUE(TRIM(LEFT('美濃加茂市・加茂郡'!S43,2)))</f>
        <v>1</v>
      </c>
      <c r="L21" s="158">
        <f>'美濃加茂市・加茂郡'!U43</f>
        <v>200</v>
      </c>
      <c r="M21" s="159">
        <f>'美濃加茂市・加茂郡'!V43</f>
        <v>0</v>
      </c>
      <c r="N21" s="160">
        <f>VALUE(TRIM(LEFT('美濃加茂市・加茂郡'!X43,2)))</f>
        <v>4</v>
      </c>
      <c r="O21" s="158">
        <f>'美濃加茂市・加茂郡'!Z43</f>
        <v>3400</v>
      </c>
      <c r="P21" s="159">
        <f>'美濃加茂市・加茂郡'!AA43</f>
        <v>0</v>
      </c>
      <c r="Q21" s="160">
        <f t="shared" si="0"/>
        <v>19</v>
      </c>
      <c r="R21" s="158">
        <f t="shared" si="1"/>
        <v>16500</v>
      </c>
      <c r="S21" s="159">
        <f t="shared" si="2"/>
        <v>0</v>
      </c>
      <c r="T21" s="220"/>
      <c r="U21" s="218"/>
      <c r="V21" s="210"/>
      <c r="W21" s="210"/>
      <c r="X21" s="210"/>
      <c r="Y21" s="210"/>
      <c r="Z21" s="210"/>
      <c r="AA21" s="210"/>
    </row>
    <row r="22" spans="1:27" s="211" customFormat="1" ht="18" customHeight="1">
      <c r="A22" s="156" t="s">
        <v>442</v>
      </c>
      <c r="B22" s="157">
        <f>VALUE(TRIM(LEFT('美濃市・関市・郡上市'!D12,2)))</f>
        <v>3</v>
      </c>
      <c r="C22" s="158">
        <f>'美濃市・関市・郡上市'!F12</f>
        <v>4250</v>
      </c>
      <c r="D22" s="159">
        <f>'美濃市・関市・郡上市'!G12</f>
        <v>0</v>
      </c>
      <c r="E22" s="160">
        <f>VALUE(TRIM(LEFT('美濃市・関市・郡上市'!I12,2)))</f>
        <v>0</v>
      </c>
      <c r="F22" s="158">
        <f>'美濃市・関市・郡上市'!K12</f>
        <v>0</v>
      </c>
      <c r="G22" s="159">
        <f>'美濃市・関市・郡上市'!L12</f>
        <v>0</v>
      </c>
      <c r="H22" s="160">
        <f>VALUE(TRIM(LEFT('美濃市・関市・郡上市'!N12,2)))</f>
        <v>0</v>
      </c>
      <c r="I22" s="158">
        <f>'美濃市・関市・郡上市'!P12</f>
        <v>0</v>
      </c>
      <c r="J22" s="159">
        <f>'美濃市・関市・郡上市'!Q12</f>
        <v>0</v>
      </c>
      <c r="K22" s="160">
        <f>VALUE(TRIM(LEFT('美濃市・関市・郡上市'!S12,2)))</f>
        <v>0</v>
      </c>
      <c r="L22" s="158">
        <f>'美濃市・関市・郡上市'!U12</f>
        <v>0</v>
      </c>
      <c r="M22" s="159">
        <f>'美濃市・関市・郡上市'!V12</f>
        <v>0</v>
      </c>
      <c r="N22" s="160">
        <f>VALUE(TRIM(LEFT('美濃市・関市・郡上市'!X12,2)))</f>
        <v>2</v>
      </c>
      <c r="O22" s="158">
        <f>'美濃市・関市・郡上市'!Z12</f>
        <v>2850</v>
      </c>
      <c r="P22" s="159">
        <f>'美濃市・関市・郡上市'!AA12</f>
        <v>0</v>
      </c>
      <c r="Q22" s="160">
        <f t="shared" si="0"/>
        <v>5</v>
      </c>
      <c r="R22" s="158">
        <f t="shared" si="1"/>
        <v>7100</v>
      </c>
      <c r="S22" s="159">
        <f t="shared" si="2"/>
        <v>0</v>
      </c>
      <c r="T22" s="220"/>
      <c r="U22" s="218"/>
      <c r="V22" s="210"/>
      <c r="W22" s="210"/>
      <c r="X22" s="210"/>
      <c r="Y22" s="210"/>
      <c r="Z22" s="210"/>
      <c r="AA22" s="210"/>
    </row>
    <row r="23" spans="1:27" s="211" customFormat="1" ht="18" customHeight="1">
      <c r="A23" s="156" t="s">
        <v>495</v>
      </c>
      <c r="B23" s="157">
        <f>VALUE(TRIM(LEFT('美濃市・関市・郡上市'!D28,2)))</f>
        <v>7</v>
      </c>
      <c r="C23" s="158">
        <f>'美濃市・関市・郡上市'!F28</f>
        <v>12300</v>
      </c>
      <c r="D23" s="159">
        <f>'美濃市・関市・郡上市'!G28</f>
        <v>0</v>
      </c>
      <c r="E23" s="160">
        <f>VALUE(TRIM(LEFT('美濃市・関市・郡上市'!I28,2)))</f>
        <v>2</v>
      </c>
      <c r="F23" s="158">
        <f>'美濃市・関市・郡上市'!K28</f>
        <v>750</v>
      </c>
      <c r="G23" s="159">
        <f>'美濃市・関市・郡上市'!L28</f>
        <v>0</v>
      </c>
      <c r="H23" s="160">
        <f>VALUE(TRIM(LEFT('美濃市・関市・郡上市'!N28,2)))</f>
        <v>0</v>
      </c>
      <c r="I23" s="158">
        <f>'美濃市・関市・郡上市'!P28</f>
        <v>0</v>
      </c>
      <c r="J23" s="159">
        <f>'美濃市・関市・郡上市'!Q28</f>
        <v>0</v>
      </c>
      <c r="K23" s="160">
        <f>VALUE(TRIM(LEFT('美濃市・関市・郡上市'!S28,2)))</f>
        <v>2</v>
      </c>
      <c r="L23" s="158">
        <f>'美濃市・関市・郡上市'!U28</f>
        <v>750</v>
      </c>
      <c r="M23" s="159">
        <f>'美濃市・関市・郡上市'!V28</f>
        <v>0</v>
      </c>
      <c r="N23" s="160">
        <f>VALUE(TRIM(LEFT('美濃市・関市・郡上市'!X28,2)))</f>
        <v>8</v>
      </c>
      <c r="O23" s="158">
        <f>'美濃市・関市・郡上市'!Z28</f>
        <v>11400</v>
      </c>
      <c r="P23" s="159">
        <f>'美濃市・関市・郡上市'!AA28</f>
        <v>0</v>
      </c>
      <c r="Q23" s="160">
        <f t="shared" si="0"/>
        <v>19</v>
      </c>
      <c r="R23" s="158">
        <f t="shared" si="1"/>
        <v>25200</v>
      </c>
      <c r="S23" s="159">
        <f t="shared" si="2"/>
        <v>0</v>
      </c>
      <c r="T23" s="220"/>
      <c r="U23" s="218"/>
      <c r="V23" s="210"/>
      <c r="W23" s="210"/>
      <c r="X23" s="210"/>
      <c r="Y23" s="210"/>
      <c r="Z23" s="210"/>
      <c r="AA23" s="210"/>
    </row>
    <row r="24" spans="1:27" s="211" customFormat="1" ht="18" customHeight="1">
      <c r="A24" s="156" t="s">
        <v>538</v>
      </c>
      <c r="B24" s="157">
        <f>VALUE(TRIM(LEFT('美濃市・関市・郡上市'!D42,2)))</f>
        <v>7</v>
      </c>
      <c r="C24" s="158">
        <f>'美濃市・関市・郡上市'!F42</f>
        <v>9900</v>
      </c>
      <c r="D24" s="159">
        <f>'美濃市・関市・郡上市'!G42</f>
        <v>0</v>
      </c>
      <c r="E24" s="160">
        <f>VALUE(TRIM(LEFT('美濃市・関市・郡上市'!I42,2)))</f>
        <v>0</v>
      </c>
      <c r="F24" s="158">
        <f>'美濃市・関市・郡上市'!K42</f>
        <v>0</v>
      </c>
      <c r="G24" s="159">
        <f>'美濃市・関市・郡上市'!L42</f>
        <v>0</v>
      </c>
      <c r="H24" s="160">
        <f>VALUE(TRIM(LEFT('美濃市・関市・郡上市'!N42,2)))</f>
        <v>0</v>
      </c>
      <c r="I24" s="158">
        <f>'美濃市・関市・郡上市'!P42</f>
        <v>0</v>
      </c>
      <c r="J24" s="159">
        <f>'美濃市・関市・郡上市'!Q42</f>
        <v>0</v>
      </c>
      <c r="K24" s="160">
        <f>VALUE(TRIM(LEFT('美濃市・関市・郡上市'!S42,2)))</f>
        <v>1</v>
      </c>
      <c r="L24" s="158">
        <f>'美濃市・関市・郡上市'!U42</f>
        <v>100</v>
      </c>
      <c r="M24" s="159">
        <f>'美濃市・関市・郡上市'!V42</f>
        <v>0</v>
      </c>
      <c r="N24" s="160">
        <f>VALUE(TRIM(LEFT('美濃市・関市・郡上市'!X42,2)))</f>
        <v>2</v>
      </c>
      <c r="O24" s="158">
        <f>'美濃市・関市・郡上市'!Z42</f>
        <v>1850</v>
      </c>
      <c r="P24" s="159">
        <f>'美濃市・関市・郡上市'!AA42</f>
        <v>0</v>
      </c>
      <c r="Q24" s="160">
        <f t="shared" si="0"/>
        <v>10</v>
      </c>
      <c r="R24" s="158">
        <f aca="true" t="shared" si="3" ref="R24:R30">SUM(C24+O24+F24+I24+L24)</f>
        <v>11850</v>
      </c>
      <c r="S24" s="159">
        <f aca="true" t="shared" si="4" ref="S24:S30">SUM(D24,P24,G24,J24,M24)</f>
        <v>0</v>
      </c>
      <c r="T24" s="220"/>
      <c r="U24" s="218"/>
      <c r="V24" s="210"/>
      <c r="W24" s="210"/>
      <c r="X24" s="210"/>
      <c r="Y24" s="210"/>
      <c r="Z24" s="210"/>
      <c r="AA24" s="210"/>
    </row>
    <row r="25" spans="1:27" s="211" customFormat="1" ht="18" customHeight="1">
      <c r="A25" s="156" t="s">
        <v>557</v>
      </c>
      <c r="B25" s="157">
        <f>VALUE(TRIM(LEFT('可児市・可児郡・多治見市'!D16,2)))</f>
        <v>6</v>
      </c>
      <c r="C25" s="158">
        <f>'可児市・可児郡・多治見市'!F16</f>
        <v>19350</v>
      </c>
      <c r="D25" s="159">
        <f>'可児市・可児郡・多治見市'!G16</f>
        <v>0</v>
      </c>
      <c r="E25" s="160">
        <f>VALUE(TRIM(LEFT('可児市・可児郡・多治見市'!I16,2)))</f>
        <v>4</v>
      </c>
      <c r="F25" s="158">
        <f>'可児市・可児郡・多治見市'!K16</f>
        <v>3700</v>
      </c>
      <c r="G25" s="159">
        <f>'可児市・可児郡・多治見市'!L16</f>
        <v>0</v>
      </c>
      <c r="H25" s="160">
        <f>VALUE(TRIM(LEFT('可児市・可児郡・多治見市'!N16,2)))</f>
        <v>0</v>
      </c>
      <c r="I25" s="158">
        <f>'可児市・可児郡・多治見市'!P16</f>
        <v>0</v>
      </c>
      <c r="J25" s="159">
        <f>'可児市・可児郡・多治見市'!Q16</f>
        <v>0</v>
      </c>
      <c r="K25" s="160">
        <f>VALUE(TRIM(LEFT('可児市・可児郡・多治見市'!S16,2)))</f>
        <v>2</v>
      </c>
      <c r="L25" s="158">
        <f>'可児市・可児郡・多治見市'!U16</f>
        <v>1350</v>
      </c>
      <c r="M25" s="159">
        <f>'可児市・可児郡・多治見市'!V16</f>
        <v>0</v>
      </c>
      <c r="N25" s="160">
        <f>VALUE(TRIM(LEFT('可児市・可児郡・多治見市'!X16,2)))</f>
        <v>1</v>
      </c>
      <c r="O25" s="158">
        <f>'可児市・可児郡・多治見市'!Z16</f>
        <v>200</v>
      </c>
      <c r="P25" s="159">
        <f>'可児市・可児郡・多治見市'!AA16</f>
        <v>0</v>
      </c>
      <c r="Q25" s="160">
        <f t="shared" si="0"/>
        <v>13</v>
      </c>
      <c r="R25" s="158">
        <f t="shared" si="3"/>
        <v>24600</v>
      </c>
      <c r="S25" s="159">
        <f t="shared" si="4"/>
        <v>0</v>
      </c>
      <c r="T25" s="220"/>
      <c r="U25" s="218"/>
      <c r="V25" s="210"/>
      <c r="W25" s="210"/>
      <c r="X25" s="210"/>
      <c r="Y25" s="210"/>
      <c r="Z25" s="210"/>
      <c r="AA25" s="210"/>
    </row>
    <row r="26" spans="1:27" s="211" customFormat="1" ht="18" customHeight="1">
      <c r="A26" s="156" t="s">
        <v>558</v>
      </c>
      <c r="B26" s="157">
        <f>VALUE(TRIM(LEFT('可児市・可児郡・多治見市'!D24,2)))</f>
        <v>1</v>
      </c>
      <c r="C26" s="158">
        <f>'可児市・可児郡・多治見市'!F24</f>
        <v>2650</v>
      </c>
      <c r="D26" s="159">
        <f>'可児市・可児郡・多治見市'!G24</f>
        <v>0</v>
      </c>
      <c r="E26" s="160">
        <f>VALUE(TRIM(LEFT('可児市・可児郡・多治見市'!I24,2)))</f>
        <v>1</v>
      </c>
      <c r="F26" s="158">
        <f>'可児市・可児郡・多治見市'!K24</f>
        <v>750</v>
      </c>
      <c r="G26" s="159">
        <f>'可児市・可児郡・多治見市'!L24</f>
        <v>0</v>
      </c>
      <c r="H26" s="160">
        <f>VALUE(TRIM(LEFT('可児市・可児郡・多治見市'!N24,2)))</f>
        <v>0</v>
      </c>
      <c r="I26" s="158">
        <f>'可児市・可児郡・多治見市'!P24</f>
        <v>0</v>
      </c>
      <c r="J26" s="159">
        <f>'可児市・可児郡・多治見市'!Q24</f>
        <v>0</v>
      </c>
      <c r="K26" s="160">
        <f>VALUE(TRIM(LEFT('可児市・可児郡・多治見市'!S24,2)))</f>
        <v>0</v>
      </c>
      <c r="L26" s="158">
        <f>'可児市・可児郡・多治見市'!U24</f>
        <v>0</v>
      </c>
      <c r="M26" s="159">
        <f>'可児市・可児郡・多治見市'!V24</f>
        <v>0</v>
      </c>
      <c r="N26" s="160">
        <f>VALUE(TRIM(LEFT('可児市・可児郡・多治見市'!X24,2)))</f>
        <v>0</v>
      </c>
      <c r="O26" s="158">
        <f>'可児市・可児郡・多治見市'!Z24</f>
        <v>0</v>
      </c>
      <c r="P26" s="159">
        <f>'可児市・可児郡・多治見市'!AA24</f>
        <v>0</v>
      </c>
      <c r="Q26" s="160">
        <f t="shared" si="0"/>
        <v>2</v>
      </c>
      <c r="R26" s="158">
        <f t="shared" si="3"/>
        <v>3400</v>
      </c>
      <c r="S26" s="159">
        <f t="shared" si="4"/>
        <v>0</v>
      </c>
      <c r="T26" s="220"/>
      <c r="U26" s="218"/>
      <c r="V26" s="210"/>
      <c r="W26" s="210"/>
      <c r="X26" s="210"/>
      <c r="Y26" s="210"/>
      <c r="Z26" s="210"/>
      <c r="AA26" s="210"/>
    </row>
    <row r="27" spans="1:27" s="211" customFormat="1" ht="18" customHeight="1">
      <c r="A27" s="156" t="s">
        <v>559</v>
      </c>
      <c r="B27" s="157">
        <f>VALUE(TRIM(LEFT('可児市・可児郡・多治見市'!D42,2)))</f>
        <v>10</v>
      </c>
      <c r="C27" s="158">
        <f>'可児市・可児郡・多治見市'!F42</f>
        <v>30000</v>
      </c>
      <c r="D27" s="159">
        <f>'可児市・可児郡・多治見市'!G42</f>
        <v>0</v>
      </c>
      <c r="E27" s="160">
        <f>VALUE(TRIM(LEFT('可児市・可児郡・多治見市'!I42,2)))</f>
        <v>4</v>
      </c>
      <c r="F27" s="158">
        <f>'可児市・可児郡・多治見市'!K42</f>
        <v>4400</v>
      </c>
      <c r="G27" s="159">
        <f>'可児市・可児郡・多治見市'!L42</f>
        <v>0</v>
      </c>
      <c r="H27" s="160">
        <f>VALUE(TRIM(LEFT('可児市・可児郡・多治見市'!N42,2)))</f>
        <v>0</v>
      </c>
      <c r="I27" s="158">
        <f>'可児市・可児郡・多治見市'!P42</f>
        <v>0</v>
      </c>
      <c r="J27" s="159">
        <f>'可児市・可児郡・多治見市'!Q42</f>
        <v>0</v>
      </c>
      <c r="K27" s="160">
        <f>VALUE(TRIM(LEFT('可児市・可児郡・多治見市'!S42,2)))</f>
        <v>2</v>
      </c>
      <c r="L27" s="158">
        <f>'可児市・可児郡・多治見市'!U42</f>
        <v>1200</v>
      </c>
      <c r="M27" s="159">
        <f>'可児市・可児郡・多治見市'!V42</f>
        <v>0</v>
      </c>
      <c r="N27" s="160">
        <f>VALUE(TRIM(LEFT('可児市・可児郡・多治見市'!X42,2)))</f>
        <v>0</v>
      </c>
      <c r="O27" s="158">
        <f>'可児市・可児郡・多治見市'!Z42</f>
        <v>0</v>
      </c>
      <c r="P27" s="159">
        <f>'可児市・可児郡・多治見市'!AA42</f>
        <v>0</v>
      </c>
      <c r="Q27" s="160">
        <f t="shared" si="0"/>
        <v>16</v>
      </c>
      <c r="R27" s="158">
        <f t="shared" si="3"/>
        <v>35600</v>
      </c>
      <c r="S27" s="159">
        <f t="shared" si="4"/>
        <v>0</v>
      </c>
      <c r="T27" s="220"/>
      <c r="U27" s="218"/>
      <c r="V27" s="210"/>
      <c r="W27" s="210"/>
      <c r="X27" s="210"/>
      <c r="Y27" s="210"/>
      <c r="Z27" s="210"/>
      <c r="AA27" s="210"/>
    </row>
    <row r="28" spans="1:27" s="211" customFormat="1" ht="18" customHeight="1">
      <c r="A28" s="156" t="s">
        <v>618</v>
      </c>
      <c r="B28" s="157">
        <f>VALUE(TRIM(LEFT('土岐市・瑞浪市・恵那市'!D14,2)))</f>
        <v>5</v>
      </c>
      <c r="C28" s="158">
        <f>'土岐市・瑞浪市・恵那市'!F14</f>
        <v>13800</v>
      </c>
      <c r="D28" s="159">
        <f>'土岐市・瑞浪市・恵那市'!G14</f>
        <v>0</v>
      </c>
      <c r="E28" s="160">
        <f>VALUE(TRIM(LEFT('土岐市・瑞浪市・恵那市'!I14,2)))</f>
        <v>4</v>
      </c>
      <c r="F28" s="158">
        <f>'土岐市・瑞浪市・恵那市'!K14</f>
        <v>2200</v>
      </c>
      <c r="G28" s="159">
        <f>'土岐市・瑞浪市・恵那市'!L14</f>
        <v>0</v>
      </c>
      <c r="H28" s="160">
        <f>VALUE(TRIM(LEFT('土岐市・瑞浪市・恵那市'!N14,2)))</f>
        <v>0</v>
      </c>
      <c r="I28" s="158">
        <f>'土岐市・瑞浪市・恵那市'!P14</f>
        <v>0</v>
      </c>
      <c r="J28" s="159">
        <f>'土岐市・瑞浪市・恵那市'!Q14</f>
        <v>0</v>
      </c>
      <c r="K28" s="160">
        <f>VALUE(TRIM(LEFT('土岐市・瑞浪市・恵那市'!S14,2)))</f>
        <v>1</v>
      </c>
      <c r="L28" s="158">
        <f>'土岐市・瑞浪市・恵那市'!U14</f>
        <v>850</v>
      </c>
      <c r="M28" s="159">
        <f>'土岐市・瑞浪市・恵那市'!V14</f>
        <v>0</v>
      </c>
      <c r="N28" s="160">
        <f>VALUE(TRIM(LEFT('土岐市・瑞浪市・恵那市'!X14,2)))</f>
        <v>0</v>
      </c>
      <c r="O28" s="158">
        <f>'土岐市・瑞浪市・恵那市'!Z14</f>
        <v>0</v>
      </c>
      <c r="P28" s="159">
        <f>'土岐市・瑞浪市・恵那市'!AA14</f>
        <v>0</v>
      </c>
      <c r="Q28" s="160">
        <f t="shared" si="0"/>
        <v>10</v>
      </c>
      <c r="R28" s="158">
        <f t="shared" si="3"/>
        <v>16850</v>
      </c>
      <c r="S28" s="159">
        <f t="shared" si="4"/>
        <v>0</v>
      </c>
      <c r="T28" s="220"/>
      <c r="U28" s="218"/>
      <c r="V28" s="210"/>
      <c r="W28" s="210"/>
      <c r="X28" s="210"/>
      <c r="Y28" s="210"/>
      <c r="Z28" s="210"/>
      <c r="AA28" s="210"/>
    </row>
    <row r="29" spans="1:27" s="211" customFormat="1" ht="18" customHeight="1">
      <c r="A29" s="156" t="s">
        <v>619</v>
      </c>
      <c r="B29" s="157">
        <f>VALUE(TRIM(LEFT('土岐市・瑞浪市・恵那市'!D26,2)))</f>
        <v>4</v>
      </c>
      <c r="C29" s="158">
        <f>'土岐市・瑞浪市・恵那市'!F26</f>
        <v>8900</v>
      </c>
      <c r="D29" s="159">
        <f>'土岐市・瑞浪市・恵那市'!G26</f>
        <v>0</v>
      </c>
      <c r="E29" s="160">
        <f>VALUE(TRIM(LEFT('土岐市・瑞浪市・恵那市'!I26,2)))</f>
        <v>1</v>
      </c>
      <c r="F29" s="158">
        <f>'土岐市・瑞浪市・恵那市'!K26</f>
        <v>900</v>
      </c>
      <c r="G29" s="159">
        <f>'土岐市・瑞浪市・恵那市'!L26</f>
        <v>0</v>
      </c>
      <c r="H29" s="160">
        <f>VALUE(TRIM(LEFT('土岐市・瑞浪市・恵那市'!N26,2)))</f>
        <v>2</v>
      </c>
      <c r="I29" s="158">
        <f>'土岐市・瑞浪市・恵那市'!P26</f>
        <v>500</v>
      </c>
      <c r="J29" s="159">
        <f>'土岐市・瑞浪市・恵那市'!Q26</f>
        <v>0</v>
      </c>
      <c r="K29" s="160">
        <f>VALUE(TRIM(LEFT('土岐市・瑞浪市・恵那市'!S26,2)))</f>
        <v>2</v>
      </c>
      <c r="L29" s="158">
        <f>'土岐市・瑞浪市・恵那市'!U26</f>
        <v>700</v>
      </c>
      <c r="M29" s="159">
        <f>'土岐市・瑞浪市・恵那市'!V26</f>
        <v>0</v>
      </c>
      <c r="N29" s="160">
        <f>VALUE(TRIM(LEFT('土岐市・瑞浪市・恵那市'!X26,2)))</f>
        <v>0</v>
      </c>
      <c r="O29" s="158">
        <f>'土岐市・瑞浪市・恵那市'!Z26</f>
        <v>0</v>
      </c>
      <c r="P29" s="159">
        <f>'土岐市・瑞浪市・恵那市'!AA26</f>
        <v>0</v>
      </c>
      <c r="Q29" s="160">
        <f t="shared" si="0"/>
        <v>9</v>
      </c>
      <c r="R29" s="158">
        <f t="shared" si="3"/>
        <v>11000</v>
      </c>
      <c r="S29" s="159">
        <f t="shared" si="4"/>
        <v>0</v>
      </c>
      <c r="T29" s="220"/>
      <c r="U29" s="218"/>
      <c r="V29" s="210"/>
      <c r="W29" s="210"/>
      <c r="X29" s="210"/>
      <c r="Y29" s="210"/>
      <c r="Z29" s="210"/>
      <c r="AA29" s="210"/>
    </row>
    <row r="30" spans="1:27" s="211" customFormat="1" ht="18" customHeight="1">
      <c r="A30" s="156" t="s">
        <v>620</v>
      </c>
      <c r="B30" s="157">
        <f>VALUE(TRIM(LEFT('土岐市・瑞浪市・恵那市'!D42,2)))</f>
        <v>8</v>
      </c>
      <c r="C30" s="158">
        <f>'土岐市・瑞浪市・恵那市'!F42</f>
        <v>11950</v>
      </c>
      <c r="D30" s="159">
        <f>'土岐市・瑞浪市・恵那市'!G42</f>
        <v>0</v>
      </c>
      <c r="E30" s="160">
        <f>VALUE(TRIM(LEFT('土岐市・瑞浪市・恵那市'!I42,2)))</f>
        <v>2</v>
      </c>
      <c r="F30" s="158">
        <f>'土岐市・瑞浪市・恵那市'!K42</f>
        <v>2050</v>
      </c>
      <c r="G30" s="159">
        <f>'土岐市・瑞浪市・恵那市'!L42</f>
        <v>0</v>
      </c>
      <c r="H30" s="160">
        <f>VALUE(TRIM(LEFT('土岐市・瑞浪市・恵那市'!N42,2)))</f>
        <v>0</v>
      </c>
      <c r="I30" s="158">
        <f>'土岐市・瑞浪市・恵那市'!P42</f>
        <v>0</v>
      </c>
      <c r="J30" s="159">
        <f>'土岐市・瑞浪市・恵那市'!Q42</f>
        <v>0</v>
      </c>
      <c r="K30" s="160">
        <f>VALUE(TRIM(LEFT('土岐市・瑞浪市・恵那市'!S42,2)))</f>
        <v>1</v>
      </c>
      <c r="L30" s="158">
        <f>'土岐市・瑞浪市・恵那市'!U42</f>
        <v>500</v>
      </c>
      <c r="M30" s="159">
        <f>'土岐市・瑞浪市・恵那市'!V42</f>
        <v>0</v>
      </c>
      <c r="N30" s="160">
        <f>VALUE(TRIM(LEFT('土岐市・瑞浪市・恵那市'!X42,2)))</f>
        <v>2</v>
      </c>
      <c r="O30" s="158">
        <f>'土岐市・瑞浪市・恵那市'!Z42</f>
        <v>500</v>
      </c>
      <c r="P30" s="159">
        <f>'土岐市・瑞浪市・恵那市'!AA42</f>
        <v>0</v>
      </c>
      <c r="Q30" s="160">
        <f t="shared" si="0"/>
        <v>13</v>
      </c>
      <c r="R30" s="158">
        <f t="shared" si="3"/>
        <v>15000</v>
      </c>
      <c r="S30" s="159">
        <f t="shared" si="4"/>
        <v>0</v>
      </c>
      <c r="T30" s="220"/>
      <c r="U30" s="218"/>
      <c r="V30" s="210"/>
      <c r="W30" s="210"/>
      <c r="X30" s="210"/>
      <c r="Y30" s="210"/>
      <c r="Z30" s="210"/>
      <c r="AA30" s="210"/>
    </row>
    <row r="31" spans="1:27" s="211" customFormat="1" ht="18" customHeight="1">
      <c r="A31" s="156" t="s">
        <v>673</v>
      </c>
      <c r="B31" s="157">
        <f>VALUE(TRIM(LEFT('中津川市・下呂市'!D26,2)))</f>
        <v>14</v>
      </c>
      <c r="C31" s="158">
        <f>'中津川市・下呂市'!F26</f>
        <v>19750</v>
      </c>
      <c r="D31" s="159">
        <f>'中津川市・下呂市'!G26</f>
        <v>0</v>
      </c>
      <c r="E31" s="160">
        <f>VALUE(TRIM(LEFT('中津川市・下呂市'!I26,2)))</f>
        <v>1</v>
      </c>
      <c r="F31" s="158">
        <f>'中津川市・下呂市'!K26</f>
        <v>1200</v>
      </c>
      <c r="G31" s="159">
        <f>'中津川市・下呂市'!L26</f>
        <v>0</v>
      </c>
      <c r="H31" s="160">
        <f>VALUE(TRIM(LEFT('中津川市・下呂市'!N26,2)))</f>
        <v>0</v>
      </c>
      <c r="I31" s="158">
        <f>'中津川市・下呂市'!P26</f>
        <v>0</v>
      </c>
      <c r="J31" s="159">
        <f>'中津川市・下呂市'!Q26</f>
        <v>0</v>
      </c>
      <c r="K31" s="160">
        <f>VALUE(TRIM(LEFT('中津川市・下呂市'!S26,2)))</f>
        <v>1</v>
      </c>
      <c r="L31" s="158">
        <f>'中津川市・下呂市'!U26</f>
        <v>1450</v>
      </c>
      <c r="M31" s="159">
        <f>'中津川市・下呂市'!V26</f>
        <v>0</v>
      </c>
      <c r="N31" s="160">
        <f>VALUE(TRIM(LEFT('中津川市・下呂市'!X26,2)))</f>
        <v>1</v>
      </c>
      <c r="O31" s="158">
        <f>'中津川市・下呂市'!Z26</f>
        <v>250</v>
      </c>
      <c r="P31" s="159">
        <f>'中津川市・下呂市'!AA26</f>
        <v>0</v>
      </c>
      <c r="Q31" s="160">
        <f t="shared" si="0"/>
        <v>17</v>
      </c>
      <c r="R31" s="158">
        <f t="shared" si="1"/>
        <v>22650</v>
      </c>
      <c r="S31" s="159">
        <f t="shared" si="2"/>
        <v>0</v>
      </c>
      <c r="T31" s="220"/>
      <c r="U31" s="218"/>
      <c r="V31" s="210"/>
      <c r="W31" s="210"/>
      <c r="X31" s="210"/>
      <c r="Y31" s="210"/>
      <c r="Z31" s="210"/>
      <c r="AA31" s="210"/>
    </row>
    <row r="32" spans="1:27" s="211" customFormat="1" ht="18" customHeight="1">
      <c r="A32" s="156" t="s">
        <v>674</v>
      </c>
      <c r="B32" s="157">
        <f>VALUE(TRIM(LEFT('中津川市・下呂市'!D43,2)))</f>
        <v>8</v>
      </c>
      <c r="C32" s="158">
        <f>'中津川市・下呂市'!F43</f>
        <v>9300</v>
      </c>
      <c r="D32" s="159">
        <f>'中津川市・下呂市'!G43</f>
        <v>0</v>
      </c>
      <c r="E32" s="160">
        <f>VALUE(TRIM(LEFT('中津川市・下呂市'!I43,2)))</f>
        <v>0</v>
      </c>
      <c r="F32" s="158">
        <f>'中津川市・下呂市'!K43</f>
        <v>0</v>
      </c>
      <c r="G32" s="159">
        <f>'中津川市・下呂市'!L43</f>
        <v>0</v>
      </c>
      <c r="H32" s="160">
        <f>VALUE(TRIM(LEFT('中津川市・下呂市'!N43,2)))</f>
        <v>0</v>
      </c>
      <c r="I32" s="158">
        <f>'中津川市・下呂市'!P43</f>
        <v>0</v>
      </c>
      <c r="J32" s="159">
        <f>'中津川市・下呂市'!Q43</f>
        <v>0</v>
      </c>
      <c r="K32" s="160">
        <f>VALUE(TRIM(LEFT('中津川市・下呂市'!S43,2)))</f>
        <v>2</v>
      </c>
      <c r="L32" s="158">
        <f>'中津川市・下呂市'!U43</f>
        <v>650</v>
      </c>
      <c r="M32" s="159">
        <f>'中津川市・下呂市'!V43</f>
        <v>0</v>
      </c>
      <c r="N32" s="160">
        <f>VALUE(TRIM(LEFT('中津川市・下呂市'!X43,2)))</f>
        <v>1</v>
      </c>
      <c r="O32" s="158">
        <f>'中津川市・下呂市'!Z43</f>
        <v>700</v>
      </c>
      <c r="P32" s="159">
        <f>'中津川市・下呂市'!AA43</f>
        <v>0</v>
      </c>
      <c r="Q32" s="160">
        <f t="shared" si="0"/>
        <v>11</v>
      </c>
      <c r="R32" s="158">
        <f>SUM(C32+O32+F32+I32+L32)</f>
        <v>10650</v>
      </c>
      <c r="S32" s="159">
        <f>SUM(D32,P32,G32,J32,M32)</f>
        <v>0</v>
      </c>
      <c r="T32" s="220"/>
      <c r="U32" s="218"/>
      <c r="V32" s="210"/>
      <c r="W32" s="210"/>
      <c r="X32" s="210"/>
      <c r="Y32" s="210"/>
      <c r="Z32" s="210"/>
      <c r="AA32" s="210"/>
    </row>
    <row r="33" spans="1:27" s="211" customFormat="1" ht="18" customHeight="1">
      <c r="A33" s="156" t="s">
        <v>735</v>
      </c>
      <c r="B33" s="157">
        <f>VALUE(TRIM(LEFT('高山市・飛騨市'!D23,2)))</f>
        <v>11</v>
      </c>
      <c r="C33" s="158">
        <f>'高山市・飛騨市'!F23</f>
        <v>21000</v>
      </c>
      <c r="D33" s="159">
        <f>'高山市・飛騨市'!G23</f>
        <v>0</v>
      </c>
      <c r="E33" s="160">
        <f>VALUE(TRIM(LEFT('高山市・飛騨市'!I23,2)))</f>
        <v>2</v>
      </c>
      <c r="F33" s="158">
        <f>'高山市・飛騨市'!K23</f>
        <v>1450</v>
      </c>
      <c r="G33" s="159">
        <f>'高山市・飛騨市'!L23</f>
        <v>0</v>
      </c>
      <c r="H33" s="160">
        <f>VALUE(TRIM(LEFT('高山市・飛騨市'!N23,2)))</f>
        <v>1</v>
      </c>
      <c r="I33" s="158">
        <f>'高山市・飛騨市'!P23</f>
        <v>600</v>
      </c>
      <c r="J33" s="159">
        <f>'高山市・飛騨市'!Q23</f>
        <v>0</v>
      </c>
      <c r="K33" s="160">
        <f>VALUE(TRIM(LEFT('高山市・飛騨市'!S23,2)))</f>
        <v>1</v>
      </c>
      <c r="L33" s="158">
        <f>'高山市・飛騨市'!U23</f>
        <v>1050</v>
      </c>
      <c r="M33" s="159">
        <f>'高山市・飛騨市'!V23</f>
        <v>0</v>
      </c>
      <c r="N33" s="160">
        <f>VALUE(TRIM(LEFT('高山市・飛騨市'!X23,2)))</f>
        <v>1</v>
      </c>
      <c r="O33" s="158">
        <f>'高山市・飛騨市'!Z23</f>
        <v>1950</v>
      </c>
      <c r="P33" s="159">
        <f>'高山市・飛騨市'!AA23</f>
        <v>0</v>
      </c>
      <c r="Q33" s="160">
        <f t="shared" si="0"/>
        <v>16</v>
      </c>
      <c r="R33" s="158">
        <f>SUM(C33+O33+F33+I33+L33)</f>
        <v>26050</v>
      </c>
      <c r="S33" s="159">
        <f>SUM(D33,P33,G33,J33,M33)</f>
        <v>0</v>
      </c>
      <c r="T33" s="220"/>
      <c r="U33" s="218"/>
      <c r="V33" s="210"/>
      <c r="W33" s="210"/>
      <c r="X33" s="210"/>
      <c r="Y33" s="210"/>
      <c r="Z33" s="210"/>
      <c r="AA33" s="210"/>
    </row>
    <row r="34" spans="1:27" s="211" customFormat="1" ht="18" customHeight="1">
      <c r="A34" s="156" t="s">
        <v>736</v>
      </c>
      <c r="B34" s="157">
        <f>VALUE(TRIM(LEFT('高山市・飛騨市'!D43,2)))</f>
        <v>7</v>
      </c>
      <c r="C34" s="158">
        <f>'高山市・飛騨市'!F43</f>
        <v>6500</v>
      </c>
      <c r="D34" s="159">
        <f>'高山市・飛騨市'!G43</f>
        <v>0</v>
      </c>
      <c r="E34" s="160">
        <f>VALUE(TRIM(LEFT('高山市・飛騨市'!I43,2)))</f>
        <v>0</v>
      </c>
      <c r="F34" s="158">
        <f>'高山市・飛騨市'!K43</f>
        <v>0</v>
      </c>
      <c r="G34" s="159">
        <f>'高山市・飛騨市'!L43</f>
        <v>0</v>
      </c>
      <c r="H34" s="160">
        <f>VALUE(TRIM(LEFT('高山市・飛騨市'!N43,2)))</f>
        <v>0</v>
      </c>
      <c r="I34" s="158">
        <f>'高山市・飛騨市'!P43</f>
        <v>0</v>
      </c>
      <c r="J34" s="159">
        <f>'高山市・飛騨市'!Q43</f>
        <v>0</v>
      </c>
      <c r="K34" s="160">
        <f>VALUE(TRIM(LEFT('高山市・飛騨市'!S43,2)))</f>
        <v>2</v>
      </c>
      <c r="L34" s="158">
        <f>'高山市・飛騨市'!U43</f>
        <v>250</v>
      </c>
      <c r="M34" s="159">
        <f>'高山市・飛騨市'!V43</f>
        <v>0</v>
      </c>
      <c r="N34" s="160">
        <f>VALUE(TRIM(LEFT('高山市・飛騨市'!X43,2)))</f>
        <v>1</v>
      </c>
      <c r="O34" s="158">
        <f>'高山市・飛騨市'!Z43</f>
        <v>1500</v>
      </c>
      <c r="P34" s="159">
        <f>'高山市・飛騨市'!AA43</f>
        <v>0</v>
      </c>
      <c r="Q34" s="160">
        <f t="shared" si="0"/>
        <v>10</v>
      </c>
      <c r="R34" s="158">
        <f t="shared" si="1"/>
        <v>8250</v>
      </c>
      <c r="S34" s="159">
        <f t="shared" si="2"/>
        <v>0</v>
      </c>
      <c r="T34" s="220"/>
      <c r="U34" s="218"/>
      <c r="V34" s="210"/>
      <c r="W34" s="210"/>
      <c r="X34" s="210"/>
      <c r="Y34" s="210"/>
      <c r="Z34" s="210"/>
      <c r="AA34" s="210"/>
    </row>
    <row r="35" spans="1:27" s="211" customFormat="1" ht="18" customHeight="1">
      <c r="A35" s="162" t="s">
        <v>28</v>
      </c>
      <c r="B35" s="163">
        <f aca="true" t="shared" si="5" ref="B35:S35">SUM(B6:B34)</f>
        <v>198</v>
      </c>
      <c r="C35" s="164">
        <f t="shared" si="5"/>
        <v>401100</v>
      </c>
      <c r="D35" s="165">
        <f t="shared" si="5"/>
        <v>0</v>
      </c>
      <c r="E35" s="166">
        <f t="shared" si="5"/>
        <v>35</v>
      </c>
      <c r="F35" s="164">
        <f t="shared" si="5"/>
        <v>30300</v>
      </c>
      <c r="G35" s="165">
        <f t="shared" si="5"/>
        <v>0</v>
      </c>
      <c r="H35" s="166">
        <f t="shared" si="5"/>
        <v>9</v>
      </c>
      <c r="I35" s="164">
        <f t="shared" si="5"/>
        <v>5650</v>
      </c>
      <c r="J35" s="165">
        <f t="shared" si="5"/>
        <v>0</v>
      </c>
      <c r="K35" s="166">
        <f t="shared" si="5"/>
        <v>46</v>
      </c>
      <c r="L35" s="164">
        <f t="shared" si="5"/>
        <v>22850</v>
      </c>
      <c r="M35" s="165">
        <f t="shared" si="5"/>
        <v>0</v>
      </c>
      <c r="N35" s="163">
        <f t="shared" si="5"/>
        <v>96</v>
      </c>
      <c r="O35" s="164">
        <f t="shared" si="5"/>
        <v>168950</v>
      </c>
      <c r="P35" s="165">
        <f t="shared" si="5"/>
        <v>0</v>
      </c>
      <c r="Q35" s="163">
        <f t="shared" si="5"/>
        <v>384</v>
      </c>
      <c r="R35" s="164">
        <f t="shared" si="5"/>
        <v>628850</v>
      </c>
      <c r="S35" s="165">
        <f t="shared" si="5"/>
        <v>0</v>
      </c>
      <c r="T35" s="324"/>
      <c r="U35" s="325"/>
      <c r="V35" s="210"/>
      <c r="W35" s="210"/>
      <c r="X35" s="210"/>
      <c r="Y35" s="210"/>
      <c r="Z35" s="210"/>
      <c r="AA35" s="210"/>
    </row>
    <row r="36" ht="19.5" customHeight="1">
      <c r="U36" s="116" t="s">
        <v>29</v>
      </c>
    </row>
    <row r="37" ht="15" customHeight="1"/>
    <row r="38" ht="15" customHeight="1"/>
    <row r="39" ht="15" customHeight="1"/>
    <row r="40" ht="15" customHeight="1"/>
    <row r="41" ht="15" customHeight="1"/>
  </sheetData>
  <sheetProtection password="CC6F" sheet="1" objects="1" scenarios="1" formatCells="0"/>
  <mergeCells count="15">
    <mergeCell ref="T5:U5"/>
    <mergeCell ref="T35:U35"/>
    <mergeCell ref="T4:U4"/>
    <mergeCell ref="B1:E2"/>
    <mergeCell ref="G1:O1"/>
    <mergeCell ref="N5:P5"/>
    <mergeCell ref="Q1:S1"/>
    <mergeCell ref="G2:O2"/>
    <mergeCell ref="Q2:S2"/>
    <mergeCell ref="B5:D5"/>
    <mergeCell ref="E5:G5"/>
    <mergeCell ref="H5:J5"/>
    <mergeCell ref="A4:S4"/>
    <mergeCell ref="K5:M5"/>
    <mergeCell ref="Q5:S5"/>
  </mergeCells>
  <dataValidations count="2">
    <dataValidation operator="lessThanOrEqual" allowBlank="1" showInputMessage="1" showErrorMessage="1" sqref="F1:F3"/>
    <dataValidation type="list" allowBlank="1" showInputMessage="1" showErrorMessage="1" sqref="Q1:S1">
      <formula1>"B5,B4,B3,B2,B1,A5,A4,A3,A2,A1,B5厚,B4厚,B3厚,B2厚,A6厚,A4厚,B3×4,B3×3,B3×2,B3+B4,B2+B3,B1+B2,三ツ折,はがき,横長B3,変形特殊,"</formula1>
    </dataValidation>
  </dataValidations>
  <hyperlinks>
    <hyperlink ref="A6" location="岐阜市!A1" display="岐阜市"/>
    <hyperlink ref="A7:A10" location="瑞穂市・本巣市・本巣郡・山県市!A1" display="瑞穂市"/>
    <hyperlink ref="A11:A12" location="羽島市・羽島郡!A1" display="羽島市"/>
    <hyperlink ref="A13" location="各務原市!A1" display="各務原市"/>
    <hyperlink ref="A14:A16" location="大垣市・海津市・揖斐郡!A1" display="大垣市"/>
    <hyperlink ref="A17:A19" location="不破郡・安八郡・養老郡!A1" display="不破郡"/>
    <hyperlink ref="A20:A21" location="美濃加茂市・加茂郡!A1" display="美濃加茂市"/>
    <hyperlink ref="A22:A24" location="美濃市・関市・郡上市!A1" display="美濃市"/>
    <hyperlink ref="A25:A27" location="可児市・可児郡・多治見市!A1" display="可児市"/>
    <hyperlink ref="A28:A30" location="土岐市・瑞浪市・恵那市!A1" display="土岐市"/>
    <hyperlink ref="A31:A32" location="中津川市・下呂市!A1" display="中津川市"/>
    <hyperlink ref="A33:A34" location="高山市・飛騨市!A1" display="高山市"/>
  </hyperlinks>
  <printOptions horizontalCentered="1" verticalCentered="1"/>
  <pageMargins left="0.7874015748031497" right="0.7874015748031497" top="0.2362204724409449" bottom="0.4724409448818898" header="0" footer="0.1968503937007874"/>
  <pageSetup fitToHeight="1" fitToWidth="1" horizontalDpi="300" verticalDpi="300" orientation="landscape" paperSize="9" scale="86" r:id="rId3"/>
  <legacy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M30" sqref="M30"/>
    </sheetView>
  </sheetViews>
  <sheetFormatPr defaultColWidth="9.00390625" defaultRowHeight="13.5"/>
  <sheetData/>
  <sheetProtection password="CC6F"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B6" sqref="AB6"/>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7.2539062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29" width="9.00390625" style="2" customWidth="1"/>
    <col min="30" max="30" width="9.50390625" style="2" bestFit="1" customWidth="1"/>
    <col min="31" max="16384" width="9.00390625" style="2" customWidth="1"/>
  </cols>
  <sheetData>
    <row r="1" spans="1:28" ht="33" customHeight="1">
      <c r="A1" s="11" t="s">
        <v>25</v>
      </c>
      <c r="B1" s="345"/>
      <c r="C1" s="345"/>
      <c r="D1" s="345"/>
      <c r="E1" s="345"/>
      <c r="F1" s="345"/>
      <c r="G1" s="346"/>
      <c r="H1" s="349" t="s">
        <v>1</v>
      </c>
      <c r="I1" s="350"/>
      <c r="J1" s="351"/>
      <c r="K1" s="351"/>
      <c r="L1" s="351"/>
      <c r="M1" s="351"/>
      <c r="N1" s="351"/>
      <c r="O1" s="351"/>
      <c r="P1" s="351"/>
      <c r="Q1" s="351"/>
      <c r="R1" s="351"/>
      <c r="S1" s="351"/>
      <c r="T1" s="351"/>
      <c r="U1" s="352"/>
      <c r="V1" s="26" t="s">
        <v>20</v>
      </c>
      <c r="W1" s="351"/>
      <c r="X1" s="351"/>
      <c r="Y1" s="351"/>
      <c r="Z1" s="351"/>
      <c r="AA1" s="352"/>
      <c r="AB1" s="1"/>
    </row>
    <row r="2" spans="1:28" ht="33" customHeight="1">
      <c r="A2" s="12"/>
      <c r="B2" s="347"/>
      <c r="C2" s="347"/>
      <c r="D2" s="347"/>
      <c r="E2" s="347"/>
      <c r="F2" s="347"/>
      <c r="G2" s="348"/>
      <c r="H2" s="349" t="s">
        <v>3</v>
      </c>
      <c r="I2" s="350"/>
      <c r="J2" s="351"/>
      <c r="K2" s="351"/>
      <c r="L2" s="351"/>
      <c r="M2" s="351"/>
      <c r="N2" s="351"/>
      <c r="O2" s="351"/>
      <c r="P2" s="351"/>
      <c r="Q2" s="351"/>
      <c r="R2" s="351"/>
      <c r="S2" s="351"/>
      <c r="T2" s="351"/>
      <c r="U2" s="352"/>
      <c r="V2" s="26" t="s">
        <v>21</v>
      </c>
      <c r="W2" s="353">
        <f>SUM(I4)</f>
        <v>0</v>
      </c>
      <c r="X2" s="353"/>
      <c r="Y2" s="353"/>
      <c r="Z2" s="353"/>
      <c r="AA2" s="354"/>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0" t="s">
        <v>197</v>
      </c>
      <c r="C4" s="340"/>
      <c r="D4" s="340"/>
      <c r="E4" s="340"/>
      <c r="F4" s="19"/>
      <c r="G4" s="20" t="s">
        <v>4</v>
      </c>
      <c r="H4" s="21"/>
      <c r="I4" s="341">
        <f>SUM(G43,L43,Q43,V43,AA43)</f>
        <v>0</v>
      </c>
      <c r="J4" s="341"/>
      <c r="K4" s="22" t="s">
        <v>22</v>
      </c>
      <c r="L4" s="342">
        <f>SUM(F43,K43,P43,U43,Z43)</f>
        <v>152500</v>
      </c>
      <c r="M4" s="342"/>
      <c r="N4" s="342"/>
      <c r="O4" s="23"/>
      <c r="P4" s="24"/>
      <c r="Q4" s="24"/>
      <c r="R4" s="24"/>
      <c r="S4" s="24"/>
      <c r="T4" s="25"/>
    </row>
    <row r="5" spans="1:28" s="32" customFormat="1" ht="16.5" customHeight="1">
      <c r="A5" s="27" t="s">
        <v>24</v>
      </c>
      <c r="B5" s="343" t="s">
        <v>18</v>
      </c>
      <c r="C5" s="344"/>
      <c r="D5" s="344"/>
      <c r="E5" s="344"/>
      <c r="F5" s="344"/>
      <c r="G5" s="28" t="s">
        <v>23</v>
      </c>
      <c r="H5" s="29"/>
      <c r="I5" s="338" t="s">
        <v>10</v>
      </c>
      <c r="J5" s="338"/>
      <c r="K5" s="338"/>
      <c r="L5" s="30" t="s">
        <v>23</v>
      </c>
      <c r="M5" s="29"/>
      <c r="N5" s="338" t="s">
        <v>11</v>
      </c>
      <c r="O5" s="338"/>
      <c r="P5" s="338"/>
      <c r="Q5" s="30" t="s">
        <v>23</v>
      </c>
      <c r="R5" s="29"/>
      <c r="S5" s="338" t="s">
        <v>12</v>
      </c>
      <c r="T5" s="338"/>
      <c r="U5" s="338"/>
      <c r="V5" s="30" t="s">
        <v>23</v>
      </c>
      <c r="W5" s="29"/>
      <c r="X5" s="338" t="s">
        <v>42</v>
      </c>
      <c r="Y5" s="338"/>
      <c r="Z5" s="338"/>
      <c r="AA5" s="30" t="s">
        <v>23</v>
      </c>
      <c r="AB5" s="31" t="s">
        <v>14</v>
      </c>
    </row>
    <row r="6" spans="1:33" s="4" customFormat="1" ht="15" customHeight="1">
      <c r="A6" s="33"/>
      <c r="B6" s="34"/>
      <c r="C6" s="130" t="s">
        <v>43</v>
      </c>
      <c r="D6" s="155" t="s">
        <v>76</v>
      </c>
      <c r="E6" s="36" t="s">
        <v>947</v>
      </c>
      <c r="F6" s="37">
        <v>2350</v>
      </c>
      <c r="G6" s="5"/>
      <c r="H6" s="133" t="s">
        <v>109</v>
      </c>
      <c r="I6" s="35" t="s">
        <v>110</v>
      </c>
      <c r="J6" s="36" t="s">
        <v>916</v>
      </c>
      <c r="K6" s="48">
        <v>2000</v>
      </c>
      <c r="L6" s="6"/>
      <c r="M6" s="131" t="s">
        <v>123</v>
      </c>
      <c r="N6" s="39" t="s">
        <v>124</v>
      </c>
      <c r="O6" s="40"/>
      <c r="P6" s="52">
        <v>550</v>
      </c>
      <c r="Q6" s="8"/>
      <c r="R6" s="133" t="s">
        <v>127</v>
      </c>
      <c r="S6" s="35" t="s">
        <v>886</v>
      </c>
      <c r="T6" s="36"/>
      <c r="U6" s="48">
        <v>650</v>
      </c>
      <c r="V6" s="6"/>
      <c r="W6" s="133" t="s">
        <v>139</v>
      </c>
      <c r="X6" s="35" t="s">
        <v>119</v>
      </c>
      <c r="Y6" s="36" t="s">
        <v>933</v>
      </c>
      <c r="Z6" s="48">
        <v>4800</v>
      </c>
      <c r="AA6" s="6"/>
      <c r="AB6" s="74" t="s">
        <v>198</v>
      </c>
      <c r="AG6" s="32"/>
    </row>
    <row r="7" spans="1:33" s="4" customFormat="1" ht="15" customHeight="1">
      <c r="A7" s="38"/>
      <c r="B7" s="34"/>
      <c r="C7" s="131" t="s">
        <v>44</v>
      </c>
      <c r="D7" s="129" t="s">
        <v>894</v>
      </c>
      <c r="E7" s="40" t="s">
        <v>17</v>
      </c>
      <c r="F7" s="41">
        <v>2050</v>
      </c>
      <c r="G7" s="7"/>
      <c r="H7" s="131" t="s">
        <v>111</v>
      </c>
      <c r="I7" s="39" t="s">
        <v>112</v>
      </c>
      <c r="J7" s="40" t="s">
        <v>916</v>
      </c>
      <c r="K7" s="49">
        <v>1200</v>
      </c>
      <c r="L7" s="8"/>
      <c r="M7" s="131" t="s">
        <v>125</v>
      </c>
      <c r="N7" s="39" t="s">
        <v>126</v>
      </c>
      <c r="O7" s="40"/>
      <c r="P7" s="50">
        <v>550</v>
      </c>
      <c r="Q7" s="8"/>
      <c r="R7" s="131" t="s">
        <v>128</v>
      </c>
      <c r="S7" s="39" t="s">
        <v>129</v>
      </c>
      <c r="T7" s="40"/>
      <c r="U7" s="50">
        <v>350</v>
      </c>
      <c r="V7" s="8"/>
      <c r="W7" s="131" t="s">
        <v>140</v>
      </c>
      <c r="X7" s="39" t="s">
        <v>141</v>
      </c>
      <c r="Y7" s="40" t="s">
        <v>934</v>
      </c>
      <c r="Z7" s="50">
        <v>2600</v>
      </c>
      <c r="AA7" s="8"/>
      <c r="AB7" s="75" t="s">
        <v>868</v>
      </c>
      <c r="AG7" s="32"/>
    </row>
    <row r="8" spans="1:33" s="4" customFormat="1" ht="15" customHeight="1">
      <c r="A8" s="38"/>
      <c r="B8" s="34"/>
      <c r="C8" s="131" t="s">
        <v>45</v>
      </c>
      <c r="D8" s="100" t="s">
        <v>77</v>
      </c>
      <c r="E8" s="40" t="s">
        <v>30</v>
      </c>
      <c r="F8" s="41">
        <v>1050</v>
      </c>
      <c r="G8" s="7"/>
      <c r="H8" s="131" t="s">
        <v>113</v>
      </c>
      <c r="I8" s="39" t="s">
        <v>114</v>
      </c>
      <c r="J8" s="40"/>
      <c r="K8" s="50">
        <v>850</v>
      </c>
      <c r="L8" s="8"/>
      <c r="M8" s="131"/>
      <c r="N8" s="39"/>
      <c r="O8" s="40"/>
      <c r="P8" s="50"/>
      <c r="Q8" s="8"/>
      <c r="R8" s="131" t="s">
        <v>130</v>
      </c>
      <c r="S8" s="39" t="s">
        <v>6</v>
      </c>
      <c r="T8" s="40"/>
      <c r="U8" s="49">
        <v>600</v>
      </c>
      <c r="V8" s="8"/>
      <c r="W8" s="131" t="s">
        <v>142</v>
      </c>
      <c r="X8" s="39" t="s">
        <v>93</v>
      </c>
      <c r="Y8" s="40" t="s">
        <v>39</v>
      </c>
      <c r="Z8" s="49">
        <v>2600</v>
      </c>
      <c r="AA8" s="8"/>
      <c r="AB8" s="75" t="s">
        <v>869</v>
      </c>
      <c r="AG8" s="32"/>
    </row>
    <row r="9" spans="1:33" s="4" customFormat="1" ht="15" customHeight="1">
      <c r="A9" s="38"/>
      <c r="B9" s="34"/>
      <c r="C9" s="131" t="s">
        <v>46</v>
      </c>
      <c r="D9" s="129" t="s">
        <v>78</v>
      </c>
      <c r="E9" s="40" t="s">
        <v>17</v>
      </c>
      <c r="F9" s="41">
        <v>1850</v>
      </c>
      <c r="G9" s="7"/>
      <c r="H9" s="131" t="s">
        <v>115</v>
      </c>
      <c r="I9" s="39" t="s">
        <v>116</v>
      </c>
      <c r="J9" s="40"/>
      <c r="K9" s="50">
        <v>1600</v>
      </c>
      <c r="L9" s="8"/>
      <c r="M9" s="131"/>
      <c r="N9" s="39"/>
      <c r="O9" s="40"/>
      <c r="P9" s="50"/>
      <c r="Q9" s="8"/>
      <c r="R9" s="131" t="s">
        <v>131</v>
      </c>
      <c r="S9" s="300" t="s">
        <v>92</v>
      </c>
      <c r="T9" s="40"/>
      <c r="U9" s="49">
        <v>900</v>
      </c>
      <c r="V9" s="8"/>
      <c r="W9" s="131" t="s">
        <v>143</v>
      </c>
      <c r="X9" s="129" t="s">
        <v>866</v>
      </c>
      <c r="Y9" s="40" t="s">
        <v>965</v>
      </c>
      <c r="Z9" s="49">
        <v>3450</v>
      </c>
      <c r="AA9" s="8"/>
      <c r="AB9" s="76" t="s">
        <v>902</v>
      </c>
      <c r="AG9" s="32"/>
    </row>
    <row r="10" spans="1:33" s="4" customFormat="1" ht="15" customHeight="1">
      <c r="A10" s="38"/>
      <c r="B10" s="34"/>
      <c r="C10" s="131" t="s">
        <v>47</v>
      </c>
      <c r="D10" s="100" t="s">
        <v>79</v>
      </c>
      <c r="E10" s="40" t="s">
        <v>17</v>
      </c>
      <c r="F10" s="41">
        <v>2350</v>
      </c>
      <c r="G10" s="7"/>
      <c r="H10" s="131" t="s">
        <v>117</v>
      </c>
      <c r="I10" s="39" t="s">
        <v>98</v>
      </c>
      <c r="J10" s="40"/>
      <c r="K10" s="50">
        <v>850</v>
      </c>
      <c r="L10" s="8"/>
      <c r="M10" s="131"/>
      <c r="N10" s="39"/>
      <c r="O10" s="40"/>
      <c r="P10" s="50"/>
      <c r="Q10" s="8"/>
      <c r="R10" s="131" t="s">
        <v>132</v>
      </c>
      <c r="S10" s="39" t="s">
        <v>121</v>
      </c>
      <c r="T10" s="40"/>
      <c r="U10" s="50">
        <v>900</v>
      </c>
      <c r="V10" s="8"/>
      <c r="W10" s="131" t="s">
        <v>144</v>
      </c>
      <c r="X10" s="39" t="s">
        <v>145</v>
      </c>
      <c r="Y10" s="40" t="s">
        <v>39</v>
      </c>
      <c r="Z10" s="50">
        <v>1400</v>
      </c>
      <c r="AA10" s="8"/>
      <c r="AB10" s="76" t="s">
        <v>200</v>
      </c>
      <c r="AG10" s="32"/>
    </row>
    <row r="11" spans="1:33" s="4" customFormat="1" ht="15" customHeight="1">
      <c r="A11" s="38"/>
      <c r="B11" s="34"/>
      <c r="C11" s="131" t="s">
        <v>48</v>
      </c>
      <c r="D11" s="100" t="s">
        <v>80</v>
      </c>
      <c r="E11" s="40" t="s">
        <v>17</v>
      </c>
      <c r="F11" s="41">
        <v>2600</v>
      </c>
      <c r="G11" s="7"/>
      <c r="H11" s="131" t="s">
        <v>118</v>
      </c>
      <c r="I11" s="39" t="s">
        <v>83</v>
      </c>
      <c r="J11" s="40"/>
      <c r="K11" s="50">
        <v>850</v>
      </c>
      <c r="L11" s="8"/>
      <c r="M11" s="131"/>
      <c r="N11" s="39"/>
      <c r="O11" s="40"/>
      <c r="P11" s="50"/>
      <c r="Q11" s="8"/>
      <c r="R11" s="131" t="s">
        <v>133</v>
      </c>
      <c r="S11" s="100" t="s">
        <v>912</v>
      </c>
      <c r="T11" s="40"/>
      <c r="U11" s="50">
        <v>550</v>
      </c>
      <c r="V11" s="8"/>
      <c r="W11" s="131" t="s">
        <v>146</v>
      </c>
      <c r="X11" s="39" t="s">
        <v>147</v>
      </c>
      <c r="Y11" s="40" t="s">
        <v>39</v>
      </c>
      <c r="Z11" s="50">
        <v>1950</v>
      </c>
      <c r="AA11" s="8"/>
      <c r="AB11" s="76"/>
      <c r="AG11" s="32"/>
    </row>
    <row r="12" spans="1:28" s="4" customFormat="1" ht="15" customHeight="1">
      <c r="A12" s="38"/>
      <c r="B12" s="34"/>
      <c r="C12" s="131" t="s">
        <v>49</v>
      </c>
      <c r="D12" s="100" t="s">
        <v>81</v>
      </c>
      <c r="E12" s="40" t="s">
        <v>17</v>
      </c>
      <c r="F12" s="41">
        <v>1750</v>
      </c>
      <c r="G12" s="7"/>
      <c r="H12" s="131" t="s">
        <v>120</v>
      </c>
      <c r="I12" s="39" t="s">
        <v>121</v>
      </c>
      <c r="J12" s="40"/>
      <c r="K12" s="50">
        <v>200</v>
      </c>
      <c r="L12" s="8"/>
      <c r="M12" s="131"/>
      <c r="N12" s="39"/>
      <c r="O12" s="40"/>
      <c r="P12" s="50"/>
      <c r="Q12" s="8"/>
      <c r="R12" s="131" t="s">
        <v>134</v>
      </c>
      <c r="S12" s="39" t="s">
        <v>81</v>
      </c>
      <c r="T12" s="40"/>
      <c r="U12" s="50">
        <v>450</v>
      </c>
      <c r="V12" s="8"/>
      <c r="W12" s="131" t="s">
        <v>148</v>
      </c>
      <c r="X12" s="39" t="s">
        <v>83</v>
      </c>
      <c r="Y12" s="40" t="s">
        <v>185</v>
      </c>
      <c r="Z12" s="50">
        <v>2350</v>
      </c>
      <c r="AA12" s="8"/>
      <c r="AB12" s="76"/>
    </row>
    <row r="13" spans="1:28" s="4" customFormat="1" ht="15" customHeight="1">
      <c r="A13" s="38"/>
      <c r="B13" s="34"/>
      <c r="C13" s="131" t="s">
        <v>50</v>
      </c>
      <c r="D13" s="100" t="s">
        <v>82</v>
      </c>
      <c r="E13" s="40" t="s">
        <v>918</v>
      </c>
      <c r="F13" s="41">
        <v>2450</v>
      </c>
      <c r="G13" s="7"/>
      <c r="H13" s="131"/>
      <c r="I13" s="39"/>
      <c r="J13" s="40"/>
      <c r="K13" s="50"/>
      <c r="L13" s="8"/>
      <c r="M13" s="131"/>
      <c r="N13" s="39"/>
      <c r="O13" s="40"/>
      <c r="P13" s="50"/>
      <c r="Q13" s="8"/>
      <c r="R13" s="131" t="s">
        <v>135</v>
      </c>
      <c r="S13" s="39" t="s">
        <v>875</v>
      </c>
      <c r="T13" s="40"/>
      <c r="U13" s="50">
        <v>1000</v>
      </c>
      <c r="V13" s="8"/>
      <c r="W13" s="131" t="s">
        <v>149</v>
      </c>
      <c r="X13" s="129" t="s">
        <v>867</v>
      </c>
      <c r="Y13" s="40" t="s">
        <v>185</v>
      </c>
      <c r="Z13" s="50">
        <v>1400</v>
      </c>
      <c r="AA13" s="8"/>
      <c r="AB13" s="76"/>
    </row>
    <row r="14" spans="1:28" s="4" customFormat="1" ht="15" customHeight="1">
      <c r="A14" s="38"/>
      <c r="B14" s="34" t="s">
        <v>16</v>
      </c>
      <c r="C14" s="131" t="s">
        <v>51</v>
      </c>
      <c r="D14" s="100" t="s">
        <v>83</v>
      </c>
      <c r="E14" s="40" t="s">
        <v>30</v>
      </c>
      <c r="F14" s="41">
        <v>3600</v>
      </c>
      <c r="G14" s="7"/>
      <c r="H14" s="131"/>
      <c r="I14" s="39"/>
      <c r="J14" s="40"/>
      <c r="K14" s="50"/>
      <c r="L14" s="8"/>
      <c r="M14" s="131"/>
      <c r="N14" s="39"/>
      <c r="O14" s="40"/>
      <c r="P14" s="50"/>
      <c r="Q14" s="8"/>
      <c r="R14" s="131" t="s">
        <v>136</v>
      </c>
      <c r="S14" s="39" t="s">
        <v>137</v>
      </c>
      <c r="T14" s="40"/>
      <c r="U14" s="50">
        <v>400</v>
      </c>
      <c r="V14" s="8"/>
      <c r="W14" s="131" t="s">
        <v>150</v>
      </c>
      <c r="X14" s="39" t="s">
        <v>151</v>
      </c>
      <c r="Y14" s="40" t="s">
        <v>185</v>
      </c>
      <c r="Z14" s="50">
        <v>4150</v>
      </c>
      <c r="AA14" s="8"/>
      <c r="AB14" s="76" t="s">
        <v>899</v>
      </c>
    </row>
    <row r="15" spans="1:28" s="4" customFormat="1" ht="15" customHeight="1">
      <c r="A15" s="38"/>
      <c r="B15" s="34" t="s">
        <v>31</v>
      </c>
      <c r="C15" s="131" t="s">
        <v>52</v>
      </c>
      <c r="D15" s="100" t="s">
        <v>84</v>
      </c>
      <c r="E15" s="40" t="s">
        <v>30</v>
      </c>
      <c r="F15" s="41">
        <v>900</v>
      </c>
      <c r="G15" s="7"/>
      <c r="H15" s="131"/>
      <c r="I15" s="39"/>
      <c r="J15" s="40"/>
      <c r="K15" s="50"/>
      <c r="L15" s="8"/>
      <c r="M15" s="131"/>
      <c r="N15" s="39"/>
      <c r="O15" s="40"/>
      <c r="P15" s="50"/>
      <c r="Q15" s="8"/>
      <c r="R15" s="131" t="s">
        <v>138</v>
      </c>
      <c r="S15" s="39" t="s">
        <v>876</v>
      </c>
      <c r="T15" s="40"/>
      <c r="U15" s="50">
        <v>700</v>
      </c>
      <c r="V15" s="8"/>
      <c r="W15" s="131" t="s">
        <v>152</v>
      </c>
      <c r="X15" s="39" t="s">
        <v>5</v>
      </c>
      <c r="Y15" s="40" t="s">
        <v>185</v>
      </c>
      <c r="Z15" s="50">
        <v>1950</v>
      </c>
      <c r="AA15" s="8"/>
      <c r="AB15" s="76" t="s">
        <v>199</v>
      </c>
    </row>
    <row r="16" spans="1:28" s="4" customFormat="1" ht="15" customHeight="1">
      <c r="A16" s="38"/>
      <c r="B16" s="34"/>
      <c r="C16" s="131" t="s">
        <v>53</v>
      </c>
      <c r="D16" s="129" t="s">
        <v>85</v>
      </c>
      <c r="E16" s="40" t="s">
        <v>30</v>
      </c>
      <c r="F16" s="41">
        <v>1350</v>
      </c>
      <c r="G16" s="9"/>
      <c r="H16" s="131"/>
      <c r="I16" s="39"/>
      <c r="J16" s="40"/>
      <c r="K16" s="50"/>
      <c r="L16" s="8"/>
      <c r="M16" s="131"/>
      <c r="N16" s="39"/>
      <c r="O16" s="40"/>
      <c r="P16" s="50"/>
      <c r="Q16" s="8"/>
      <c r="R16" s="131"/>
      <c r="S16" s="39"/>
      <c r="T16" s="40"/>
      <c r="U16" s="50"/>
      <c r="V16" s="8"/>
      <c r="W16" s="131" t="s">
        <v>153</v>
      </c>
      <c r="X16" s="39" t="s">
        <v>154</v>
      </c>
      <c r="Y16" s="40" t="s">
        <v>185</v>
      </c>
      <c r="Z16" s="50">
        <v>2100</v>
      </c>
      <c r="AA16" s="8"/>
      <c r="AB16" s="76"/>
    </row>
    <row r="17" spans="1:28" s="4" customFormat="1" ht="15" customHeight="1">
      <c r="A17" s="38"/>
      <c r="B17" s="34"/>
      <c r="C17" s="131" t="s">
        <v>54</v>
      </c>
      <c r="D17" s="100" t="s">
        <v>86</v>
      </c>
      <c r="E17" s="40" t="s">
        <v>30</v>
      </c>
      <c r="F17" s="41">
        <v>1150</v>
      </c>
      <c r="G17" s="7"/>
      <c r="H17" s="131"/>
      <c r="I17" s="39"/>
      <c r="J17" s="40"/>
      <c r="K17" s="50"/>
      <c r="L17" s="8"/>
      <c r="M17" s="131"/>
      <c r="N17" s="39"/>
      <c r="O17" s="40"/>
      <c r="P17" s="50"/>
      <c r="Q17" s="8"/>
      <c r="R17" s="131"/>
      <c r="S17" s="39"/>
      <c r="T17" s="40"/>
      <c r="U17" s="50"/>
      <c r="V17" s="8"/>
      <c r="W17" s="131" t="s">
        <v>155</v>
      </c>
      <c r="X17" s="39" t="s">
        <v>156</v>
      </c>
      <c r="Y17" s="40" t="s">
        <v>966</v>
      </c>
      <c r="Z17" s="50">
        <v>2000</v>
      </c>
      <c r="AA17" s="8"/>
      <c r="AB17" s="76"/>
    </row>
    <row r="18" spans="1:28" s="4" customFormat="1" ht="15" customHeight="1">
      <c r="A18" s="38"/>
      <c r="B18" s="34"/>
      <c r="C18" s="131" t="s">
        <v>55</v>
      </c>
      <c r="D18" s="100" t="s">
        <v>87</v>
      </c>
      <c r="E18" s="40" t="s">
        <v>918</v>
      </c>
      <c r="F18" s="42">
        <v>1850</v>
      </c>
      <c r="G18" s="7"/>
      <c r="H18" s="131"/>
      <c r="I18" s="39"/>
      <c r="J18" s="40"/>
      <c r="K18" s="50"/>
      <c r="L18" s="8"/>
      <c r="M18" s="131"/>
      <c r="N18" s="39"/>
      <c r="O18" s="40"/>
      <c r="P18" s="50"/>
      <c r="Q18" s="8"/>
      <c r="R18" s="131"/>
      <c r="S18" s="39"/>
      <c r="T18" s="40"/>
      <c r="U18" s="50"/>
      <c r="V18" s="8"/>
      <c r="W18" s="131" t="s">
        <v>157</v>
      </c>
      <c r="X18" s="39" t="s">
        <v>158</v>
      </c>
      <c r="Y18" s="40" t="s">
        <v>185</v>
      </c>
      <c r="Z18" s="50">
        <v>1600</v>
      </c>
      <c r="AA18" s="8"/>
      <c r="AB18" s="76"/>
    </row>
    <row r="19" spans="1:28" s="4" customFormat="1" ht="15" customHeight="1">
      <c r="A19" s="38"/>
      <c r="B19" s="34"/>
      <c r="C19" s="131" t="s">
        <v>56</v>
      </c>
      <c r="D19" s="100" t="s">
        <v>88</v>
      </c>
      <c r="E19" s="40" t="s">
        <v>30</v>
      </c>
      <c r="F19" s="42">
        <v>2750</v>
      </c>
      <c r="G19" s="7"/>
      <c r="H19" s="131"/>
      <c r="I19" s="39"/>
      <c r="J19" s="40"/>
      <c r="K19" s="50"/>
      <c r="L19" s="8"/>
      <c r="M19" s="131"/>
      <c r="N19" s="39"/>
      <c r="O19" s="40"/>
      <c r="P19" s="50"/>
      <c r="Q19" s="8"/>
      <c r="R19" s="131"/>
      <c r="S19" s="39"/>
      <c r="T19" s="40"/>
      <c r="U19" s="50"/>
      <c r="V19" s="8"/>
      <c r="W19" s="131" t="s">
        <v>159</v>
      </c>
      <c r="X19" s="39" t="s">
        <v>160</v>
      </c>
      <c r="Y19" s="40" t="s">
        <v>965</v>
      </c>
      <c r="Z19" s="50">
        <v>2050</v>
      </c>
      <c r="AA19" s="8"/>
      <c r="AB19" s="76"/>
    </row>
    <row r="20" spans="1:28" s="4" customFormat="1" ht="15" customHeight="1">
      <c r="A20" s="83"/>
      <c r="B20" s="84"/>
      <c r="C20" s="132" t="s">
        <v>57</v>
      </c>
      <c r="D20" s="101" t="s">
        <v>89</v>
      </c>
      <c r="E20" s="86" t="s">
        <v>919</v>
      </c>
      <c r="F20" s="87">
        <v>2550</v>
      </c>
      <c r="G20" s="88"/>
      <c r="H20" s="132"/>
      <c r="I20" s="85"/>
      <c r="J20" s="86"/>
      <c r="K20" s="90"/>
      <c r="L20" s="89"/>
      <c r="M20" s="132"/>
      <c r="N20" s="85"/>
      <c r="O20" s="86"/>
      <c r="P20" s="90"/>
      <c r="Q20" s="89"/>
      <c r="R20" s="132"/>
      <c r="S20" s="85"/>
      <c r="T20" s="86"/>
      <c r="U20" s="90"/>
      <c r="V20" s="89"/>
      <c r="W20" s="132" t="s">
        <v>161</v>
      </c>
      <c r="X20" s="85" t="s">
        <v>162</v>
      </c>
      <c r="Y20" s="86" t="s">
        <v>185</v>
      </c>
      <c r="Z20" s="90">
        <v>2700</v>
      </c>
      <c r="AA20" s="89"/>
      <c r="AB20" s="76"/>
    </row>
    <row r="21" spans="1:28" s="4" customFormat="1" ht="15" customHeight="1">
      <c r="A21" s="38"/>
      <c r="B21" s="34"/>
      <c r="C21" s="131" t="s">
        <v>58</v>
      </c>
      <c r="D21" s="100" t="s">
        <v>90</v>
      </c>
      <c r="E21" s="40" t="s">
        <v>30</v>
      </c>
      <c r="F21" s="68">
        <v>1100</v>
      </c>
      <c r="G21" s="7"/>
      <c r="H21" s="131"/>
      <c r="I21" s="39"/>
      <c r="J21" s="40"/>
      <c r="K21" s="52"/>
      <c r="L21" s="8"/>
      <c r="M21" s="131"/>
      <c r="N21" s="39"/>
      <c r="O21" s="40"/>
      <c r="P21" s="52"/>
      <c r="Q21" s="8"/>
      <c r="R21" s="131"/>
      <c r="S21" s="39"/>
      <c r="T21" s="40"/>
      <c r="U21" s="99"/>
      <c r="V21" s="8"/>
      <c r="W21" s="131" t="s">
        <v>163</v>
      </c>
      <c r="X21" s="39" t="s">
        <v>164</v>
      </c>
      <c r="Y21" s="40" t="s">
        <v>185</v>
      </c>
      <c r="Z21" s="99">
        <v>1550</v>
      </c>
      <c r="AA21" s="8"/>
      <c r="AB21" s="76"/>
    </row>
    <row r="22" spans="1:28" s="4" customFormat="1" ht="15" customHeight="1">
      <c r="A22" s="38"/>
      <c r="B22" s="34"/>
      <c r="C22" s="131" t="s">
        <v>59</v>
      </c>
      <c r="D22" s="100" t="s">
        <v>91</v>
      </c>
      <c r="E22" s="40" t="s">
        <v>30</v>
      </c>
      <c r="F22" s="68">
        <v>1900</v>
      </c>
      <c r="G22" s="7"/>
      <c r="H22" s="131"/>
      <c r="I22" s="39"/>
      <c r="J22" s="40"/>
      <c r="K22" s="52"/>
      <c r="L22" s="8"/>
      <c r="M22" s="131"/>
      <c r="N22" s="39"/>
      <c r="O22" s="40"/>
      <c r="P22" s="52"/>
      <c r="Q22" s="8"/>
      <c r="R22" s="131"/>
      <c r="S22" s="39"/>
      <c r="T22" s="40"/>
      <c r="U22" s="99"/>
      <c r="V22" s="8"/>
      <c r="W22" s="131" t="s">
        <v>165</v>
      </c>
      <c r="X22" s="39" t="s">
        <v>124</v>
      </c>
      <c r="Y22" s="40" t="s">
        <v>185</v>
      </c>
      <c r="Z22" s="99">
        <v>1450</v>
      </c>
      <c r="AA22" s="8"/>
      <c r="AB22" s="76"/>
    </row>
    <row r="23" spans="1:30" s="32" customFormat="1" ht="15" customHeight="1">
      <c r="A23" s="38"/>
      <c r="B23" s="34"/>
      <c r="C23" s="131" t="s">
        <v>60</v>
      </c>
      <c r="D23" s="129" t="s">
        <v>92</v>
      </c>
      <c r="E23" s="40" t="s">
        <v>17</v>
      </c>
      <c r="F23" s="68">
        <v>2700</v>
      </c>
      <c r="G23" s="7"/>
      <c r="H23" s="131"/>
      <c r="I23" s="39"/>
      <c r="J23" s="40"/>
      <c r="K23" s="52"/>
      <c r="L23" s="8"/>
      <c r="M23" s="131"/>
      <c r="N23" s="39"/>
      <c r="O23" s="40"/>
      <c r="P23" s="52"/>
      <c r="Q23" s="8"/>
      <c r="R23" s="131"/>
      <c r="S23" s="39"/>
      <c r="T23" s="40"/>
      <c r="U23" s="99"/>
      <c r="V23" s="8"/>
      <c r="W23" s="131" t="s">
        <v>166</v>
      </c>
      <c r="X23" s="39" t="s">
        <v>167</v>
      </c>
      <c r="Y23" s="40" t="s">
        <v>185</v>
      </c>
      <c r="Z23" s="99">
        <v>1600</v>
      </c>
      <c r="AA23" s="8"/>
      <c r="AB23" s="76"/>
      <c r="AD23" s="4"/>
    </row>
    <row r="24" spans="1:30" s="32" customFormat="1" ht="15" customHeight="1">
      <c r="A24" s="38"/>
      <c r="B24" s="34"/>
      <c r="C24" s="131" t="s">
        <v>61</v>
      </c>
      <c r="D24" s="100" t="s">
        <v>93</v>
      </c>
      <c r="E24" s="40" t="s">
        <v>919</v>
      </c>
      <c r="F24" s="68">
        <v>2200</v>
      </c>
      <c r="G24" s="7"/>
      <c r="H24" s="131"/>
      <c r="I24" s="39"/>
      <c r="J24" s="40"/>
      <c r="K24" s="52"/>
      <c r="L24" s="8"/>
      <c r="M24" s="131"/>
      <c r="N24" s="39"/>
      <c r="O24" s="40"/>
      <c r="P24" s="52"/>
      <c r="Q24" s="8"/>
      <c r="R24" s="131"/>
      <c r="S24" s="39"/>
      <c r="T24" s="40"/>
      <c r="U24" s="99"/>
      <c r="V24" s="8"/>
      <c r="W24" s="131" t="s">
        <v>168</v>
      </c>
      <c r="X24" s="39" t="s">
        <v>105</v>
      </c>
      <c r="Y24" s="40" t="s">
        <v>186</v>
      </c>
      <c r="Z24" s="99">
        <v>2100</v>
      </c>
      <c r="AA24" s="8"/>
      <c r="AB24" s="76"/>
      <c r="AD24" s="4"/>
    </row>
    <row r="25" spans="1:30" s="32" customFormat="1" ht="15" customHeight="1">
      <c r="A25" s="38"/>
      <c r="B25" s="34"/>
      <c r="C25" s="131" t="s">
        <v>62</v>
      </c>
      <c r="D25" s="100" t="s">
        <v>95</v>
      </c>
      <c r="E25" s="40" t="s">
        <v>17</v>
      </c>
      <c r="F25" s="68">
        <v>1950</v>
      </c>
      <c r="G25" s="7"/>
      <c r="H25" s="131"/>
      <c r="I25" s="39"/>
      <c r="J25" s="40"/>
      <c r="K25" s="52"/>
      <c r="L25" s="8"/>
      <c r="M25" s="131"/>
      <c r="N25" s="39"/>
      <c r="O25" s="40"/>
      <c r="P25" s="52"/>
      <c r="Q25" s="8"/>
      <c r="R25" s="131"/>
      <c r="S25" s="39"/>
      <c r="T25" s="40"/>
      <c r="U25" s="99"/>
      <c r="V25" s="8"/>
      <c r="W25" s="131" t="s">
        <v>169</v>
      </c>
      <c r="X25" s="39" t="s">
        <v>104</v>
      </c>
      <c r="Y25" s="40" t="s">
        <v>186</v>
      </c>
      <c r="Z25" s="99">
        <v>1300</v>
      </c>
      <c r="AA25" s="8"/>
      <c r="AB25" s="76"/>
      <c r="AD25" s="4"/>
    </row>
    <row r="26" spans="1:28" s="4" customFormat="1" ht="15" customHeight="1">
      <c r="A26" s="91"/>
      <c r="B26" s="34"/>
      <c r="C26" s="131" t="s">
        <v>63</v>
      </c>
      <c r="D26" s="100" t="s">
        <v>96</v>
      </c>
      <c r="E26" s="40" t="s">
        <v>17</v>
      </c>
      <c r="F26" s="68">
        <v>2150</v>
      </c>
      <c r="G26" s="7"/>
      <c r="H26" s="130"/>
      <c r="I26" s="70"/>
      <c r="J26" s="136"/>
      <c r="K26" s="94"/>
      <c r="L26" s="95"/>
      <c r="M26" s="134"/>
      <c r="N26" s="96"/>
      <c r="O26" s="138"/>
      <c r="P26" s="97"/>
      <c r="Q26" s="95"/>
      <c r="R26" s="130"/>
      <c r="S26" s="70"/>
      <c r="T26" s="136"/>
      <c r="U26" s="98"/>
      <c r="V26" s="95"/>
      <c r="W26" s="130" t="s">
        <v>170</v>
      </c>
      <c r="X26" s="70" t="s">
        <v>187</v>
      </c>
      <c r="Y26" s="136" t="s">
        <v>186</v>
      </c>
      <c r="Z26" s="98">
        <v>1400</v>
      </c>
      <c r="AA26" s="95"/>
      <c r="AB26" s="76"/>
    </row>
    <row r="27" spans="1:28" s="4" customFormat="1" ht="15" customHeight="1">
      <c r="A27" s="38"/>
      <c r="B27" s="34"/>
      <c r="C27" s="131" t="s">
        <v>64</v>
      </c>
      <c r="D27" s="100" t="s">
        <v>97</v>
      </c>
      <c r="E27" s="40" t="s">
        <v>918</v>
      </c>
      <c r="F27" s="68">
        <v>2300</v>
      </c>
      <c r="G27" s="7"/>
      <c r="H27" s="131"/>
      <c r="I27" s="39"/>
      <c r="J27" s="40"/>
      <c r="K27" s="52"/>
      <c r="L27" s="8"/>
      <c r="M27" s="131"/>
      <c r="N27" s="39"/>
      <c r="O27" s="40"/>
      <c r="P27" s="52"/>
      <c r="Q27" s="8"/>
      <c r="R27" s="131"/>
      <c r="S27" s="39"/>
      <c r="T27" s="40"/>
      <c r="U27" s="50"/>
      <c r="V27" s="8"/>
      <c r="W27" s="131" t="s">
        <v>171</v>
      </c>
      <c r="X27" s="39" t="s">
        <v>188</v>
      </c>
      <c r="Y27" s="40" t="s">
        <v>186</v>
      </c>
      <c r="Z27" s="50">
        <v>1300</v>
      </c>
      <c r="AA27" s="8"/>
      <c r="AB27" s="76"/>
    </row>
    <row r="28" spans="1:28" s="4" customFormat="1" ht="15" customHeight="1">
      <c r="A28" s="38"/>
      <c r="B28" s="34"/>
      <c r="C28" s="131" t="s">
        <v>65</v>
      </c>
      <c r="D28" s="100" t="s">
        <v>98</v>
      </c>
      <c r="E28" s="40" t="s">
        <v>918</v>
      </c>
      <c r="F28" s="68">
        <v>1700</v>
      </c>
      <c r="G28" s="7"/>
      <c r="H28" s="131"/>
      <c r="I28" s="39"/>
      <c r="J28" s="40"/>
      <c r="K28" s="50"/>
      <c r="L28" s="8"/>
      <c r="M28" s="131"/>
      <c r="N28" s="39"/>
      <c r="O28" s="40"/>
      <c r="P28" s="52"/>
      <c r="Q28" s="8"/>
      <c r="R28" s="131"/>
      <c r="S28" s="39"/>
      <c r="T28" s="40"/>
      <c r="U28" s="50"/>
      <c r="V28" s="8"/>
      <c r="W28" s="131" t="s">
        <v>172</v>
      </c>
      <c r="X28" s="39" t="s">
        <v>189</v>
      </c>
      <c r="Y28" s="40" t="s">
        <v>186</v>
      </c>
      <c r="Z28" s="50">
        <v>1250</v>
      </c>
      <c r="AA28" s="8"/>
      <c r="AB28" s="76"/>
    </row>
    <row r="29" spans="1:28" s="4" customFormat="1" ht="15" customHeight="1">
      <c r="A29" s="38"/>
      <c r="B29" s="34"/>
      <c r="C29" s="131" t="s">
        <v>66</v>
      </c>
      <c r="D29" s="100" t="s">
        <v>99</v>
      </c>
      <c r="E29" s="40" t="s">
        <v>17</v>
      </c>
      <c r="F29" s="68">
        <v>1000</v>
      </c>
      <c r="G29" s="7"/>
      <c r="H29" s="131"/>
      <c r="I29" s="39"/>
      <c r="J29" s="40"/>
      <c r="K29" s="50"/>
      <c r="L29" s="8"/>
      <c r="M29" s="131"/>
      <c r="N29" s="39"/>
      <c r="O29" s="40"/>
      <c r="P29" s="50"/>
      <c r="Q29" s="8"/>
      <c r="R29" s="131"/>
      <c r="S29" s="39"/>
      <c r="T29" s="40"/>
      <c r="U29" s="50"/>
      <c r="V29" s="8"/>
      <c r="W29" s="131" t="s">
        <v>173</v>
      </c>
      <c r="X29" s="39" t="s">
        <v>94</v>
      </c>
      <c r="Y29" s="40" t="s">
        <v>935</v>
      </c>
      <c r="Z29" s="50">
        <v>1450</v>
      </c>
      <c r="AA29" s="8"/>
      <c r="AB29" s="76"/>
    </row>
    <row r="30" spans="1:28" s="4" customFormat="1" ht="15" customHeight="1">
      <c r="A30" s="38"/>
      <c r="B30" s="34"/>
      <c r="C30" s="131" t="s">
        <v>67</v>
      </c>
      <c r="D30" s="100" t="s">
        <v>100</v>
      </c>
      <c r="E30" s="40" t="s">
        <v>918</v>
      </c>
      <c r="F30" s="68">
        <v>1500</v>
      </c>
      <c r="G30" s="7"/>
      <c r="H30" s="131"/>
      <c r="I30" s="39"/>
      <c r="J30" s="40"/>
      <c r="K30" s="50"/>
      <c r="L30" s="8"/>
      <c r="M30" s="131"/>
      <c r="N30" s="39"/>
      <c r="O30" s="40"/>
      <c r="P30" s="50"/>
      <c r="Q30" s="8"/>
      <c r="R30" s="131"/>
      <c r="S30" s="39"/>
      <c r="T30" s="40"/>
      <c r="U30" s="50"/>
      <c r="V30" s="8"/>
      <c r="W30" s="131" t="s">
        <v>174</v>
      </c>
      <c r="X30" s="39" t="s">
        <v>878</v>
      </c>
      <c r="Y30" s="40" t="s">
        <v>935</v>
      </c>
      <c r="Z30" s="50">
        <v>2700</v>
      </c>
      <c r="AA30" s="8"/>
      <c r="AB30" s="75"/>
    </row>
    <row r="31" spans="1:28" s="4" customFormat="1" ht="15" customHeight="1">
      <c r="A31" s="38"/>
      <c r="B31" s="34"/>
      <c r="C31" s="131" t="s">
        <v>68</v>
      </c>
      <c r="D31" s="100" t="s">
        <v>101</v>
      </c>
      <c r="E31" s="40" t="s">
        <v>917</v>
      </c>
      <c r="F31" s="68">
        <v>2600</v>
      </c>
      <c r="G31" s="7"/>
      <c r="H31" s="131"/>
      <c r="I31" s="39"/>
      <c r="J31" s="40"/>
      <c r="K31" s="50"/>
      <c r="L31" s="8"/>
      <c r="M31" s="131"/>
      <c r="N31" s="39"/>
      <c r="O31" s="40"/>
      <c r="P31" s="50"/>
      <c r="Q31" s="8"/>
      <c r="R31" s="131"/>
      <c r="S31" s="39"/>
      <c r="T31" s="40"/>
      <c r="U31" s="50"/>
      <c r="V31" s="8"/>
      <c r="W31" s="131" t="s">
        <v>175</v>
      </c>
      <c r="X31" s="39" t="s">
        <v>879</v>
      </c>
      <c r="Y31" s="40" t="s">
        <v>186</v>
      </c>
      <c r="Z31" s="50">
        <v>2350</v>
      </c>
      <c r="AA31" s="8"/>
      <c r="AB31" s="76"/>
    </row>
    <row r="32" spans="1:28" s="4" customFormat="1" ht="15" customHeight="1">
      <c r="A32" s="38"/>
      <c r="B32" s="34" t="s">
        <v>32</v>
      </c>
      <c r="C32" s="131" t="s">
        <v>69</v>
      </c>
      <c r="D32" s="100" t="s">
        <v>103</v>
      </c>
      <c r="E32" s="40" t="s">
        <v>17</v>
      </c>
      <c r="F32" s="68">
        <v>3650</v>
      </c>
      <c r="G32" s="7"/>
      <c r="H32" s="131"/>
      <c r="I32" s="39"/>
      <c r="J32" s="40"/>
      <c r="K32" s="50"/>
      <c r="L32" s="8"/>
      <c r="M32" s="131"/>
      <c r="N32" s="39"/>
      <c r="O32" s="40"/>
      <c r="P32" s="50"/>
      <c r="Q32" s="8"/>
      <c r="R32" s="131"/>
      <c r="S32" s="39"/>
      <c r="T32" s="40"/>
      <c r="U32" s="50"/>
      <c r="V32" s="8"/>
      <c r="W32" s="131" t="s">
        <v>176</v>
      </c>
      <c r="X32" s="39" t="s">
        <v>190</v>
      </c>
      <c r="Y32" s="40" t="s">
        <v>913</v>
      </c>
      <c r="Z32" s="50">
        <v>2200</v>
      </c>
      <c r="AA32" s="8"/>
      <c r="AB32" s="76" t="s">
        <v>948</v>
      </c>
    </row>
    <row r="33" spans="1:28" s="4" customFormat="1" ht="15" customHeight="1">
      <c r="A33" s="38"/>
      <c r="B33" s="34"/>
      <c r="C33" s="131" t="s">
        <v>70</v>
      </c>
      <c r="D33" s="100" t="s">
        <v>104</v>
      </c>
      <c r="E33" s="40" t="s">
        <v>17</v>
      </c>
      <c r="F33" s="68">
        <v>1800</v>
      </c>
      <c r="G33" s="7"/>
      <c r="H33" s="131"/>
      <c r="I33" s="39"/>
      <c r="J33" s="40"/>
      <c r="K33" s="50"/>
      <c r="L33" s="8"/>
      <c r="M33" s="131"/>
      <c r="N33" s="39"/>
      <c r="O33" s="40"/>
      <c r="P33" s="50"/>
      <c r="Q33" s="8"/>
      <c r="R33" s="131"/>
      <c r="S33" s="39"/>
      <c r="T33" s="40"/>
      <c r="U33" s="50"/>
      <c r="V33" s="8"/>
      <c r="W33" s="131" t="s">
        <v>177</v>
      </c>
      <c r="X33" s="300" t="s">
        <v>191</v>
      </c>
      <c r="Y33" s="40" t="s">
        <v>914</v>
      </c>
      <c r="Z33" s="50">
        <v>1150</v>
      </c>
      <c r="AA33" s="8"/>
      <c r="AB33" s="75"/>
    </row>
    <row r="34" spans="1:28" s="4" customFormat="1" ht="15" customHeight="1">
      <c r="A34" s="38"/>
      <c r="B34" s="34"/>
      <c r="C34" s="131" t="s">
        <v>71</v>
      </c>
      <c r="D34" s="100" t="s">
        <v>105</v>
      </c>
      <c r="E34" s="40" t="s">
        <v>17</v>
      </c>
      <c r="F34" s="68">
        <v>1850</v>
      </c>
      <c r="G34" s="7"/>
      <c r="H34" s="131"/>
      <c r="I34" s="39"/>
      <c r="J34" s="40"/>
      <c r="K34" s="50"/>
      <c r="L34" s="8"/>
      <c r="M34" s="131"/>
      <c r="N34" s="39"/>
      <c r="O34" s="40"/>
      <c r="P34" s="50"/>
      <c r="Q34" s="8"/>
      <c r="R34" s="131"/>
      <c r="S34" s="39"/>
      <c r="T34" s="40"/>
      <c r="U34" s="50"/>
      <c r="V34" s="8"/>
      <c r="W34" s="131" t="s">
        <v>178</v>
      </c>
      <c r="X34" s="100" t="s">
        <v>192</v>
      </c>
      <c r="Y34" s="40" t="s">
        <v>914</v>
      </c>
      <c r="Z34" s="50">
        <v>1000</v>
      </c>
      <c r="AA34" s="8"/>
      <c r="AB34" s="76"/>
    </row>
    <row r="35" spans="1:28" s="4" customFormat="1" ht="15" customHeight="1">
      <c r="A35" s="38"/>
      <c r="B35" s="34"/>
      <c r="C35" s="131" t="s">
        <v>72</v>
      </c>
      <c r="D35" s="100" t="s">
        <v>106</v>
      </c>
      <c r="E35" s="40" t="s">
        <v>17</v>
      </c>
      <c r="F35" s="42">
        <v>1250</v>
      </c>
      <c r="G35" s="7"/>
      <c r="H35" s="131"/>
      <c r="I35" s="39"/>
      <c r="J35" s="40"/>
      <c r="K35" s="50"/>
      <c r="L35" s="8"/>
      <c r="M35" s="131"/>
      <c r="N35" s="39"/>
      <c r="O35" s="40"/>
      <c r="P35" s="50"/>
      <c r="Q35" s="8"/>
      <c r="R35" s="131"/>
      <c r="S35" s="39"/>
      <c r="T35" s="40"/>
      <c r="U35" s="50"/>
      <c r="V35" s="8"/>
      <c r="W35" s="131" t="s">
        <v>179</v>
      </c>
      <c r="X35" s="39" t="s">
        <v>122</v>
      </c>
      <c r="Y35" s="40" t="s">
        <v>914</v>
      </c>
      <c r="Z35" s="50">
        <v>1650</v>
      </c>
      <c r="AA35" s="8"/>
      <c r="AB35" s="75"/>
    </row>
    <row r="36" spans="1:28" s="4" customFormat="1" ht="15" customHeight="1">
      <c r="A36" s="38"/>
      <c r="B36" s="34"/>
      <c r="C36" s="131" t="s">
        <v>73</v>
      </c>
      <c r="D36" s="100" t="s">
        <v>107</v>
      </c>
      <c r="E36" s="40" t="s">
        <v>17</v>
      </c>
      <c r="F36" s="42">
        <v>1450</v>
      </c>
      <c r="G36" s="7"/>
      <c r="H36" s="131"/>
      <c r="I36" s="39"/>
      <c r="J36" s="40"/>
      <c r="K36" s="50"/>
      <c r="L36" s="8"/>
      <c r="M36" s="131"/>
      <c r="N36" s="39"/>
      <c r="O36" s="40"/>
      <c r="P36" s="50"/>
      <c r="Q36" s="8"/>
      <c r="R36" s="131"/>
      <c r="S36" s="39"/>
      <c r="T36" s="40"/>
      <c r="U36" s="50"/>
      <c r="V36" s="8"/>
      <c r="W36" s="131" t="s">
        <v>180</v>
      </c>
      <c r="X36" s="39" t="s">
        <v>193</v>
      </c>
      <c r="Y36" s="40" t="s">
        <v>39</v>
      </c>
      <c r="Z36" s="50">
        <v>1900</v>
      </c>
      <c r="AA36" s="8"/>
      <c r="AB36" s="75"/>
    </row>
    <row r="37" spans="1:28" s="4" customFormat="1" ht="15" customHeight="1">
      <c r="A37" s="38"/>
      <c r="B37" s="34"/>
      <c r="C37" s="131" t="s">
        <v>74</v>
      </c>
      <c r="D37" s="100" t="s">
        <v>108</v>
      </c>
      <c r="E37" s="40" t="s">
        <v>931</v>
      </c>
      <c r="F37" s="42">
        <v>1550</v>
      </c>
      <c r="G37" s="7"/>
      <c r="H37" s="131"/>
      <c r="I37" s="39"/>
      <c r="J37" s="40"/>
      <c r="K37" s="50"/>
      <c r="L37" s="8"/>
      <c r="M37" s="131"/>
      <c r="N37" s="39"/>
      <c r="O37" s="40"/>
      <c r="P37" s="50"/>
      <c r="Q37" s="8"/>
      <c r="R37" s="131"/>
      <c r="S37" s="39"/>
      <c r="T37" s="40"/>
      <c r="U37" s="50"/>
      <c r="V37" s="8"/>
      <c r="W37" s="131" t="s">
        <v>181</v>
      </c>
      <c r="X37" s="39" t="s">
        <v>194</v>
      </c>
      <c r="Y37" s="40" t="s">
        <v>913</v>
      </c>
      <c r="Z37" s="50">
        <v>2850</v>
      </c>
      <c r="AA37" s="8"/>
      <c r="AB37" s="76"/>
    </row>
    <row r="38" spans="1:28" s="4" customFormat="1" ht="15" customHeight="1">
      <c r="A38" s="38"/>
      <c r="B38" s="34"/>
      <c r="C38" s="131" t="s">
        <v>75</v>
      </c>
      <c r="D38" s="100" t="s">
        <v>929</v>
      </c>
      <c r="E38" s="40" t="s">
        <v>930</v>
      </c>
      <c r="F38" s="42">
        <v>1950</v>
      </c>
      <c r="G38" s="7"/>
      <c r="H38" s="131"/>
      <c r="I38" s="39"/>
      <c r="J38" s="40"/>
      <c r="K38" s="50"/>
      <c r="L38" s="8"/>
      <c r="M38" s="131"/>
      <c r="N38" s="39"/>
      <c r="O38" s="40"/>
      <c r="P38" s="50"/>
      <c r="Q38" s="8"/>
      <c r="R38" s="131"/>
      <c r="S38" s="39"/>
      <c r="T38" s="40"/>
      <c r="U38" s="50"/>
      <c r="V38" s="8"/>
      <c r="W38" s="131" t="s">
        <v>182</v>
      </c>
      <c r="X38" s="39" t="s">
        <v>195</v>
      </c>
      <c r="Y38" s="40" t="s">
        <v>913</v>
      </c>
      <c r="Z38" s="50">
        <v>2700</v>
      </c>
      <c r="AA38" s="8"/>
      <c r="AB38" s="76"/>
    </row>
    <row r="39" spans="1:28" s="4" customFormat="1" ht="15" customHeight="1">
      <c r="A39" s="38"/>
      <c r="B39" s="34"/>
      <c r="C39" s="131"/>
      <c r="D39" s="39"/>
      <c r="E39" s="40"/>
      <c r="F39" s="42"/>
      <c r="G39" s="7"/>
      <c r="H39" s="131"/>
      <c r="I39" s="39"/>
      <c r="J39" s="40"/>
      <c r="K39" s="50"/>
      <c r="L39" s="8"/>
      <c r="M39" s="131"/>
      <c r="N39" s="39"/>
      <c r="O39" s="40"/>
      <c r="P39" s="50"/>
      <c r="Q39" s="8"/>
      <c r="R39" s="131"/>
      <c r="S39" s="39"/>
      <c r="T39" s="40"/>
      <c r="U39" s="50"/>
      <c r="V39" s="8"/>
      <c r="W39" s="131" t="s">
        <v>183</v>
      </c>
      <c r="X39" s="39" t="s">
        <v>196</v>
      </c>
      <c r="Y39" s="40" t="s">
        <v>913</v>
      </c>
      <c r="Z39" s="50">
        <v>1950</v>
      </c>
      <c r="AA39" s="8"/>
      <c r="AB39" s="76"/>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t="s">
        <v>184</v>
      </c>
      <c r="X40" s="39" t="s">
        <v>108</v>
      </c>
      <c r="Y40" s="40" t="s">
        <v>928</v>
      </c>
      <c r="Z40" s="50">
        <v>1200</v>
      </c>
      <c r="AA40" s="8"/>
      <c r="AB40" s="76"/>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46"/>
      <c r="D43" s="29" t="str">
        <f>CONCATENATE(FIXED(COUNTA(D6:D42),0,0),"　店")</f>
        <v>33　店</v>
      </c>
      <c r="E43" s="137"/>
      <c r="F43" s="47">
        <f>SUM(F6:F42)</f>
        <v>65200</v>
      </c>
      <c r="G43" s="54">
        <f>SUM(G6:G42)</f>
        <v>0</v>
      </c>
      <c r="H43" s="46"/>
      <c r="I43" s="29" t="str">
        <f>CONCATENATE(FIXED(COUNTA(I6:I42),0,0),"　店")</f>
        <v>7　店</v>
      </c>
      <c r="J43" s="137"/>
      <c r="K43" s="51">
        <f>SUM(K6:K42)</f>
        <v>7550</v>
      </c>
      <c r="L43" s="53">
        <f>SUM(L6:L42)</f>
        <v>0</v>
      </c>
      <c r="M43" s="46"/>
      <c r="N43" s="29" t="str">
        <f>CONCATENATE(FIXED(COUNTA(N6:N42),0,0),"　店")</f>
        <v>2　店</v>
      </c>
      <c r="O43" s="137"/>
      <c r="P43" s="51">
        <f>SUM(P6:P42)</f>
        <v>1100</v>
      </c>
      <c r="Q43" s="53">
        <f>SUM(Q6:Q42)</f>
        <v>0</v>
      </c>
      <c r="R43" s="46"/>
      <c r="S43" s="29" t="str">
        <f>CONCATENATE(FIXED(COUNTA(S6:S42),0,0),"　店")</f>
        <v>10　店</v>
      </c>
      <c r="T43" s="137"/>
      <c r="U43" s="51">
        <f>SUM(U6:U42)</f>
        <v>6500</v>
      </c>
      <c r="V43" s="53">
        <f>SUM(V6:V42)</f>
        <v>0</v>
      </c>
      <c r="W43" s="46"/>
      <c r="X43" s="29" t="str">
        <f>CONCATENATE(FIXED(COUNTA(X6:X42),0,0),"　店")</f>
        <v>35　店</v>
      </c>
      <c r="Y43" s="137"/>
      <c r="Z43" s="51">
        <f>SUM(Z6:Z42)</f>
        <v>72150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974</v>
      </c>
      <c r="B45" s="77"/>
      <c r="D45" s="77"/>
      <c r="E45" s="77"/>
      <c r="F45" s="61"/>
      <c r="AB45" s="79" t="s">
        <v>26</v>
      </c>
    </row>
    <row r="46" spans="1:28" ht="22.5" customHeight="1">
      <c r="A46" s="339"/>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row>
  </sheetData>
  <sheetProtection password="CC6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Q6:Q42 G6:G42 AA6:AA42 V6:V42 L6:L42">
      <formula1>P6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45"/>
      <c r="C1" s="345"/>
      <c r="D1" s="345"/>
      <c r="E1" s="345"/>
      <c r="F1" s="345"/>
      <c r="G1" s="346"/>
      <c r="H1" s="349" t="s">
        <v>1</v>
      </c>
      <c r="I1" s="350"/>
      <c r="J1" s="351"/>
      <c r="K1" s="351"/>
      <c r="L1" s="351"/>
      <c r="M1" s="351"/>
      <c r="N1" s="351"/>
      <c r="O1" s="351"/>
      <c r="P1" s="351"/>
      <c r="Q1" s="351"/>
      <c r="R1" s="351"/>
      <c r="S1" s="351"/>
      <c r="T1" s="351"/>
      <c r="U1" s="352"/>
      <c r="V1" s="26" t="s">
        <v>20</v>
      </c>
      <c r="W1" s="351"/>
      <c r="X1" s="351"/>
      <c r="Y1" s="351"/>
      <c r="Z1" s="351"/>
      <c r="AA1" s="352"/>
      <c r="AB1" s="1"/>
    </row>
    <row r="2" spans="1:28" ht="33" customHeight="1">
      <c r="A2" s="12"/>
      <c r="B2" s="347"/>
      <c r="C2" s="347"/>
      <c r="D2" s="347"/>
      <c r="E2" s="347"/>
      <c r="F2" s="347"/>
      <c r="G2" s="348"/>
      <c r="H2" s="349" t="s">
        <v>3</v>
      </c>
      <c r="I2" s="350"/>
      <c r="J2" s="351"/>
      <c r="K2" s="351"/>
      <c r="L2" s="351"/>
      <c r="M2" s="351"/>
      <c r="N2" s="351"/>
      <c r="O2" s="351"/>
      <c r="P2" s="351"/>
      <c r="Q2" s="351"/>
      <c r="R2" s="351"/>
      <c r="S2" s="351"/>
      <c r="T2" s="351"/>
      <c r="U2" s="352"/>
      <c r="V2" s="26" t="s">
        <v>21</v>
      </c>
      <c r="W2" s="353">
        <f>SUM(I4,I14,I25,I34)</f>
        <v>0</v>
      </c>
      <c r="X2" s="353"/>
      <c r="Y2" s="353"/>
      <c r="Z2" s="353"/>
      <c r="AA2" s="354"/>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0" t="s">
        <v>205</v>
      </c>
      <c r="C4" s="340"/>
      <c r="D4" s="340"/>
      <c r="E4" s="340"/>
      <c r="F4" s="19"/>
      <c r="G4" s="20" t="s">
        <v>4</v>
      </c>
      <c r="H4" s="21"/>
      <c r="I4" s="341">
        <f>SUM(G12,L12,Q12,V12,AA12)</f>
        <v>0</v>
      </c>
      <c r="J4" s="341"/>
      <c r="K4" s="22" t="s">
        <v>22</v>
      </c>
      <c r="L4" s="342">
        <f>SUM(F12,K12,P12,U12,Z12)</f>
        <v>15100</v>
      </c>
      <c r="M4" s="342"/>
      <c r="N4" s="342"/>
      <c r="O4" s="23"/>
      <c r="P4" s="24"/>
      <c r="Q4" s="24"/>
      <c r="R4" s="24"/>
      <c r="S4" s="24"/>
      <c r="T4" s="25"/>
    </row>
    <row r="5" spans="1:28" s="32" customFormat="1" ht="16.5" customHeight="1">
      <c r="A5" s="27" t="s">
        <v>24</v>
      </c>
      <c r="B5" s="343" t="s">
        <v>18</v>
      </c>
      <c r="C5" s="344"/>
      <c r="D5" s="344"/>
      <c r="E5" s="344"/>
      <c r="F5" s="344"/>
      <c r="G5" s="28" t="s">
        <v>23</v>
      </c>
      <c r="H5" s="29"/>
      <c r="I5" s="338" t="s">
        <v>10</v>
      </c>
      <c r="J5" s="338"/>
      <c r="K5" s="338"/>
      <c r="L5" s="30" t="s">
        <v>23</v>
      </c>
      <c r="M5" s="29"/>
      <c r="N5" s="338" t="s">
        <v>11</v>
      </c>
      <c r="O5" s="338"/>
      <c r="P5" s="338"/>
      <c r="Q5" s="30" t="s">
        <v>23</v>
      </c>
      <c r="R5" s="29"/>
      <c r="S5" s="338" t="s">
        <v>12</v>
      </c>
      <c r="T5" s="338"/>
      <c r="U5" s="338"/>
      <c r="V5" s="30" t="s">
        <v>23</v>
      </c>
      <c r="W5" s="29"/>
      <c r="X5" s="338" t="s">
        <v>42</v>
      </c>
      <c r="Y5" s="338"/>
      <c r="Z5" s="338"/>
      <c r="AA5" s="30" t="s">
        <v>23</v>
      </c>
      <c r="AB5" s="31" t="s">
        <v>14</v>
      </c>
    </row>
    <row r="6" spans="1:33" s="4" customFormat="1" ht="15" customHeight="1">
      <c r="A6" s="33"/>
      <c r="B6" s="34"/>
      <c r="C6" s="130" t="s">
        <v>201</v>
      </c>
      <c r="D6" s="35" t="s">
        <v>202</v>
      </c>
      <c r="E6" s="36" t="s">
        <v>922</v>
      </c>
      <c r="F6" s="37">
        <v>1800</v>
      </c>
      <c r="G6" s="5"/>
      <c r="H6" s="133"/>
      <c r="I6" s="35"/>
      <c r="J6" s="36"/>
      <c r="K6" s="48"/>
      <c r="L6" s="6"/>
      <c r="M6" s="133"/>
      <c r="N6" s="35"/>
      <c r="O6" s="36"/>
      <c r="P6" s="48"/>
      <c r="Q6" s="6"/>
      <c r="R6" s="133">
        <v>210180405010</v>
      </c>
      <c r="S6" s="35" t="s">
        <v>209</v>
      </c>
      <c r="T6" s="36"/>
      <c r="U6" s="48">
        <v>600</v>
      </c>
      <c r="V6" s="6"/>
      <c r="W6" s="133" t="s">
        <v>210</v>
      </c>
      <c r="X6" s="35" t="s">
        <v>212</v>
      </c>
      <c r="Y6" s="36" t="s">
        <v>213</v>
      </c>
      <c r="Z6" s="48">
        <v>3300</v>
      </c>
      <c r="AA6" s="6"/>
      <c r="AB6" s="74"/>
      <c r="AG6" s="32"/>
    </row>
    <row r="7" spans="1:33" s="4" customFormat="1" ht="15" customHeight="1">
      <c r="A7" s="38"/>
      <c r="B7" s="34"/>
      <c r="C7" s="131" t="s">
        <v>203</v>
      </c>
      <c r="D7" s="39" t="s">
        <v>206</v>
      </c>
      <c r="E7" s="40" t="s">
        <v>920</v>
      </c>
      <c r="F7" s="41">
        <v>3250</v>
      </c>
      <c r="G7" s="7"/>
      <c r="H7" s="131"/>
      <c r="I7" s="39"/>
      <c r="J7" s="40"/>
      <c r="K7" s="49"/>
      <c r="L7" s="8"/>
      <c r="M7" s="131"/>
      <c r="N7" s="39"/>
      <c r="O7" s="40"/>
      <c r="P7" s="52"/>
      <c r="Q7" s="8"/>
      <c r="R7" s="131"/>
      <c r="S7" s="39"/>
      <c r="T7" s="40"/>
      <c r="U7" s="50"/>
      <c r="V7" s="8"/>
      <c r="W7" s="131" t="s">
        <v>211</v>
      </c>
      <c r="X7" s="39" t="s">
        <v>214</v>
      </c>
      <c r="Y7" s="40" t="s">
        <v>213</v>
      </c>
      <c r="Z7" s="50">
        <v>3400</v>
      </c>
      <c r="AA7" s="8"/>
      <c r="AB7" s="75"/>
      <c r="AG7" s="32"/>
    </row>
    <row r="8" spans="1:33" s="4" customFormat="1" ht="15" customHeight="1">
      <c r="A8" s="38"/>
      <c r="B8" s="34"/>
      <c r="C8" s="131" t="s">
        <v>204</v>
      </c>
      <c r="D8" s="39" t="s">
        <v>208</v>
      </c>
      <c r="E8" s="40" t="s">
        <v>17</v>
      </c>
      <c r="F8" s="41">
        <v>2750</v>
      </c>
      <c r="G8" s="7"/>
      <c r="H8" s="131"/>
      <c r="I8" s="39"/>
      <c r="J8" s="40"/>
      <c r="K8" s="50"/>
      <c r="L8" s="8"/>
      <c r="M8" s="131"/>
      <c r="N8" s="39"/>
      <c r="O8" s="40"/>
      <c r="P8" s="50"/>
      <c r="Q8" s="8"/>
      <c r="R8" s="131"/>
      <c r="S8" s="39"/>
      <c r="T8" s="40"/>
      <c r="U8" s="49"/>
      <c r="V8" s="8"/>
      <c r="W8" s="131"/>
      <c r="X8" s="39"/>
      <c r="Y8" s="40"/>
      <c r="Z8" s="49"/>
      <c r="AA8" s="8"/>
      <c r="AB8" s="75"/>
      <c r="AG8" s="32"/>
    </row>
    <row r="9" spans="1:33" s="4" customFormat="1" ht="15" customHeight="1">
      <c r="A9" s="38"/>
      <c r="B9" s="34"/>
      <c r="C9" s="131"/>
      <c r="D9" s="39"/>
      <c r="E9" s="40"/>
      <c r="F9" s="41"/>
      <c r="G9" s="7"/>
      <c r="H9" s="131"/>
      <c r="I9" s="39"/>
      <c r="J9" s="40"/>
      <c r="K9" s="50"/>
      <c r="L9" s="8"/>
      <c r="M9" s="131"/>
      <c r="N9" s="39"/>
      <c r="O9" s="40"/>
      <c r="P9" s="50"/>
      <c r="Q9" s="8"/>
      <c r="R9" s="131"/>
      <c r="S9" s="39"/>
      <c r="T9" s="40"/>
      <c r="U9" s="49"/>
      <c r="V9" s="8"/>
      <c r="W9" s="131"/>
      <c r="X9" s="39"/>
      <c r="Y9" s="40"/>
      <c r="Z9" s="49"/>
      <c r="AA9" s="8"/>
      <c r="AB9" s="76"/>
      <c r="AG9" s="32"/>
    </row>
    <row r="10" spans="1:33" s="4" customFormat="1" ht="15" customHeight="1">
      <c r="A10" s="38"/>
      <c r="B10" s="34"/>
      <c r="C10" s="131"/>
      <c r="D10" s="39"/>
      <c r="E10" s="40"/>
      <c r="F10" s="41"/>
      <c r="G10" s="7"/>
      <c r="H10" s="131"/>
      <c r="I10" s="39"/>
      <c r="J10" s="40"/>
      <c r="K10" s="50"/>
      <c r="L10" s="8"/>
      <c r="M10" s="131"/>
      <c r="N10" s="39"/>
      <c r="O10" s="40"/>
      <c r="P10" s="50"/>
      <c r="Q10" s="8"/>
      <c r="R10" s="131"/>
      <c r="S10" s="39"/>
      <c r="T10" s="40"/>
      <c r="U10" s="50"/>
      <c r="V10" s="8"/>
      <c r="W10" s="131"/>
      <c r="X10" s="39"/>
      <c r="Y10" s="40"/>
      <c r="Z10" s="50"/>
      <c r="AA10" s="8"/>
      <c r="AB10" s="76"/>
      <c r="AG10" s="32"/>
    </row>
    <row r="11" spans="1:33" s="4" customFormat="1" ht="15" customHeight="1">
      <c r="A11" s="43"/>
      <c r="B11" s="34"/>
      <c r="C11" s="131"/>
      <c r="D11" s="39"/>
      <c r="E11" s="40"/>
      <c r="F11" s="42"/>
      <c r="G11" s="7"/>
      <c r="H11" s="131"/>
      <c r="I11" s="39"/>
      <c r="J11" s="40"/>
      <c r="K11" s="50"/>
      <c r="L11" s="8"/>
      <c r="M11" s="131"/>
      <c r="N11" s="39"/>
      <c r="O11" s="40"/>
      <c r="P11" s="50"/>
      <c r="Q11" s="8"/>
      <c r="R11" s="131"/>
      <c r="S11" s="39"/>
      <c r="T11" s="40"/>
      <c r="U11" s="50"/>
      <c r="V11" s="8"/>
      <c r="W11" s="131"/>
      <c r="X11" s="39"/>
      <c r="Y11" s="40"/>
      <c r="Z11" s="50"/>
      <c r="AA11" s="8"/>
      <c r="AB11" s="76"/>
      <c r="AG11" s="32"/>
    </row>
    <row r="12" spans="1:28" s="4" customFormat="1" ht="15" customHeight="1">
      <c r="A12" s="44"/>
      <c r="B12" s="45"/>
      <c r="C12" s="142"/>
      <c r="D12" s="29" t="str">
        <f>CONCATENATE(FIXED(COUNTA(D6:D11),0,0),"　店")</f>
        <v>3　店</v>
      </c>
      <c r="E12" s="137"/>
      <c r="F12" s="47">
        <f>SUM(F6:F11)</f>
        <v>7800</v>
      </c>
      <c r="G12" s="54">
        <f>SUM(G6:G11)</f>
        <v>0</v>
      </c>
      <c r="H12" s="142"/>
      <c r="I12" s="29" t="str">
        <f>CONCATENATE(FIXED(COUNTA(I6:I11),0,0),"　店")</f>
        <v>0　店</v>
      </c>
      <c r="J12" s="137"/>
      <c r="K12" s="51">
        <f>SUM(K6:K11)</f>
        <v>0</v>
      </c>
      <c r="L12" s="53">
        <f>SUM(L6:L11)</f>
        <v>0</v>
      </c>
      <c r="M12" s="142"/>
      <c r="N12" s="29" t="str">
        <f>CONCATENATE(FIXED(COUNTA(N6:N11),0,0),"　店")</f>
        <v>0　店</v>
      </c>
      <c r="O12" s="137"/>
      <c r="P12" s="51">
        <f>SUM(P6:P11)</f>
        <v>0</v>
      </c>
      <c r="Q12" s="53">
        <f>SUM(Q6:Q11)</f>
        <v>0</v>
      </c>
      <c r="R12" s="142"/>
      <c r="S12" s="29" t="str">
        <f>CONCATENATE(FIXED(COUNTA(S6:S11),0,0),"　店")</f>
        <v>1　店</v>
      </c>
      <c r="T12" s="137"/>
      <c r="U12" s="51">
        <f>SUM(U6:U11)</f>
        <v>600</v>
      </c>
      <c r="V12" s="53">
        <f>SUM(V6:V11)</f>
        <v>0</v>
      </c>
      <c r="W12" s="142"/>
      <c r="X12" s="29" t="str">
        <f>CONCATENATE(FIXED(COUNTA(X6:X11),0,0),"　店")</f>
        <v>2　店</v>
      </c>
      <c r="Y12" s="137"/>
      <c r="Z12" s="51">
        <f>SUM(Z6:Z11)</f>
        <v>6700</v>
      </c>
      <c r="AA12" s="53">
        <f>SUM(AA6:AA11)</f>
        <v>0</v>
      </c>
      <c r="AB12" s="56"/>
    </row>
    <row r="13" spans="4:30" s="13" customFormat="1" ht="12" customHeight="1">
      <c r="D13" s="14"/>
      <c r="E13" s="14"/>
      <c r="F13" s="14"/>
      <c r="G13" s="14"/>
      <c r="H13" s="15"/>
      <c r="I13" s="15"/>
      <c r="J13" s="15"/>
      <c r="K13" s="16"/>
      <c r="L13" s="16"/>
      <c r="M13" s="16"/>
      <c r="N13" s="16"/>
      <c r="O13" s="16"/>
      <c r="P13" s="16"/>
      <c r="Q13" s="16"/>
      <c r="R13" s="16"/>
      <c r="S13" s="16"/>
      <c r="T13" s="16"/>
      <c r="U13" s="16"/>
      <c r="V13" s="15"/>
      <c r="W13" s="16"/>
      <c r="X13" s="16"/>
      <c r="Y13" s="16"/>
      <c r="Z13" s="16"/>
      <c r="AA13" s="17"/>
      <c r="AD13" s="4"/>
    </row>
    <row r="14" spans="2:30" s="18" customFormat="1" ht="24.75" customHeight="1">
      <c r="B14" s="340" t="s">
        <v>215</v>
      </c>
      <c r="C14" s="340"/>
      <c r="D14" s="340"/>
      <c r="E14" s="340"/>
      <c r="F14" s="19"/>
      <c r="G14" s="20" t="s">
        <v>4</v>
      </c>
      <c r="H14" s="21"/>
      <c r="I14" s="341">
        <f>SUM(G23,L23,Q23,V23,AA23)</f>
        <v>0</v>
      </c>
      <c r="J14" s="341"/>
      <c r="K14" s="22" t="s">
        <v>22</v>
      </c>
      <c r="L14" s="342">
        <f>SUM(F23,K23,P23,U23,Z23)</f>
        <v>8800</v>
      </c>
      <c r="M14" s="342"/>
      <c r="N14" s="342"/>
      <c r="O14" s="23"/>
      <c r="P14" s="24"/>
      <c r="Q14" s="24"/>
      <c r="R14" s="24"/>
      <c r="S14" s="24"/>
      <c r="T14" s="25"/>
      <c r="AD14" s="4"/>
    </row>
    <row r="15" spans="1:30" s="32" customFormat="1" ht="16.5" customHeight="1">
      <c r="A15" s="27" t="s">
        <v>24</v>
      </c>
      <c r="B15" s="343" t="s">
        <v>18</v>
      </c>
      <c r="C15" s="344"/>
      <c r="D15" s="344"/>
      <c r="E15" s="344"/>
      <c r="F15" s="344"/>
      <c r="G15" s="28" t="s">
        <v>23</v>
      </c>
      <c r="H15" s="29"/>
      <c r="I15" s="338" t="s">
        <v>10</v>
      </c>
      <c r="J15" s="338"/>
      <c r="K15" s="338"/>
      <c r="L15" s="30" t="s">
        <v>23</v>
      </c>
      <c r="M15" s="29"/>
      <c r="N15" s="338" t="s">
        <v>11</v>
      </c>
      <c r="O15" s="338"/>
      <c r="P15" s="338"/>
      <c r="Q15" s="30" t="s">
        <v>23</v>
      </c>
      <c r="R15" s="29"/>
      <c r="S15" s="338" t="s">
        <v>12</v>
      </c>
      <c r="T15" s="338"/>
      <c r="U15" s="338"/>
      <c r="V15" s="30" t="s">
        <v>23</v>
      </c>
      <c r="W15" s="29"/>
      <c r="X15" s="338" t="s">
        <v>42</v>
      </c>
      <c r="Y15" s="338"/>
      <c r="Z15" s="338"/>
      <c r="AA15" s="30" t="s">
        <v>23</v>
      </c>
      <c r="AB15" s="31" t="s">
        <v>14</v>
      </c>
      <c r="AD15" s="4"/>
    </row>
    <row r="16" spans="1:32" s="4" customFormat="1" ht="15" customHeight="1">
      <c r="A16" s="33"/>
      <c r="B16" s="34"/>
      <c r="C16" s="130" t="s">
        <v>939</v>
      </c>
      <c r="D16" s="35" t="s">
        <v>216</v>
      </c>
      <c r="E16" s="36" t="s">
        <v>918</v>
      </c>
      <c r="F16" s="37">
        <v>2750</v>
      </c>
      <c r="G16" s="5"/>
      <c r="H16" s="133"/>
      <c r="I16" s="35"/>
      <c r="J16" s="36"/>
      <c r="K16" s="48"/>
      <c r="L16" s="6"/>
      <c r="M16" s="133"/>
      <c r="N16" s="35"/>
      <c r="O16" s="36"/>
      <c r="P16" s="48"/>
      <c r="Q16" s="6"/>
      <c r="R16" s="133"/>
      <c r="S16" s="35"/>
      <c r="T16" s="36"/>
      <c r="U16" s="48"/>
      <c r="V16" s="6"/>
      <c r="W16" s="133" t="s">
        <v>217</v>
      </c>
      <c r="X16" s="35" t="s">
        <v>221</v>
      </c>
      <c r="Y16" s="36" t="s">
        <v>914</v>
      </c>
      <c r="Z16" s="48">
        <v>1650</v>
      </c>
      <c r="AA16" s="6"/>
      <c r="AB16" s="74"/>
      <c r="AF16" s="32"/>
    </row>
    <row r="17" spans="1:32" s="4" customFormat="1" ht="15" customHeight="1">
      <c r="A17" s="38"/>
      <c r="B17" s="34"/>
      <c r="C17" s="131"/>
      <c r="D17" s="39"/>
      <c r="E17" s="40"/>
      <c r="F17" s="41"/>
      <c r="G17" s="7"/>
      <c r="H17" s="131"/>
      <c r="I17" s="39"/>
      <c r="J17" s="40"/>
      <c r="K17" s="49"/>
      <c r="L17" s="8"/>
      <c r="M17" s="131"/>
      <c r="N17" s="39"/>
      <c r="O17" s="40"/>
      <c r="P17" s="52"/>
      <c r="Q17" s="8"/>
      <c r="R17" s="131"/>
      <c r="S17" s="39"/>
      <c r="T17" s="40"/>
      <c r="U17" s="50"/>
      <c r="V17" s="8"/>
      <c r="W17" s="131" t="s">
        <v>218</v>
      </c>
      <c r="X17" s="39" t="s">
        <v>222</v>
      </c>
      <c r="Y17" s="40" t="s">
        <v>914</v>
      </c>
      <c r="Z17" s="50">
        <v>1550</v>
      </c>
      <c r="AA17" s="8"/>
      <c r="AB17" s="75"/>
      <c r="AF17" s="32"/>
    </row>
    <row r="18" spans="1:32" s="4" customFormat="1" ht="15" customHeight="1">
      <c r="A18" s="38"/>
      <c r="B18" s="34"/>
      <c r="C18" s="131"/>
      <c r="D18" s="39"/>
      <c r="E18" s="40"/>
      <c r="F18" s="41"/>
      <c r="G18" s="7"/>
      <c r="H18" s="131"/>
      <c r="I18" s="39"/>
      <c r="J18" s="40"/>
      <c r="K18" s="50"/>
      <c r="L18" s="8"/>
      <c r="M18" s="131"/>
      <c r="N18" s="39"/>
      <c r="O18" s="40"/>
      <c r="P18" s="50"/>
      <c r="Q18" s="8"/>
      <c r="R18" s="131"/>
      <c r="S18" s="39"/>
      <c r="T18" s="40"/>
      <c r="U18" s="49"/>
      <c r="V18" s="8"/>
      <c r="W18" s="131" t="s">
        <v>219</v>
      </c>
      <c r="X18" s="39" t="s">
        <v>223</v>
      </c>
      <c r="Y18" s="40" t="s">
        <v>224</v>
      </c>
      <c r="Z18" s="49">
        <v>2250</v>
      </c>
      <c r="AA18" s="8"/>
      <c r="AB18" s="75"/>
      <c r="AF18" s="32"/>
    </row>
    <row r="19" spans="1:32" s="4" customFormat="1" ht="15" customHeight="1">
      <c r="A19" s="38"/>
      <c r="B19" s="34"/>
      <c r="C19" s="131"/>
      <c r="D19" s="39"/>
      <c r="E19" s="40"/>
      <c r="F19" s="41"/>
      <c r="G19" s="7"/>
      <c r="H19" s="131"/>
      <c r="I19" s="39"/>
      <c r="J19" s="40"/>
      <c r="K19" s="50"/>
      <c r="L19" s="8"/>
      <c r="M19" s="131"/>
      <c r="N19" s="39"/>
      <c r="O19" s="40"/>
      <c r="P19" s="50"/>
      <c r="Q19" s="8"/>
      <c r="R19" s="131"/>
      <c r="S19" s="39"/>
      <c r="T19" s="40"/>
      <c r="U19" s="49"/>
      <c r="V19" s="8"/>
      <c r="W19" s="131" t="s">
        <v>220</v>
      </c>
      <c r="X19" s="39" t="s">
        <v>225</v>
      </c>
      <c r="Y19" s="40" t="s">
        <v>224</v>
      </c>
      <c r="Z19" s="49">
        <v>600</v>
      </c>
      <c r="AA19" s="8"/>
      <c r="AB19" s="76"/>
      <c r="AF19" s="32"/>
    </row>
    <row r="20" spans="1:32" s="4" customFormat="1" ht="15" customHeight="1">
      <c r="A20" s="38"/>
      <c r="B20" s="34"/>
      <c r="C20" s="131"/>
      <c r="D20" s="39"/>
      <c r="E20" s="40"/>
      <c r="F20" s="41"/>
      <c r="G20" s="7"/>
      <c r="H20" s="131"/>
      <c r="I20" s="39"/>
      <c r="J20" s="40"/>
      <c r="K20" s="50"/>
      <c r="L20" s="8"/>
      <c r="M20" s="131"/>
      <c r="N20" s="39"/>
      <c r="O20" s="40"/>
      <c r="P20" s="50"/>
      <c r="Q20" s="8"/>
      <c r="R20" s="131"/>
      <c r="S20" s="39"/>
      <c r="T20" s="40"/>
      <c r="U20" s="49"/>
      <c r="V20" s="8"/>
      <c r="W20" s="131"/>
      <c r="X20" s="39"/>
      <c r="Y20" s="40"/>
      <c r="Z20" s="49"/>
      <c r="AA20" s="8"/>
      <c r="AB20" s="76"/>
      <c r="AF20" s="32"/>
    </row>
    <row r="21" spans="1:32" s="4" customFormat="1" ht="15" customHeight="1">
      <c r="A21" s="38"/>
      <c r="B21" s="34"/>
      <c r="C21" s="131"/>
      <c r="D21" s="39"/>
      <c r="E21" s="40"/>
      <c r="F21" s="41"/>
      <c r="G21" s="7"/>
      <c r="H21" s="131"/>
      <c r="I21" s="39"/>
      <c r="J21" s="40"/>
      <c r="K21" s="50"/>
      <c r="L21" s="8"/>
      <c r="M21" s="131"/>
      <c r="N21" s="39"/>
      <c r="O21" s="40"/>
      <c r="P21" s="50"/>
      <c r="Q21" s="8"/>
      <c r="R21" s="131"/>
      <c r="S21" s="39"/>
      <c r="T21" s="40"/>
      <c r="U21" s="49"/>
      <c r="V21" s="8"/>
      <c r="W21" s="131"/>
      <c r="X21" s="39"/>
      <c r="Y21" s="40"/>
      <c r="Z21" s="49"/>
      <c r="AA21" s="8"/>
      <c r="AB21" s="76"/>
      <c r="AF21" s="32"/>
    </row>
    <row r="22" spans="1:28" s="4" customFormat="1" ht="15" customHeight="1">
      <c r="A22" s="43"/>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6"/>
    </row>
    <row r="23" spans="1:28" s="4" customFormat="1" ht="15" customHeight="1">
      <c r="A23" s="44"/>
      <c r="B23" s="45"/>
      <c r="C23" s="142"/>
      <c r="D23" s="29" t="str">
        <f>CONCATENATE(FIXED(COUNTA(D16:D22),0,0),"　店")</f>
        <v>1　店</v>
      </c>
      <c r="E23" s="137"/>
      <c r="F23" s="47">
        <f>SUM(F16:F22)</f>
        <v>2750</v>
      </c>
      <c r="G23" s="54">
        <f>SUM(G16:G22)</f>
        <v>0</v>
      </c>
      <c r="H23" s="142"/>
      <c r="I23" s="29" t="str">
        <f>CONCATENATE(FIXED(COUNTA(I16:I22),0,0),"　店")</f>
        <v>0　店</v>
      </c>
      <c r="J23" s="137"/>
      <c r="K23" s="51">
        <f>SUM(K16:K22)</f>
        <v>0</v>
      </c>
      <c r="L23" s="53">
        <f>SUM(L16:L22)</f>
        <v>0</v>
      </c>
      <c r="M23" s="142"/>
      <c r="N23" s="29" t="str">
        <f>CONCATENATE(FIXED(COUNTA(N16:N22),0,0),"　店")</f>
        <v>0　店</v>
      </c>
      <c r="O23" s="137"/>
      <c r="P23" s="51">
        <f>SUM(P16:P22)</f>
        <v>0</v>
      </c>
      <c r="Q23" s="53">
        <f>SUM(Q16:Q22)</f>
        <v>0</v>
      </c>
      <c r="R23" s="142"/>
      <c r="S23" s="29" t="str">
        <f>CONCATENATE(FIXED(COUNTA(S16:S22),0,0),"　店")</f>
        <v>0　店</v>
      </c>
      <c r="T23" s="137"/>
      <c r="U23" s="51">
        <f>SUM(U16:U22)</f>
        <v>0</v>
      </c>
      <c r="V23" s="53">
        <f>SUM(V16:V22)</f>
        <v>0</v>
      </c>
      <c r="W23" s="142"/>
      <c r="X23" s="29" t="str">
        <f>CONCATENATE(FIXED(COUNTA(X16:X22),0,0),"　店")</f>
        <v>4　店</v>
      </c>
      <c r="Y23" s="137"/>
      <c r="Z23" s="51">
        <f>SUM(Z16:Z22)</f>
        <v>6050</v>
      </c>
      <c r="AA23" s="53">
        <f>SUM(AA16:AA22)</f>
        <v>0</v>
      </c>
      <c r="AB23" s="56"/>
    </row>
    <row r="24" spans="4:30" s="13" customFormat="1" ht="12" customHeight="1">
      <c r="D24" s="14"/>
      <c r="E24" s="14"/>
      <c r="F24" s="14"/>
      <c r="G24" s="14"/>
      <c r="H24" s="15"/>
      <c r="I24" s="15"/>
      <c r="J24" s="15"/>
      <c r="K24" s="16"/>
      <c r="L24" s="16"/>
      <c r="M24" s="16"/>
      <c r="N24" s="16"/>
      <c r="O24" s="16"/>
      <c r="P24" s="16"/>
      <c r="Q24" s="16"/>
      <c r="R24" s="16"/>
      <c r="S24" s="16"/>
      <c r="T24" s="16"/>
      <c r="U24" s="16"/>
      <c r="V24" s="15"/>
      <c r="W24" s="16"/>
      <c r="X24" s="16"/>
      <c r="Y24" s="16"/>
      <c r="Z24" s="16"/>
      <c r="AA24" s="17"/>
      <c r="AD24" s="4"/>
    </row>
    <row r="25" spans="2:30" s="18" customFormat="1" ht="24.75" customHeight="1">
      <c r="B25" s="340" t="s">
        <v>226</v>
      </c>
      <c r="C25" s="340"/>
      <c r="D25" s="340"/>
      <c r="E25" s="340"/>
      <c r="F25" s="19"/>
      <c r="G25" s="20" t="s">
        <v>4</v>
      </c>
      <c r="H25" s="21"/>
      <c r="I25" s="341">
        <f>SUM(G32,L32,Q32,V32,AA32)</f>
        <v>0</v>
      </c>
      <c r="J25" s="341"/>
      <c r="K25" s="22" t="s">
        <v>22</v>
      </c>
      <c r="L25" s="342">
        <f>SUM(F32,K32,P32,U32,Z32)</f>
        <v>6050</v>
      </c>
      <c r="M25" s="342"/>
      <c r="N25" s="342"/>
      <c r="O25" s="23"/>
      <c r="P25" s="24"/>
      <c r="Q25" s="24"/>
      <c r="R25" s="24"/>
      <c r="S25" s="24"/>
      <c r="T25" s="25"/>
      <c r="AD25" s="4"/>
    </row>
    <row r="26" spans="1:30" s="32" customFormat="1" ht="16.5" customHeight="1">
      <c r="A26" s="27" t="s">
        <v>24</v>
      </c>
      <c r="B26" s="343" t="s">
        <v>18</v>
      </c>
      <c r="C26" s="344"/>
      <c r="D26" s="344"/>
      <c r="E26" s="344"/>
      <c r="F26" s="344"/>
      <c r="G26" s="28" t="s">
        <v>23</v>
      </c>
      <c r="H26" s="29"/>
      <c r="I26" s="338" t="s">
        <v>10</v>
      </c>
      <c r="J26" s="338"/>
      <c r="K26" s="338"/>
      <c r="L26" s="30" t="s">
        <v>23</v>
      </c>
      <c r="M26" s="29"/>
      <c r="N26" s="338" t="s">
        <v>11</v>
      </c>
      <c r="O26" s="338"/>
      <c r="P26" s="338"/>
      <c r="Q26" s="30" t="s">
        <v>23</v>
      </c>
      <c r="R26" s="29"/>
      <c r="S26" s="338" t="s">
        <v>12</v>
      </c>
      <c r="T26" s="338"/>
      <c r="U26" s="338"/>
      <c r="V26" s="30" t="s">
        <v>23</v>
      </c>
      <c r="W26" s="29"/>
      <c r="X26" s="338" t="s">
        <v>42</v>
      </c>
      <c r="Y26" s="338"/>
      <c r="Z26" s="338"/>
      <c r="AA26" s="30" t="s">
        <v>23</v>
      </c>
      <c r="AB26" s="31" t="s">
        <v>14</v>
      </c>
      <c r="AD26" s="4"/>
    </row>
    <row r="27" spans="1:32" s="4" customFormat="1" ht="15" customHeight="1">
      <c r="A27" s="33" t="s">
        <v>247</v>
      </c>
      <c r="B27" s="34"/>
      <c r="C27" s="130" t="s">
        <v>227</v>
      </c>
      <c r="D27" s="35" t="s">
        <v>229</v>
      </c>
      <c r="E27" s="36" t="s">
        <v>918</v>
      </c>
      <c r="F27" s="37">
        <v>2150</v>
      </c>
      <c r="G27" s="5"/>
      <c r="H27" s="133"/>
      <c r="I27" s="35"/>
      <c r="J27" s="36"/>
      <c r="K27" s="48"/>
      <c r="L27" s="6"/>
      <c r="M27" s="133"/>
      <c r="N27" s="35"/>
      <c r="O27" s="36"/>
      <c r="P27" s="48"/>
      <c r="Q27" s="6"/>
      <c r="R27" s="133">
        <v>210155405010</v>
      </c>
      <c r="S27" s="35" t="s">
        <v>231</v>
      </c>
      <c r="T27" s="36"/>
      <c r="U27" s="48">
        <v>400</v>
      </c>
      <c r="V27" s="6"/>
      <c r="W27" s="133">
        <v>210155504010</v>
      </c>
      <c r="X27" s="35" t="s">
        <v>229</v>
      </c>
      <c r="Y27" s="36" t="s">
        <v>914</v>
      </c>
      <c r="Z27" s="48">
        <v>1750</v>
      </c>
      <c r="AA27" s="6"/>
      <c r="AB27" s="74"/>
      <c r="AF27" s="32"/>
    </row>
    <row r="28" spans="1:32" s="4" customFormat="1" ht="15" customHeight="1">
      <c r="A28" s="38" t="s">
        <v>248</v>
      </c>
      <c r="B28" s="34" t="s">
        <v>16</v>
      </c>
      <c r="C28" s="131" t="s">
        <v>228</v>
      </c>
      <c r="D28" s="39" t="s">
        <v>230</v>
      </c>
      <c r="E28" s="40" t="s">
        <v>918</v>
      </c>
      <c r="F28" s="41">
        <v>1750</v>
      </c>
      <c r="G28" s="7"/>
      <c r="H28" s="131"/>
      <c r="I28" s="39"/>
      <c r="J28" s="40"/>
      <c r="K28" s="49"/>
      <c r="L28" s="8"/>
      <c r="M28" s="131"/>
      <c r="N28" s="39"/>
      <c r="O28" s="40"/>
      <c r="P28" s="52"/>
      <c r="Q28" s="8"/>
      <c r="R28" s="131"/>
      <c r="S28" s="39"/>
      <c r="T28" s="40"/>
      <c r="U28" s="50"/>
      <c r="V28" s="8"/>
      <c r="W28" s="131"/>
      <c r="X28" s="39"/>
      <c r="Y28" s="40"/>
      <c r="Z28" s="50"/>
      <c r="AA28" s="8"/>
      <c r="AB28" s="75" t="s">
        <v>870</v>
      </c>
      <c r="AF28" s="32"/>
    </row>
    <row r="29" spans="1:32" s="4" customFormat="1" ht="15" customHeight="1">
      <c r="A29" s="38"/>
      <c r="B29" s="34"/>
      <c r="C29" s="131"/>
      <c r="D29" s="39"/>
      <c r="E29" s="40"/>
      <c r="F29" s="41"/>
      <c r="G29" s="7"/>
      <c r="H29" s="131"/>
      <c r="I29" s="39"/>
      <c r="J29" s="40"/>
      <c r="K29" s="50"/>
      <c r="L29" s="8"/>
      <c r="M29" s="131"/>
      <c r="N29" s="39"/>
      <c r="O29" s="40"/>
      <c r="P29" s="50"/>
      <c r="Q29" s="8"/>
      <c r="R29" s="131"/>
      <c r="S29" s="39"/>
      <c r="T29" s="40"/>
      <c r="U29" s="49"/>
      <c r="V29" s="8"/>
      <c r="W29" s="131"/>
      <c r="X29" s="39"/>
      <c r="Y29" s="40"/>
      <c r="Z29" s="49"/>
      <c r="AA29" s="8"/>
      <c r="AB29" s="75"/>
      <c r="AF29" s="32"/>
    </row>
    <row r="30" spans="1:32" s="4" customFormat="1" ht="15" customHeight="1">
      <c r="A30" s="38"/>
      <c r="B30" s="34"/>
      <c r="C30" s="131"/>
      <c r="D30" s="39"/>
      <c r="E30" s="40"/>
      <c r="F30" s="41"/>
      <c r="G30" s="7"/>
      <c r="H30" s="131"/>
      <c r="I30" s="39"/>
      <c r="J30" s="40"/>
      <c r="K30" s="50"/>
      <c r="L30" s="8"/>
      <c r="M30" s="131"/>
      <c r="N30" s="39"/>
      <c r="O30" s="40"/>
      <c r="P30" s="50"/>
      <c r="Q30" s="8"/>
      <c r="R30" s="131"/>
      <c r="S30" s="39"/>
      <c r="T30" s="40"/>
      <c r="U30" s="49"/>
      <c r="V30" s="8"/>
      <c r="W30" s="131"/>
      <c r="X30" s="39"/>
      <c r="Y30" s="40"/>
      <c r="Z30" s="49"/>
      <c r="AA30" s="8"/>
      <c r="AB30" s="76"/>
      <c r="AF30" s="32"/>
    </row>
    <row r="31" spans="1:28" s="4" customFormat="1" ht="15" customHeight="1">
      <c r="A31" s="43"/>
      <c r="B31" s="34"/>
      <c r="C31" s="131"/>
      <c r="D31" s="39"/>
      <c r="E31" s="40"/>
      <c r="F31" s="42"/>
      <c r="G31" s="7"/>
      <c r="H31" s="131"/>
      <c r="I31" s="39"/>
      <c r="J31" s="40"/>
      <c r="K31" s="50"/>
      <c r="L31" s="8"/>
      <c r="M31" s="131"/>
      <c r="N31" s="39"/>
      <c r="O31" s="40"/>
      <c r="P31" s="50"/>
      <c r="Q31" s="8"/>
      <c r="R31" s="131"/>
      <c r="S31" s="39"/>
      <c r="T31" s="40"/>
      <c r="U31" s="50"/>
      <c r="V31" s="8"/>
      <c r="W31" s="131"/>
      <c r="X31" s="39"/>
      <c r="Y31" s="40"/>
      <c r="Z31" s="50"/>
      <c r="AA31" s="8"/>
      <c r="AB31" s="76"/>
    </row>
    <row r="32" spans="1:28" s="4" customFormat="1" ht="15" customHeight="1">
      <c r="A32" s="44"/>
      <c r="B32" s="45"/>
      <c r="C32" s="142"/>
      <c r="D32" s="29" t="str">
        <f>CONCATENATE(FIXED(COUNTA(D27:D31),0,0),"　店")</f>
        <v>2　店</v>
      </c>
      <c r="E32" s="137"/>
      <c r="F32" s="47">
        <f>SUM(F27:F31)</f>
        <v>3900</v>
      </c>
      <c r="G32" s="54">
        <f>SUM(G27:G31)</f>
        <v>0</v>
      </c>
      <c r="H32" s="142"/>
      <c r="I32" s="29" t="str">
        <f>CONCATENATE(FIXED(COUNTA(I27:I31),0,0),"　店")</f>
        <v>0　店</v>
      </c>
      <c r="J32" s="137"/>
      <c r="K32" s="51">
        <f>SUM(K27:K31)</f>
        <v>0</v>
      </c>
      <c r="L32" s="53">
        <f>SUM(L27:L31)</f>
        <v>0</v>
      </c>
      <c r="M32" s="142"/>
      <c r="N32" s="29" t="str">
        <f>CONCATENATE(FIXED(COUNTA(N27:N31),0,0),"　店")</f>
        <v>0　店</v>
      </c>
      <c r="O32" s="137"/>
      <c r="P32" s="51">
        <f>SUM(P27:P31)</f>
        <v>0</v>
      </c>
      <c r="Q32" s="53">
        <f>SUM(Q27:Q31)</f>
        <v>0</v>
      </c>
      <c r="R32" s="142"/>
      <c r="S32" s="29" t="str">
        <f>CONCATENATE(FIXED(COUNTA(S27:S31),0,0),"　店")</f>
        <v>1　店</v>
      </c>
      <c r="T32" s="137"/>
      <c r="U32" s="51">
        <f>SUM(U27:U31)</f>
        <v>400</v>
      </c>
      <c r="V32" s="53">
        <f>SUM(V27:V31)</f>
        <v>0</v>
      </c>
      <c r="W32" s="142"/>
      <c r="X32" s="29" t="str">
        <f>CONCATENATE(FIXED(COUNTA(X27:X31),0,0),"　店")</f>
        <v>1　店</v>
      </c>
      <c r="Y32" s="137"/>
      <c r="Z32" s="51">
        <f>SUM(Z27:Z31)</f>
        <v>1750</v>
      </c>
      <c r="AA32" s="53">
        <f>SUM(AA27:AA31)</f>
        <v>0</v>
      </c>
      <c r="AB32" s="56"/>
    </row>
    <row r="33" spans="2:30" s="32" customFormat="1" ht="12" customHeight="1">
      <c r="B33" s="62"/>
      <c r="C33" s="57"/>
      <c r="D33" s="58"/>
      <c r="E33" s="58"/>
      <c r="F33" s="59"/>
      <c r="G33" s="60"/>
      <c r="H33" s="57"/>
      <c r="I33" s="63"/>
      <c r="J33" s="58"/>
      <c r="K33" s="60"/>
      <c r="L33" s="60"/>
      <c r="M33" s="57"/>
      <c r="N33" s="58"/>
      <c r="O33" s="58"/>
      <c r="P33" s="60"/>
      <c r="Q33" s="57"/>
      <c r="R33" s="57"/>
      <c r="S33" s="58"/>
      <c r="T33" s="58"/>
      <c r="U33" s="60"/>
      <c r="V33" s="60"/>
      <c r="W33" s="57"/>
      <c r="X33" s="58"/>
      <c r="Y33" s="58"/>
      <c r="Z33" s="60"/>
      <c r="AA33" s="60"/>
      <c r="AB33" s="64"/>
      <c r="AD33" s="4"/>
    </row>
    <row r="34" spans="2:30" s="32" customFormat="1" ht="24.75" customHeight="1">
      <c r="B34" s="340" t="s">
        <v>232</v>
      </c>
      <c r="C34" s="340"/>
      <c r="D34" s="340"/>
      <c r="E34" s="340"/>
      <c r="F34" s="19"/>
      <c r="G34" s="20" t="s">
        <v>4</v>
      </c>
      <c r="H34" s="21"/>
      <c r="I34" s="341">
        <f>SUM(G42,L42,Q42,V42,AA42)</f>
        <v>0</v>
      </c>
      <c r="J34" s="341"/>
      <c r="K34" s="22" t="s">
        <v>22</v>
      </c>
      <c r="L34" s="342">
        <f>SUM(F42,K42,P42,U42,Z42)</f>
        <v>11100</v>
      </c>
      <c r="M34" s="342"/>
      <c r="N34" s="342"/>
      <c r="O34" s="65"/>
      <c r="AD34" s="4"/>
    </row>
    <row r="35" spans="1:30" s="32" customFormat="1" ht="16.5" customHeight="1">
      <c r="A35" s="27" t="s">
        <v>24</v>
      </c>
      <c r="B35" s="343" t="s">
        <v>18</v>
      </c>
      <c r="C35" s="344"/>
      <c r="D35" s="344"/>
      <c r="E35" s="344"/>
      <c r="F35" s="344"/>
      <c r="G35" s="28" t="s">
        <v>23</v>
      </c>
      <c r="H35" s="29"/>
      <c r="I35" s="338" t="s">
        <v>10</v>
      </c>
      <c r="J35" s="338"/>
      <c r="K35" s="338"/>
      <c r="L35" s="30" t="s">
        <v>23</v>
      </c>
      <c r="M35" s="29"/>
      <c r="N35" s="338" t="s">
        <v>11</v>
      </c>
      <c r="O35" s="338"/>
      <c r="P35" s="338"/>
      <c r="Q35" s="30" t="s">
        <v>23</v>
      </c>
      <c r="R35" s="29"/>
      <c r="S35" s="338" t="s">
        <v>12</v>
      </c>
      <c r="T35" s="338"/>
      <c r="U35" s="338"/>
      <c r="V35" s="30" t="s">
        <v>23</v>
      </c>
      <c r="W35" s="29"/>
      <c r="X35" s="338" t="s">
        <v>42</v>
      </c>
      <c r="Y35" s="338"/>
      <c r="Z35" s="338"/>
      <c r="AA35" s="30" t="s">
        <v>23</v>
      </c>
      <c r="AB35" s="31" t="s">
        <v>14</v>
      </c>
      <c r="AD35" s="4"/>
    </row>
    <row r="36" spans="1:28" s="4" customFormat="1" ht="15" customHeight="1">
      <c r="A36" s="33"/>
      <c r="B36" s="66" t="s">
        <v>246</v>
      </c>
      <c r="C36" s="133" t="s">
        <v>233</v>
      </c>
      <c r="D36" s="35" t="s">
        <v>235</v>
      </c>
      <c r="E36" s="36" t="s">
        <v>102</v>
      </c>
      <c r="F36" s="67">
        <v>3550</v>
      </c>
      <c r="G36" s="5"/>
      <c r="H36" s="133"/>
      <c r="I36" s="35"/>
      <c r="J36" s="36"/>
      <c r="K36" s="48"/>
      <c r="L36" s="6"/>
      <c r="M36" s="143"/>
      <c r="N36" s="71"/>
      <c r="O36" s="141"/>
      <c r="P36" s="72"/>
      <c r="Q36" s="6"/>
      <c r="R36" s="133">
        <v>210160405002</v>
      </c>
      <c r="S36" s="35" t="s">
        <v>245</v>
      </c>
      <c r="T36" s="36"/>
      <c r="U36" s="73">
        <v>100</v>
      </c>
      <c r="V36" s="6"/>
      <c r="W36" s="133" t="s">
        <v>239</v>
      </c>
      <c r="X36" s="35" t="s">
        <v>242</v>
      </c>
      <c r="Y36" s="36" t="s">
        <v>583</v>
      </c>
      <c r="Z36" s="73">
        <v>2250</v>
      </c>
      <c r="AA36" s="6"/>
      <c r="AB36" s="139" t="s">
        <v>901</v>
      </c>
    </row>
    <row r="37" spans="1:28" s="4" customFormat="1" ht="15" customHeight="1">
      <c r="A37" s="38"/>
      <c r="B37" s="34"/>
      <c r="C37" s="131" t="s">
        <v>234</v>
      </c>
      <c r="D37" s="39" t="s">
        <v>236</v>
      </c>
      <c r="E37" s="40" t="s">
        <v>921</v>
      </c>
      <c r="F37" s="68">
        <v>1100</v>
      </c>
      <c r="G37" s="7"/>
      <c r="H37" s="131"/>
      <c r="I37" s="39"/>
      <c r="J37" s="40"/>
      <c r="K37" s="52"/>
      <c r="L37" s="8"/>
      <c r="M37" s="131"/>
      <c r="N37" s="39"/>
      <c r="O37" s="40"/>
      <c r="P37" s="52"/>
      <c r="Q37" s="8"/>
      <c r="R37" s="131"/>
      <c r="S37" s="39"/>
      <c r="T37" s="40"/>
      <c r="U37" s="50"/>
      <c r="V37" s="8"/>
      <c r="W37" s="131" t="s">
        <v>240</v>
      </c>
      <c r="X37" s="39" t="s">
        <v>243</v>
      </c>
      <c r="Y37" s="40" t="s">
        <v>913</v>
      </c>
      <c r="Z37" s="50">
        <v>2700</v>
      </c>
      <c r="AA37" s="8"/>
      <c r="AB37" s="76"/>
    </row>
    <row r="38" spans="1:28" s="4" customFormat="1" ht="15" customHeight="1">
      <c r="A38" s="38"/>
      <c r="B38" s="34"/>
      <c r="C38" s="131"/>
      <c r="D38" s="39"/>
      <c r="E38" s="40"/>
      <c r="F38" s="68"/>
      <c r="G38" s="7"/>
      <c r="H38" s="131"/>
      <c r="I38" s="39"/>
      <c r="J38" s="40"/>
      <c r="K38" s="50"/>
      <c r="L38" s="8"/>
      <c r="M38" s="131"/>
      <c r="N38" s="39"/>
      <c r="O38" s="40"/>
      <c r="P38" s="50"/>
      <c r="Q38" s="8"/>
      <c r="R38" s="131"/>
      <c r="S38" s="39"/>
      <c r="T38" s="40"/>
      <c r="U38" s="50"/>
      <c r="V38" s="8"/>
      <c r="W38" s="131" t="s">
        <v>241</v>
      </c>
      <c r="X38" s="39" t="s">
        <v>244</v>
      </c>
      <c r="Y38" s="40" t="s">
        <v>36</v>
      </c>
      <c r="Z38" s="50">
        <v>1400</v>
      </c>
      <c r="AA38" s="8"/>
      <c r="AB38" s="76"/>
    </row>
    <row r="39" spans="1:28" s="4" customFormat="1" ht="15" customHeight="1">
      <c r="A39" s="38"/>
      <c r="B39" s="34"/>
      <c r="C39" s="131"/>
      <c r="D39" s="39"/>
      <c r="E39" s="40"/>
      <c r="F39" s="68"/>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68"/>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43"/>
      <c r="B41" s="69"/>
      <c r="C41" s="130"/>
      <c r="D41" s="70"/>
      <c r="E41" s="136"/>
      <c r="F41" s="42"/>
      <c r="G41" s="7"/>
      <c r="H41" s="131"/>
      <c r="I41" s="39"/>
      <c r="J41" s="40"/>
      <c r="K41" s="50"/>
      <c r="L41" s="8"/>
      <c r="M41" s="131"/>
      <c r="N41" s="39"/>
      <c r="O41" s="40"/>
      <c r="P41" s="50"/>
      <c r="Q41" s="8"/>
      <c r="R41" s="131"/>
      <c r="S41" s="39"/>
      <c r="T41" s="40"/>
      <c r="U41" s="50"/>
      <c r="V41" s="8"/>
      <c r="W41" s="131"/>
      <c r="X41" s="39"/>
      <c r="Y41" s="40"/>
      <c r="Z41" s="50"/>
      <c r="AA41" s="8"/>
      <c r="AB41" s="76"/>
    </row>
    <row r="42" spans="1:30" s="32" customFormat="1" ht="15" customHeight="1">
      <c r="A42" s="55"/>
      <c r="B42" s="45"/>
      <c r="C42" s="142"/>
      <c r="D42" s="29" t="str">
        <f>CONCATENATE(FIXED(COUNTA(D36:D41),0,0),"　店")</f>
        <v>2　店</v>
      </c>
      <c r="E42" s="137"/>
      <c r="F42" s="47">
        <f>SUM(F36:F41)</f>
        <v>4650</v>
      </c>
      <c r="G42" s="54">
        <f>SUM(G36:G41)</f>
        <v>0</v>
      </c>
      <c r="H42" s="142"/>
      <c r="I42" s="29" t="str">
        <f>CONCATENATE(FIXED(COUNTA(I36:I41),0,0),"　店")</f>
        <v>0　店</v>
      </c>
      <c r="J42" s="137"/>
      <c r="K42" s="51">
        <f>SUM(K36:K41)</f>
        <v>0</v>
      </c>
      <c r="L42" s="53">
        <f>SUM(L36:L41)</f>
        <v>0</v>
      </c>
      <c r="M42" s="142"/>
      <c r="N42" s="29" t="str">
        <f>CONCATENATE(FIXED(COUNTA(N36:N41),0,0),"　店")</f>
        <v>0　店</v>
      </c>
      <c r="O42" s="137"/>
      <c r="P42" s="51">
        <f>SUM(P36:P41)</f>
        <v>0</v>
      </c>
      <c r="Q42" s="53">
        <f>SUM(Q36:Q41)</f>
        <v>0</v>
      </c>
      <c r="R42" s="142"/>
      <c r="S42" s="29" t="str">
        <f>CONCATENATE(FIXED(COUNTA(S36:S41),0,0),"　店")</f>
        <v>1　店</v>
      </c>
      <c r="T42" s="137"/>
      <c r="U42" s="51">
        <f>SUM(U36:U41)</f>
        <v>100</v>
      </c>
      <c r="V42" s="53">
        <f>SUM(V36:V41)</f>
        <v>0</v>
      </c>
      <c r="W42" s="142"/>
      <c r="X42" s="29" t="str">
        <f>CONCATENATE(FIXED(COUNTA(X36:X41),0,0),"　店")</f>
        <v>3　店</v>
      </c>
      <c r="Y42" s="137"/>
      <c r="Z42" s="51">
        <f>SUM(Z36:Z41)</f>
        <v>6350</v>
      </c>
      <c r="AA42" s="53">
        <f>SUM(AA36:AA41)</f>
        <v>0</v>
      </c>
      <c r="AB42" s="56"/>
      <c r="AD42" s="4"/>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974</v>
      </c>
      <c r="B45" s="77"/>
      <c r="D45" s="77"/>
      <c r="E45" s="77"/>
      <c r="F45" s="61"/>
      <c r="AB45" s="79" t="s">
        <v>19</v>
      </c>
    </row>
    <row r="46" spans="1:28" ht="15" customHeight="1">
      <c r="A46" s="339"/>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row>
  </sheetData>
  <sheetProtection password="CC6F" sheet="1" objects="1" scenarios="1" formatCells="0"/>
  <mergeCells count="40">
    <mergeCell ref="A46:AB46"/>
    <mergeCell ref="S5:U5"/>
    <mergeCell ref="X5:Z5"/>
    <mergeCell ref="B34:E34"/>
    <mergeCell ref="I34:J34"/>
    <mergeCell ref="L34:N34"/>
    <mergeCell ref="B35:F35"/>
    <mergeCell ref="I35:K35"/>
    <mergeCell ref="N35:P35"/>
    <mergeCell ref="S35:U35"/>
    <mergeCell ref="W1:AA1"/>
    <mergeCell ref="H2:I2"/>
    <mergeCell ref="J2:U2"/>
    <mergeCell ref="W2:AA2"/>
    <mergeCell ref="X35:Z35"/>
    <mergeCell ref="B4:E4"/>
    <mergeCell ref="I4:J4"/>
    <mergeCell ref="L4:N4"/>
    <mergeCell ref="B5:F5"/>
    <mergeCell ref="I5:K5"/>
    <mergeCell ref="B25:E25"/>
    <mergeCell ref="I25:J25"/>
    <mergeCell ref="L25:N25"/>
    <mergeCell ref="B1:G2"/>
    <mergeCell ref="H1:I1"/>
    <mergeCell ref="J1:U1"/>
    <mergeCell ref="N5:P5"/>
    <mergeCell ref="B14:E14"/>
    <mergeCell ref="I14:J14"/>
    <mergeCell ref="L14:N14"/>
    <mergeCell ref="B26:F26"/>
    <mergeCell ref="I26:K26"/>
    <mergeCell ref="N26:P26"/>
    <mergeCell ref="S26:U26"/>
    <mergeCell ref="X26:Z26"/>
    <mergeCell ref="B15:F15"/>
    <mergeCell ref="I15:K15"/>
    <mergeCell ref="N15:P15"/>
    <mergeCell ref="S15:U15"/>
    <mergeCell ref="X15:Z15"/>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11 L6:L11 Q6:Q11 V6:V11 AA6:AA11 G27:G31 L27:L31 Q27:Q31 V27:V31 AA27:AA31 G16:G22 L16:L22 Q16:Q22 V16:V22 AA16:AA22 L36:L41 Q36:Q41 V36:V41 AA36:AA41 G36:G41">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45"/>
      <c r="C1" s="345"/>
      <c r="D1" s="345"/>
      <c r="E1" s="345"/>
      <c r="F1" s="345"/>
      <c r="G1" s="346"/>
      <c r="H1" s="349" t="s">
        <v>1</v>
      </c>
      <c r="I1" s="350"/>
      <c r="J1" s="351"/>
      <c r="K1" s="351"/>
      <c r="L1" s="351"/>
      <c r="M1" s="351"/>
      <c r="N1" s="351"/>
      <c r="O1" s="351"/>
      <c r="P1" s="351"/>
      <c r="Q1" s="351"/>
      <c r="R1" s="351"/>
      <c r="S1" s="351"/>
      <c r="T1" s="351"/>
      <c r="U1" s="352"/>
      <c r="V1" s="26" t="s">
        <v>20</v>
      </c>
      <c r="W1" s="351"/>
      <c r="X1" s="351"/>
      <c r="Y1" s="351"/>
      <c r="Z1" s="351"/>
      <c r="AA1" s="352"/>
      <c r="AB1" s="1"/>
    </row>
    <row r="2" spans="1:28" ht="33" customHeight="1">
      <c r="A2" s="12"/>
      <c r="B2" s="347"/>
      <c r="C2" s="347"/>
      <c r="D2" s="347"/>
      <c r="E2" s="347"/>
      <c r="F2" s="347"/>
      <c r="G2" s="348"/>
      <c r="H2" s="349" t="s">
        <v>3</v>
      </c>
      <c r="I2" s="350"/>
      <c r="J2" s="351"/>
      <c r="K2" s="351"/>
      <c r="L2" s="351"/>
      <c r="M2" s="351"/>
      <c r="N2" s="351"/>
      <c r="O2" s="351"/>
      <c r="P2" s="351"/>
      <c r="Q2" s="351"/>
      <c r="R2" s="351"/>
      <c r="S2" s="351"/>
      <c r="T2" s="351"/>
      <c r="U2" s="352"/>
      <c r="V2" s="26" t="s">
        <v>21</v>
      </c>
      <c r="W2" s="353">
        <f>SUM(I4,I25)</f>
        <v>0</v>
      </c>
      <c r="X2" s="353"/>
      <c r="Y2" s="353"/>
      <c r="Z2" s="353"/>
      <c r="AA2" s="354"/>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0" t="s">
        <v>250</v>
      </c>
      <c r="C4" s="340"/>
      <c r="D4" s="340"/>
      <c r="E4" s="340"/>
      <c r="F4" s="19"/>
      <c r="G4" s="20" t="s">
        <v>4</v>
      </c>
      <c r="H4" s="21"/>
      <c r="I4" s="341">
        <f>SUM(G23,L23,Q23,V23,AA23)</f>
        <v>0</v>
      </c>
      <c r="J4" s="341"/>
      <c r="K4" s="22" t="s">
        <v>22</v>
      </c>
      <c r="L4" s="342">
        <f>SUM(F23,K23,P23,U23,Z23)</f>
        <v>18750</v>
      </c>
      <c r="M4" s="342"/>
      <c r="N4" s="342"/>
      <c r="O4" s="23"/>
      <c r="P4" s="24"/>
      <c r="Q4" s="24"/>
      <c r="R4" s="24"/>
      <c r="S4" s="24"/>
      <c r="T4" s="25"/>
    </row>
    <row r="5" spans="1:28" s="32" customFormat="1" ht="16.5" customHeight="1">
      <c r="A5" s="27" t="s">
        <v>24</v>
      </c>
      <c r="B5" s="343" t="s">
        <v>18</v>
      </c>
      <c r="C5" s="344"/>
      <c r="D5" s="344"/>
      <c r="E5" s="344"/>
      <c r="F5" s="344"/>
      <c r="G5" s="28" t="s">
        <v>23</v>
      </c>
      <c r="H5" s="29"/>
      <c r="I5" s="338" t="s">
        <v>10</v>
      </c>
      <c r="J5" s="338"/>
      <c r="K5" s="338"/>
      <c r="L5" s="30" t="s">
        <v>23</v>
      </c>
      <c r="M5" s="29"/>
      <c r="N5" s="338" t="s">
        <v>11</v>
      </c>
      <c r="O5" s="338"/>
      <c r="P5" s="338"/>
      <c r="Q5" s="30" t="s">
        <v>23</v>
      </c>
      <c r="R5" s="29"/>
      <c r="S5" s="338" t="s">
        <v>12</v>
      </c>
      <c r="T5" s="338"/>
      <c r="U5" s="338"/>
      <c r="V5" s="30" t="s">
        <v>23</v>
      </c>
      <c r="W5" s="29"/>
      <c r="X5" s="338" t="s">
        <v>42</v>
      </c>
      <c r="Y5" s="338"/>
      <c r="Z5" s="338"/>
      <c r="AA5" s="30" t="s">
        <v>23</v>
      </c>
      <c r="AB5" s="31" t="s">
        <v>14</v>
      </c>
    </row>
    <row r="6" spans="1:32" s="4" customFormat="1" ht="15" customHeight="1">
      <c r="A6" s="33"/>
      <c r="B6" s="34"/>
      <c r="C6" s="130" t="s">
        <v>252</v>
      </c>
      <c r="D6" s="35" t="s">
        <v>258</v>
      </c>
      <c r="E6" s="36" t="s">
        <v>17</v>
      </c>
      <c r="F6" s="37">
        <v>2950</v>
      </c>
      <c r="G6" s="5"/>
      <c r="H6" s="133"/>
      <c r="I6" s="35"/>
      <c r="J6" s="36"/>
      <c r="K6" s="48"/>
      <c r="L6" s="6"/>
      <c r="M6" s="133"/>
      <c r="N6" s="35"/>
      <c r="O6" s="36"/>
      <c r="P6" s="48"/>
      <c r="Q6" s="6"/>
      <c r="R6" s="133">
        <v>210120405001</v>
      </c>
      <c r="S6" s="35" t="s">
        <v>264</v>
      </c>
      <c r="T6" s="36"/>
      <c r="U6" s="48">
        <v>650</v>
      </c>
      <c r="V6" s="6"/>
      <c r="W6" s="133">
        <v>210120504010</v>
      </c>
      <c r="X6" s="35" t="s">
        <v>896</v>
      </c>
      <c r="Y6" s="36" t="s">
        <v>36</v>
      </c>
      <c r="Z6" s="48">
        <v>2000</v>
      </c>
      <c r="AA6" s="6"/>
      <c r="AB6" s="74"/>
      <c r="AF6" s="32"/>
    </row>
    <row r="7" spans="1:32" s="4" customFormat="1" ht="15" customHeight="1">
      <c r="A7" s="38"/>
      <c r="B7" s="34"/>
      <c r="C7" s="131" t="s">
        <v>253</v>
      </c>
      <c r="D7" s="39" t="s">
        <v>259</v>
      </c>
      <c r="E7" s="40" t="s">
        <v>17</v>
      </c>
      <c r="F7" s="41">
        <v>1100</v>
      </c>
      <c r="G7" s="7"/>
      <c r="H7" s="131"/>
      <c r="I7" s="39"/>
      <c r="J7" s="40"/>
      <c r="K7" s="49"/>
      <c r="L7" s="8"/>
      <c r="M7" s="131"/>
      <c r="N7" s="39"/>
      <c r="O7" s="40"/>
      <c r="P7" s="52"/>
      <c r="Q7" s="8"/>
      <c r="R7" s="131"/>
      <c r="S7" s="39"/>
      <c r="T7" s="40"/>
      <c r="U7" s="50"/>
      <c r="V7" s="8"/>
      <c r="W7" s="131" t="s">
        <v>265</v>
      </c>
      <c r="X7" s="39" t="s">
        <v>263</v>
      </c>
      <c r="Y7" s="40" t="s">
        <v>36</v>
      </c>
      <c r="Z7" s="50">
        <v>2300</v>
      </c>
      <c r="AA7" s="8"/>
      <c r="AB7" s="75"/>
      <c r="AF7" s="32"/>
    </row>
    <row r="8" spans="1:32" s="4" customFormat="1" ht="15" customHeight="1">
      <c r="A8" s="38"/>
      <c r="B8" s="34"/>
      <c r="C8" s="131" t="s">
        <v>254</v>
      </c>
      <c r="D8" s="39" t="s">
        <v>260</v>
      </c>
      <c r="E8" s="40" t="s">
        <v>17</v>
      </c>
      <c r="F8" s="41">
        <v>1300</v>
      </c>
      <c r="G8" s="7"/>
      <c r="H8" s="131"/>
      <c r="I8" s="39"/>
      <c r="J8" s="40"/>
      <c r="K8" s="50"/>
      <c r="L8" s="8"/>
      <c r="M8" s="131"/>
      <c r="N8" s="39"/>
      <c r="O8" s="40"/>
      <c r="P8" s="50"/>
      <c r="Q8" s="8"/>
      <c r="R8" s="131"/>
      <c r="S8" s="39"/>
      <c r="T8" s="40"/>
      <c r="U8" s="49"/>
      <c r="V8" s="8"/>
      <c r="W8" s="131" t="s">
        <v>266</v>
      </c>
      <c r="X8" s="39" t="s">
        <v>267</v>
      </c>
      <c r="Y8" s="40" t="s">
        <v>36</v>
      </c>
      <c r="Z8" s="49">
        <v>2150</v>
      </c>
      <c r="AA8" s="8"/>
      <c r="AB8" s="75"/>
      <c r="AF8" s="32"/>
    </row>
    <row r="9" spans="1:32" s="4" customFormat="1" ht="15" customHeight="1">
      <c r="A9" s="38"/>
      <c r="B9" s="34"/>
      <c r="C9" s="131" t="s">
        <v>255</v>
      </c>
      <c r="D9" s="39" t="s">
        <v>261</v>
      </c>
      <c r="E9" s="40" t="s">
        <v>17</v>
      </c>
      <c r="F9" s="41">
        <v>3200</v>
      </c>
      <c r="G9" s="7"/>
      <c r="H9" s="131"/>
      <c r="I9" s="39"/>
      <c r="J9" s="40"/>
      <c r="K9" s="50"/>
      <c r="L9" s="8"/>
      <c r="M9" s="131"/>
      <c r="N9" s="39"/>
      <c r="O9" s="40"/>
      <c r="P9" s="50"/>
      <c r="Q9" s="8"/>
      <c r="R9" s="131"/>
      <c r="S9" s="39"/>
      <c r="T9" s="40"/>
      <c r="U9" s="49"/>
      <c r="V9" s="8"/>
      <c r="W9" s="131"/>
      <c r="X9" s="39"/>
      <c r="Y9" s="40"/>
      <c r="Z9" s="49"/>
      <c r="AA9" s="8"/>
      <c r="AB9" s="76"/>
      <c r="AF9" s="32"/>
    </row>
    <row r="10" spans="1:32" s="4" customFormat="1" ht="15" customHeight="1">
      <c r="A10" s="38"/>
      <c r="B10" s="34"/>
      <c r="C10" s="131" t="s">
        <v>256</v>
      </c>
      <c r="D10" s="39" t="s">
        <v>262</v>
      </c>
      <c r="E10" s="40" t="s">
        <v>17</v>
      </c>
      <c r="F10" s="41">
        <v>1650</v>
      </c>
      <c r="G10" s="7"/>
      <c r="H10" s="131"/>
      <c r="I10" s="39"/>
      <c r="J10" s="40"/>
      <c r="K10" s="50"/>
      <c r="L10" s="8"/>
      <c r="M10" s="131"/>
      <c r="N10" s="39"/>
      <c r="O10" s="40"/>
      <c r="P10" s="50"/>
      <c r="Q10" s="8"/>
      <c r="R10" s="131"/>
      <c r="S10" s="39"/>
      <c r="T10" s="40"/>
      <c r="U10" s="50"/>
      <c r="V10" s="8"/>
      <c r="W10" s="131"/>
      <c r="X10" s="39"/>
      <c r="Y10" s="40"/>
      <c r="Z10" s="50"/>
      <c r="AA10" s="8"/>
      <c r="AB10" s="76"/>
      <c r="AF10" s="32"/>
    </row>
    <row r="11" spans="1:32" s="4" customFormat="1" ht="15" customHeight="1">
      <c r="A11" s="38"/>
      <c r="B11" s="34"/>
      <c r="C11" s="131" t="s">
        <v>257</v>
      </c>
      <c r="D11" s="39" t="s">
        <v>263</v>
      </c>
      <c r="E11" s="40" t="s">
        <v>17</v>
      </c>
      <c r="F11" s="41">
        <v>1450</v>
      </c>
      <c r="G11" s="7"/>
      <c r="H11" s="131"/>
      <c r="I11" s="39"/>
      <c r="J11" s="40"/>
      <c r="K11" s="50"/>
      <c r="L11" s="8"/>
      <c r="M11" s="131"/>
      <c r="N11" s="39"/>
      <c r="O11" s="40"/>
      <c r="P11" s="50"/>
      <c r="Q11" s="8"/>
      <c r="R11" s="131"/>
      <c r="S11" s="39"/>
      <c r="T11" s="40"/>
      <c r="U11" s="50"/>
      <c r="V11" s="8"/>
      <c r="W11" s="131"/>
      <c r="X11" s="39"/>
      <c r="Y11" s="40"/>
      <c r="Z11" s="50"/>
      <c r="AA11" s="8"/>
      <c r="AB11" s="76"/>
      <c r="AF11" s="32"/>
    </row>
    <row r="12" spans="1:32" s="4" customFormat="1" ht="15" customHeight="1">
      <c r="A12" s="38"/>
      <c r="B12" s="34"/>
      <c r="C12" s="131"/>
      <c r="D12" s="39"/>
      <c r="E12" s="40"/>
      <c r="F12" s="41"/>
      <c r="G12" s="7"/>
      <c r="H12" s="131"/>
      <c r="I12" s="39"/>
      <c r="J12" s="40"/>
      <c r="K12" s="50"/>
      <c r="L12" s="8"/>
      <c r="M12" s="131"/>
      <c r="N12" s="39"/>
      <c r="O12" s="40"/>
      <c r="P12" s="50"/>
      <c r="Q12" s="8"/>
      <c r="R12" s="131"/>
      <c r="S12" s="39"/>
      <c r="T12" s="40"/>
      <c r="U12" s="50"/>
      <c r="V12" s="8"/>
      <c r="W12" s="131"/>
      <c r="X12" s="39"/>
      <c r="Y12" s="40"/>
      <c r="Z12" s="50"/>
      <c r="AA12" s="8"/>
      <c r="AB12" s="76"/>
      <c r="AF12" s="32"/>
    </row>
    <row r="13" spans="1:28" s="4" customFormat="1" ht="15" customHeight="1">
      <c r="A13" s="38"/>
      <c r="B13" s="34"/>
      <c r="C13" s="131"/>
      <c r="D13" s="39"/>
      <c r="E13" s="40"/>
      <c r="F13" s="41"/>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38"/>
      <c r="B14" s="34"/>
      <c r="C14" s="131"/>
      <c r="D14" s="39"/>
      <c r="E14" s="40"/>
      <c r="F14" s="41"/>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38"/>
      <c r="B15" s="34"/>
      <c r="C15" s="131"/>
      <c r="D15" s="39"/>
      <c r="E15" s="40"/>
      <c r="F15" s="42"/>
      <c r="G15" s="7"/>
      <c r="H15" s="131"/>
      <c r="I15" s="39"/>
      <c r="J15" s="40"/>
      <c r="K15" s="50"/>
      <c r="L15" s="8"/>
      <c r="M15" s="131"/>
      <c r="N15" s="39"/>
      <c r="O15" s="40"/>
      <c r="P15" s="50"/>
      <c r="Q15" s="8"/>
      <c r="R15" s="131"/>
      <c r="S15" s="39"/>
      <c r="T15" s="40"/>
      <c r="U15" s="50"/>
      <c r="V15" s="8"/>
      <c r="W15" s="131"/>
      <c r="X15" s="39"/>
      <c r="Y15" s="40"/>
      <c r="Z15" s="50"/>
      <c r="AA15" s="8"/>
      <c r="AB15" s="75"/>
    </row>
    <row r="16" spans="1:28" s="4" customFormat="1" ht="15" customHeight="1">
      <c r="A16" s="38"/>
      <c r="B16" s="34"/>
      <c r="C16" s="131"/>
      <c r="D16" s="39"/>
      <c r="E16" s="40"/>
      <c r="F16" s="42"/>
      <c r="G16" s="7"/>
      <c r="H16" s="131"/>
      <c r="I16" s="39"/>
      <c r="J16" s="40"/>
      <c r="K16" s="50"/>
      <c r="L16" s="8"/>
      <c r="M16" s="131"/>
      <c r="N16" s="39"/>
      <c r="O16" s="40"/>
      <c r="P16" s="50"/>
      <c r="Q16" s="8"/>
      <c r="R16" s="131"/>
      <c r="S16" s="39"/>
      <c r="T16" s="40"/>
      <c r="U16" s="50"/>
      <c r="V16" s="8"/>
      <c r="W16" s="131"/>
      <c r="X16" s="39"/>
      <c r="Y16" s="40"/>
      <c r="Z16" s="50"/>
      <c r="AA16" s="8"/>
      <c r="AB16" s="76"/>
    </row>
    <row r="17" spans="1:32" s="4" customFormat="1" ht="15" customHeight="1">
      <c r="A17" s="38"/>
      <c r="B17" s="34"/>
      <c r="C17" s="131"/>
      <c r="D17" s="39"/>
      <c r="E17" s="40"/>
      <c r="F17" s="41"/>
      <c r="G17" s="7"/>
      <c r="H17" s="131"/>
      <c r="I17" s="39"/>
      <c r="J17" s="40"/>
      <c r="K17" s="50"/>
      <c r="L17" s="8"/>
      <c r="M17" s="131"/>
      <c r="N17" s="39"/>
      <c r="O17" s="40"/>
      <c r="P17" s="50"/>
      <c r="Q17" s="8"/>
      <c r="R17" s="131"/>
      <c r="S17" s="39"/>
      <c r="T17" s="40"/>
      <c r="U17" s="50"/>
      <c r="V17" s="8"/>
      <c r="W17" s="131"/>
      <c r="X17" s="39"/>
      <c r="Y17" s="40"/>
      <c r="Z17" s="50"/>
      <c r="AA17" s="8"/>
      <c r="AB17" s="76"/>
      <c r="AF17" s="32"/>
    </row>
    <row r="18" spans="1:28" s="4" customFormat="1" ht="15" customHeight="1">
      <c r="A18" s="38"/>
      <c r="B18" s="34"/>
      <c r="C18" s="131"/>
      <c r="D18" s="39"/>
      <c r="E18" s="40"/>
      <c r="F18" s="41"/>
      <c r="G18" s="7"/>
      <c r="H18" s="131"/>
      <c r="I18" s="39"/>
      <c r="J18" s="40"/>
      <c r="K18" s="50"/>
      <c r="L18" s="8"/>
      <c r="M18" s="131"/>
      <c r="N18" s="39"/>
      <c r="O18" s="40"/>
      <c r="P18" s="50"/>
      <c r="Q18" s="8"/>
      <c r="R18" s="131"/>
      <c r="S18" s="39"/>
      <c r="T18" s="40"/>
      <c r="U18" s="50"/>
      <c r="V18" s="8"/>
      <c r="W18" s="131"/>
      <c r="X18" s="39"/>
      <c r="Y18" s="40"/>
      <c r="Z18" s="50"/>
      <c r="AA18" s="8"/>
      <c r="AB18" s="76"/>
    </row>
    <row r="19" spans="1:28" s="4" customFormat="1" ht="15" customHeight="1">
      <c r="A19" s="38"/>
      <c r="B19" s="34"/>
      <c r="C19" s="131"/>
      <c r="D19" s="39"/>
      <c r="E19" s="40"/>
      <c r="F19" s="41"/>
      <c r="G19" s="7"/>
      <c r="H19" s="131"/>
      <c r="I19" s="39"/>
      <c r="J19" s="40"/>
      <c r="K19" s="50"/>
      <c r="L19" s="8"/>
      <c r="M19" s="131"/>
      <c r="N19" s="39"/>
      <c r="O19" s="40"/>
      <c r="P19" s="50"/>
      <c r="Q19" s="8"/>
      <c r="R19" s="131"/>
      <c r="S19" s="39"/>
      <c r="T19" s="40"/>
      <c r="U19" s="50"/>
      <c r="V19" s="8"/>
      <c r="W19" s="131"/>
      <c r="X19" s="39"/>
      <c r="Y19" s="40"/>
      <c r="Z19" s="50"/>
      <c r="AA19" s="8"/>
      <c r="AB19" s="76"/>
    </row>
    <row r="20" spans="1:28" s="4" customFormat="1" ht="15" customHeight="1">
      <c r="A20" s="38"/>
      <c r="B20" s="34"/>
      <c r="C20" s="131"/>
      <c r="D20" s="39"/>
      <c r="E20" s="40"/>
      <c r="F20" s="42"/>
      <c r="G20" s="7"/>
      <c r="H20" s="131"/>
      <c r="I20" s="39"/>
      <c r="J20" s="40"/>
      <c r="K20" s="50"/>
      <c r="L20" s="8"/>
      <c r="M20" s="131"/>
      <c r="N20" s="39"/>
      <c r="O20" s="40"/>
      <c r="P20" s="50"/>
      <c r="Q20" s="8"/>
      <c r="R20" s="131"/>
      <c r="S20" s="39"/>
      <c r="T20" s="40"/>
      <c r="U20" s="50"/>
      <c r="V20" s="8"/>
      <c r="W20" s="131"/>
      <c r="X20" s="39"/>
      <c r="Y20" s="40"/>
      <c r="Z20" s="50"/>
      <c r="AA20" s="8"/>
      <c r="AB20" s="75"/>
    </row>
    <row r="21" spans="1:28" s="4" customFormat="1" ht="15" customHeight="1">
      <c r="A21" s="38"/>
      <c r="B21" s="34"/>
      <c r="C21" s="131"/>
      <c r="D21" s="39"/>
      <c r="E21" s="40"/>
      <c r="F21" s="42"/>
      <c r="G21" s="7"/>
      <c r="H21" s="131"/>
      <c r="I21" s="39"/>
      <c r="J21" s="40"/>
      <c r="K21" s="50"/>
      <c r="L21" s="8"/>
      <c r="M21" s="131"/>
      <c r="N21" s="39"/>
      <c r="O21" s="40"/>
      <c r="P21" s="50"/>
      <c r="Q21" s="8"/>
      <c r="R21" s="131"/>
      <c r="S21" s="39"/>
      <c r="T21" s="40"/>
      <c r="U21" s="50"/>
      <c r="V21" s="8"/>
      <c r="W21" s="131"/>
      <c r="X21" s="39"/>
      <c r="Y21" s="40"/>
      <c r="Z21" s="50"/>
      <c r="AA21" s="8"/>
      <c r="AB21" s="76"/>
    </row>
    <row r="22" spans="1:28" s="4" customFormat="1" ht="15" customHeight="1">
      <c r="A22" s="43"/>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6"/>
    </row>
    <row r="23" spans="1:28" s="4" customFormat="1" ht="15" customHeight="1">
      <c r="A23" s="44"/>
      <c r="B23" s="45"/>
      <c r="C23" s="142"/>
      <c r="D23" s="29" t="str">
        <f>CONCATENATE(FIXED(COUNTA(D6:D22),0,0),"　店")</f>
        <v>6　店</v>
      </c>
      <c r="E23" s="137"/>
      <c r="F23" s="47">
        <f>SUM(F6:F22)</f>
        <v>11650</v>
      </c>
      <c r="G23" s="54">
        <f>SUM(G6:G22)</f>
        <v>0</v>
      </c>
      <c r="H23" s="142"/>
      <c r="I23" s="29" t="str">
        <f>CONCATENATE(FIXED(COUNTA(I6:I22),0,0),"　店")</f>
        <v>0　店</v>
      </c>
      <c r="J23" s="137"/>
      <c r="K23" s="51">
        <f>SUM(K6:K22)</f>
        <v>0</v>
      </c>
      <c r="L23" s="53">
        <f>SUM(L6:L22)</f>
        <v>0</v>
      </c>
      <c r="M23" s="142"/>
      <c r="N23" s="29" t="str">
        <f>CONCATENATE(FIXED(COUNTA(N6:N22),0,0),"　店")</f>
        <v>0　店</v>
      </c>
      <c r="O23" s="137"/>
      <c r="P23" s="51">
        <f>SUM(P6:P22)</f>
        <v>0</v>
      </c>
      <c r="Q23" s="53">
        <f>SUM(Q6:Q22)</f>
        <v>0</v>
      </c>
      <c r="R23" s="142"/>
      <c r="S23" s="29" t="str">
        <f>CONCATENATE(FIXED(COUNTA(S6:S22),0,0),"　店")</f>
        <v>1　店</v>
      </c>
      <c r="T23" s="137"/>
      <c r="U23" s="51">
        <f>SUM(U6:U22)</f>
        <v>650</v>
      </c>
      <c r="V23" s="53">
        <f>SUM(V6:V22)</f>
        <v>0</v>
      </c>
      <c r="W23" s="142"/>
      <c r="X23" s="29" t="str">
        <f>CONCATENATE(FIXED(COUNTA(X6:X22),0,0),"　店")</f>
        <v>3　店</v>
      </c>
      <c r="Y23" s="137"/>
      <c r="Z23" s="51">
        <f>SUM(Z6:Z22)</f>
        <v>6450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40" t="s">
        <v>251</v>
      </c>
      <c r="C25" s="340"/>
      <c r="D25" s="340"/>
      <c r="E25" s="340"/>
      <c r="F25" s="19"/>
      <c r="G25" s="20" t="s">
        <v>4</v>
      </c>
      <c r="H25" s="21"/>
      <c r="I25" s="341">
        <f>SUM(G43,L43,Q43,V43,AA43)</f>
        <v>0</v>
      </c>
      <c r="J25" s="341"/>
      <c r="K25" s="22" t="s">
        <v>22</v>
      </c>
      <c r="L25" s="342">
        <f>SUM(F43,K43,P43,U43,Z43)</f>
        <v>10200</v>
      </c>
      <c r="M25" s="342"/>
      <c r="N25" s="342"/>
      <c r="O25" s="65"/>
    </row>
    <row r="26" spans="1:28" s="32" customFormat="1" ht="16.5" customHeight="1">
      <c r="A26" s="27" t="s">
        <v>24</v>
      </c>
      <c r="B26" s="343" t="s">
        <v>18</v>
      </c>
      <c r="C26" s="344"/>
      <c r="D26" s="344"/>
      <c r="E26" s="344"/>
      <c r="F26" s="344"/>
      <c r="G26" s="28" t="s">
        <v>23</v>
      </c>
      <c r="H26" s="29"/>
      <c r="I26" s="338" t="s">
        <v>10</v>
      </c>
      <c r="J26" s="338"/>
      <c r="K26" s="338"/>
      <c r="L26" s="30" t="s">
        <v>23</v>
      </c>
      <c r="M26" s="29"/>
      <c r="N26" s="338" t="s">
        <v>11</v>
      </c>
      <c r="O26" s="338"/>
      <c r="P26" s="338"/>
      <c r="Q26" s="30" t="s">
        <v>23</v>
      </c>
      <c r="R26" s="29"/>
      <c r="S26" s="338" t="s">
        <v>12</v>
      </c>
      <c r="T26" s="338"/>
      <c r="U26" s="338"/>
      <c r="V26" s="30" t="s">
        <v>23</v>
      </c>
      <c r="W26" s="29"/>
      <c r="X26" s="338" t="s">
        <v>42</v>
      </c>
      <c r="Y26" s="338"/>
      <c r="Z26" s="338"/>
      <c r="AA26" s="30" t="s">
        <v>23</v>
      </c>
      <c r="AB26" s="31" t="s">
        <v>14</v>
      </c>
    </row>
    <row r="27" spans="1:28" s="4" customFormat="1" ht="15" customHeight="1">
      <c r="A27" s="355" t="s">
        <v>275</v>
      </c>
      <c r="B27" s="152"/>
      <c r="C27" s="133" t="s">
        <v>268</v>
      </c>
      <c r="D27" s="35" t="s">
        <v>271</v>
      </c>
      <c r="E27" s="36" t="s">
        <v>17</v>
      </c>
      <c r="F27" s="67">
        <v>1800</v>
      </c>
      <c r="G27" s="5"/>
      <c r="H27" s="133"/>
      <c r="I27" s="35"/>
      <c r="J27" s="36"/>
      <c r="K27" s="48"/>
      <c r="L27" s="6"/>
      <c r="M27" s="143"/>
      <c r="N27" s="71"/>
      <c r="O27" s="141"/>
      <c r="P27" s="72"/>
      <c r="Q27" s="6"/>
      <c r="R27" s="133"/>
      <c r="S27" s="35"/>
      <c r="T27" s="36"/>
      <c r="U27" s="73"/>
      <c r="V27" s="6"/>
      <c r="W27" s="133"/>
      <c r="X27" s="35"/>
      <c r="Y27" s="36"/>
      <c r="Z27" s="73"/>
      <c r="AA27" s="6"/>
      <c r="AB27" s="139"/>
    </row>
    <row r="28" spans="1:28" s="4" customFormat="1" ht="15" customHeight="1">
      <c r="A28" s="356"/>
      <c r="B28" s="154"/>
      <c r="C28" s="132" t="s">
        <v>269</v>
      </c>
      <c r="D28" s="85" t="s">
        <v>147</v>
      </c>
      <c r="E28" s="86" t="s">
        <v>17</v>
      </c>
      <c r="F28" s="171">
        <v>2300</v>
      </c>
      <c r="G28" s="88"/>
      <c r="H28" s="132"/>
      <c r="I28" s="85"/>
      <c r="J28" s="86"/>
      <c r="K28" s="172"/>
      <c r="L28" s="89"/>
      <c r="M28" s="132"/>
      <c r="N28" s="85"/>
      <c r="O28" s="86"/>
      <c r="P28" s="172"/>
      <c r="Q28" s="89"/>
      <c r="R28" s="132"/>
      <c r="S28" s="85"/>
      <c r="T28" s="86"/>
      <c r="U28" s="90"/>
      <c r="V28" s="89"/>
      <c r="W28" s="132"/>
      <c r="X28" s="85"/>
      <c r="Y28" s="86"/>
      <c r="Z28" s="90"/>
      <c r="AA28" s="89"/>
      <c r="AB28" s="76"/>
    </row>
    <row r="29" spans="1:28" s="4" customFormat="1" ht="15" customHeight="1">
      <c r="A29" s="174" t="s">
        <v>276</v>
      </c>
      <c r="B29" s="175" t="s">
        <v>16</v>
      </c>
      <c r="C29" s="142" t="s">
        <v>270</v>
      </c>
      <c r="D29" s="167" t="s">
        <v>272</v>
      </c>
      <c r="E29" s="176" t="s">
        <v>17</v>
      </c>
      <c r="F29" s="177">
        <v>3300</v>
      </c>
      <c r="G29" s="178"/>
      <c r="H29" s="142"/>
      <c r="I29" s="167"/>
      <c r="J29" s="176"/>
      <c r="K29" s="51"/>
      <c r="L29" s="179"/>
      <c r="M29" s="142"/>
      <c r="N29" s="167"/>
      <c r="O29" s="176"/>
      <c r="P29" s="180"/>
      <c r="Q29" s="179"/>
      <c r="R29" s="142">
        <v>210140405002</v>
      </c>
      <c r="S29" s="167" t="s">
        <v>273</v>
      </c>
      <c r="T29" s="176"/>
      <c r="U29" s="51">
        <v>450</v>
      </c>
      <c r="V29" s="179"/>
      <c r="W29" s="142">
        <v>210140504030</v>
      </c>
      <c r="X29" s="167" t="s">
        <v>273</v>
      </c>
      <c r="Y29" s="176" t="s">
        <v>928</v>
      </c>
      <c r="Z29" s="51">
        <v>2350</v>
      </c>
      <c r="AA29" s="179"/>
      <c r="AB29" s="76" t="s">
        <v>871</v>
      </c>
    </row>
    <row r="30" spans="1:28" s="4" customFormat="1" ht="15" customHeight="1">
      <c r="A30" s="91"/>
      <c r="B30" s="69"/>
      <c r="C30" s="130"/>
      <c r="D30" s="70"/>
      <c r="E30" s="136"/>
      <c r="F30" s="92"/>
      <c r="G30" s="93"/>
      <c r="H30" s="130"/>
      <c r="I30" s="70"/>
      <c r="J30" s="136"/>
      <c r="K30" s="173"/>
      <c r="L30" s="95"/>
      <c r="M30" s="130"/>
      <c r="N30" s="70"/>
      <c r="O30" s="136"/>
      <c r="P30" s="173"/>
      <c r="Q30" s="95"/>
      <c r="R30" s="130"/>
      <c r="S30" s="70"/>
      <c r="T30" s="136"/>
      <c r="U30" s="173"/>
      <c r="V30" s="95"/>
      <c r="W30" s="130"/>
      <c r="X30" s="70"/>
      <c r="Y30" s="136"/>
      <c r="Z30" s="173"/>
      <c r="AA30" s="95"/>
      <c r="AB30" s="76"/>
    </row>
    <row r="31" spans="1:28" s="4" customFormat="1" ht="15" customHeight="1">
      <c r="A31" s="38"/>
      <c r="B31" s="34"/>
      <c r="C31" s="131"/>
      <c r="D31" s="39"/>
      <c r="E31" s="40"/>
      <c r="F31" s="68"/>
      <c r="G31" s="7"/>
      <c r="H31" s="131"/>
      <c r="I31" s="39"/>
      <c r="J31" s="40"/>
      <c r="K31" s="50"/>
      <c r="L31" s="8"/>
      <c r="M31" s="131"/>
      <c r="N31" s="39"/>
      <c r="O31" s="40"/>
      <c r="P31" s="50"/>
      <c r="Q31" s="8"/>
      <c r="R31" s="131"/>
      <c r="S31" s="39"/>
      <c r="T31" s="40"/>
      <c r="U31" s="50"/>
      <c r="V31" s="8"/>
      <c r="W31" s="131"/>
      <c r="X31" s="39"/>
      <c r="Y31" s="40"/>
      <c r="Z31" s="50"/>
      <c r="AA31" s="8"/>
      <c r="AB31" s="75"/>
    </row>
    <row r="32" spans="1:28" s="4" customFormat="1" ht="15" customHeight="1">
      <c r="A32" s="38"/>
      <c r="B32" s="34"/>
      <c r="C32" s="131"/>
      <c r="D32" s="39"/>
      <c r="E32" s="40"/>
      <c r="F32" s="68"/>
      <c r="G32" s="7"/>
      <c r="H32" s="131"/>
      <c r="I32" s="39"/>
      <c r="J32" s="40"/>
      <c r="K32" s="50"/>
      <c r="L32" s="8"/>
      <c r="M32" s="131"/>
      <c r="N32" s="39"/>
      <c r="O32" s="40"/>
      <c r="P32" s="50"/>
      <c r="Q32" s="8"/>
      <c r="R32" s="131"/>
      <c r="S32" s="39"/>
      <c r="T32" s="40"/>
      <c r="U32" s="50"/>
      <c r="V32" s="8"/>
      <c r="W32" s="131"/>
      <c r="X32" s="39"/>
      <c r="Y32" s="40"/>
      <c r="Z32" s="50"/>
      <c r="AA32" s="8"/>
      <c r="AB32" s="76"/>
    </row>
    <row r="33" spans="1:28" s="4" customFormat="1" ht="15" customHeight="1">
      <c r="A33" s="38"/>
      <c r="B33" s="34"/>
      <c r="C33" s="131"/>
      <c r="D33" s="39"/>
      <c r="E33" s="40"/>
      <c r="F33" s="42"/>
      <c r="G33" s="7"/>
      <c r="H33" s="131"/>
      <c r="I33" s="39"/>
      <c r="J33" s="40"/>
      <c r="K33" s="50"/>
      <c r="L33" s="8"/>
      <c r="M33" s="131"/>
      <c r="N33" s="39"/>
      <c r="O33" s="40"/>
      <c r="P33" s="50"/>
      <c r="Q33" s="8"/>
      <c r="R33" s="131"/>
      <c r="S33" s="39"/>
      <c r="T33" s="40"/>
      <c r="U33" s="50"/>
      <c r="V33" s="8"/>
      <c r="W33" s="131"/>
      <c r="X33" s="39"/>
      <c r="Y33" s="40"/>
      <c r="Z33" s="50"/>
      <c r="AA33" s="8"/>
      <c r="AB33" s="75"/>
    </row>
    <row r="34" spans="1:28" s="4" customFormat="1" ht="15" customHeight="1">
      <c r="A34" s="38"/>
      <c r="B34" s="34"/>
      <c r="C34" s="131"/>
      <c r="D34" s="39"/>
      <c r="E34" s="40"/>
      <c r="F34" s="42"/>
      <c r="G34" s="7"/>
      <c r="H34" s="131"/>
      <c r="I34" s="39"/>
      <c r="J34" s="40"/>
      <c r="K34" s="50"/>
      <c r="L34" s="8"/>
      <c r="M34" s="131"/>
      <c r="N34" s="39"/>
      <c r="O34" s="40"/>
      <c r="P34" s="50"/>
      <c r="Q34" s="8"/>
      <c r="R34" s="131"/>
      <c r="S34" s="39"/>
      <c r="T34" s="40"/>
      <c r="U34" s="50"/>
      <c r="V34" s="8"/>
      <c r="W34" s="131"/>
      <c r="X34" s="39"/>
      <c r="Y34" s="40"/>
      <c r="Z34" s="50"/>
      <c r="AA34" s="8"/>
      <c r="AB34" s="75"/>
    </row>
    <row r="35" spans="1:28" s="4" customFormat="1" ht="15" customHeight="1">
      <c r="A35" s="38"/>
      <c r="B35" s="34"/>
      <c r="C35" s="131"/>
      <c r="D35" s="39"/>
      <c r="E35" s="40"/>
      <c r="F35" s="42"/>
      <c r="G35" s="7"/>
      <c r="H35" s="131"/>
      <c r="I35" s="39"/>
      <c r="J35" s="40"/>
      <c r="K35" s="50"/>
      <c r="L35" s="8"/>
      <c r="M35" s="131"/>
      <c r="N35" s="39"/>
      <c r="O35" s="40"/>
      <c r="P35" s="50"/>
      <c r="Q35" s="8"/>
      <c r="R35" s="131"/>
      <c r="S35" s="39"/>
      <c r="T35" s="40"/>
      <c r="U35" s="50"/>
      <c r="V35" s="8"/>
      <c r="W35" s="131"/>
      <c r="X35" s="39"/>
      <c r="Y35" s="40"/>
      <c r="Z35" s="50"/>
      <c r="AA35" s="8"/>
      <c r="AB35" s="75"/>
    </row>
    <row r="36" spans="1:28" s="4" customFormat="1" ht="15" customHeight="1">
      <c r="A36" s="38"/>
      <c r="B36" s="34"/>
      <c r="C36" s="131"/>
      <c r="D36" s="39"/>
      <c r="E36" s="40"/>
      <c r="F36" s="42"/>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c r="D37" s="39"/>
      <c r="E37" s="40"/>
      <c r="F37" s="42"/>
      <c r="G37" s="7"/>
      <c r="H37" s="131"/>
      <c r="I37" s="39"/>
      <c r="J37" s="40"/>
      <c r="K37" s="50"/>
      <c r="L37" s="8"/>
      <c r="M37" s="131"/>
      <c r="N37" s="39"/>
      <c r="O37" s="40"/>
      <c r="P37" s="50"/>
      <c r="Q37" s="8"/>
      <c r="R37" s="131"/>
      <c r="S37" s="39"/>
      <c r="T37" s="40"/>
      <c r="U37" s="50"/>
      <c r="V37" s="8"/>
      <c r="W37" s="131"/>
      <c r="X37" s="39"/>
      <c r="Y37" s="40"/>
      <c r="Z37" s="50"/>
      <c r="AA37" s="8"/>
      <c r="AB37" s="75"/>
    </row>
    <row r="38" spans="1:28" s="4" customFormat="1" ht="15" customHeight="1">
      <c r="A38" s="38"/>
      <c r="B38" s="34"/>
      <c r="C38" s="131"/>
      <c r="D38" s="39"/>
      <c r="E38" s="40"/>
      <c r="F38" s="42"/>
      <c r="G38" s="7"/>
      <c r="H38" s="131"/>
      <c r="I38" s="39"/>
      <c r="J38" s="40"/>
      <c r="K38" s="50"/>
      <c r="L38" s="8"/>
      <c r="M38" s="131"/>
      <c r="N38" s="39"/>
      <c r="O38" s="40"/>
      <c r="P38" s="50"/>
      <c r="Q38" s="8"/>
      <c r="R38" s="131"/>
      <c r="S38" s="39"/>
      <c r="T38" s="40"/>
      <c r="U38" s="50"/>
      <c r="V38" s="8"/>
      <c r="W38" s="131"/>
      <c r="X38" s="39"/>
      <c r="Y38" s="40"/>
      <c r="Z38" s="50"/>
      <c r="AA38" s="8"/>
      <c r="AB38" s="75"/>
    </row>
    <row r="39" spans="1:28" s="4" customFormat="1" ht="15" customHeight="1">
      <c r="A39" s="38"/>
      <c r="B39" s="34"/>
      <c r="C39" s="131"/>
      <c r="D39" s="39"/>
      <c r="E39" s="40"/>
      <c r="F39" s="42"/>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142"/>
      <c r="D43" s="29" t="str">
        <f>CONCATENATE(FIXED(COUNTA(D27:D42),0,0),"　店")</f>
        <v>3　店</v>
      </c>
      <c r="E43" s="137"/>
      <c r="F43" s="47">
        <f>SUM(F27:F42)</f>
        <v>7400</v>
      </c>
      <c r="G43" s="54">
        <f>SUM(G27:G42)</f>
        <v>0</v>
      </c>
      <c r="H43" s="142"/>
      <c r="I43" s="29" t="str">
        <f>CONCATENATE(FIXED(COUNTA(I27:I42),0,0),"　店")</f>
        <v>0　店</v>
      </c>
      <c r="J43" s="137"/>
      <c r="K43" s="51">
        <f>SUM(K27:K42)</f>
        <v>0</v>
      </c>
      <c r="L43" s="53">
        <f>SUM(L27:L42)</f>
        <v>0</v>
      </c>
      <c r="M43" s="142"/>
      <c r="N43" s="29" t="str">
        <f>CONCATENATE(FIXED(COUNTA(N27:N42),0,0),"　店")</f>
        <v>0　店</v>
      </c>
      <c r="O43" s="137"/>
      <c r="P43" s="51">
        <f>SUM(P27:P42)</f>
        <v>0</v>
      </c>
      <c r="Q43" s="53">
        <f>SUM(Q27:Q42)</f>
        <v>0</v>
      </c>
      <c r="R43" s="142"/>
      <c r="S43" s="29" t="str">
        <f>CONCATENATE(FIXED(COUNTA(S27:S42),0,0),"　店")</f>
        <v>1　店</v>
      </c>
      <c r="T43" s="137"/>
      <c r="U43" s="51">
        <f>SUM(U27:U42)</f>
        <v>450</v>
      </c>
      <c r="V43" s="53">
        <f>SUM(V27:V42)</f>
        <v>0</v>
      </c>
      <c r="W43" s="142"/>
      <c r="X43" s="29" t="str">
        <f>CONCATENATE(FIXED(COUNTA(X27:X42),0,0),"　店")</f>
        <v>1　店</v>
      </c>
      <c r="Y43" s="137"/>
      <c r="Z43" s="51">
        <f>SUM(Z27:Z42)</f>
        <v>2350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974</v>
      </c>
      <c r="B45" s="77"/>
      <c r="D45" s="77"/>
      <c r="E45" s="77"/>
      <c r="F45" s="61"/>
      <c r="AB45" s="79" t="s">
        <v>19</v>
      </c>
    </row>
    <row r="46" spans="1:28" ht="15" customHeight="1">
      <c r="A46" s="339"/>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row>
  </sheetData>
  <sheetProtection password="CC6F" sheet="1" objects="1" scenarios="1" formatCells="0"/>
  <mergeCells count="25">
    <mergeCell ref="B1:G2"/>
    <mergeCell ref="H1:I1"/>
    <mergeCell ref="J1:U1"/>
    <mergeCell ref="W1:AA1"/>
    <mergeCell ref="H2:I2"/>
    <mergeCell ref="J2:U2"/>
    <mergeCell ref="W2:AA2"/>
    <mergeCell ref="S26:U26"/>
    <mergeCell ref="X26:Z26"/>
    <mergeCell ref="B4:E4"/>
    <mergeCell ref="I4:J4"/>
    <mergeCell ref="L4:N4"/>
    <mergeCell ref="B5:F5"/>
    <mergeCell ref="I5:K5"/>
    <mergeCell ref="N5:P5"/>
    <mergeCell ref="A46:AB46"/>
    <mergeCell ref="A27:A28"/>
    <mergeCell ref="S5:U5"/>
    <mergeCell ref="X5:Z5"/>
    <mergeCell ref="B25:E25"/>
    <mergeCell ref="I25:J25"/>
    <mergeCell ref="L25:N25"/>
    <mergeCell ref="B26:F26"/>
    <mergeCell ref="I26:K26"/>
    <mergeCell ref="N26:P26"/>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22 L6:L22 Q6:Q22 V6:V22 AA6:AA22 V27:V42 Q27:Q42 L27:L42 G27:G42 AA27: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2018-05-27T23:28:59Z</cp:lastPrinted>
  <dcterms:created xsi:type="dcterms:W3CDTF">2001-09-20T06:42:30Z</dcterms:created>
  <dcterms:modified xsi:type="dcterms:W3CDTF">2018-06-18T03:15:48Z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