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activeTab="4"/>
  </bookViews>
  <sheets>
    <sheet name="取扱基準" sheetId="1" r:id="rId1"/>
    <sheet name="震災時注意事項" sheetId="2" r:id="rId2"/>
    <sheet name="広告主様へのお願い" sheetId="3" r:id="rId3"/>
    <sheet name="広告主様へのお願い (2)" sheetId="4" r:id="rId4"/>
    <sheet name="表紙（名古屋市）" sheetId="5" r:id="rId5"/>
    <sheet name="地図（名古屋市）" sheetId="6" r:id="rId6"/>
    <sheet name="中区・東区" sheetId="7" r:id="rId7"/>
    <sheet name="中村区" sheetId="8" r:id="rId8"/>
    <sheet name="西区" sheetId="9" r:id="rId9"/>
    <sheet name="北区" sheetId="10" r:id="rId10"/>
    <sheet name="千種区" sheetId="11" r:id="rId11"/>
    <sheet name="名東区" sheetId="12" r:id="rId12"/>
    <sheet name="守山区" sheetId="13" r:id="rId13"/>
    <sheet name="昭和区" sheetId="14" r:id="rId14"/>
    <sheet name="天白区" sheetId="15" r:id="rId15"/>
    <sheet name="瑞穂区" sheetId="16" r:id="rId16"/>
    <sheet name="南区" sheetId="17" r:id="rId17"/>
    <sheet name="緑区" sheetId="18" r:id="rId18"/>
    <sheet name="熱田区・港区" sheetId="19" r:id="rId19"/>
    <sheet name="中川区" sheetId="20" r:id="rId20"/>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5">'地図（名古屋市）'!$A$1:$O$42</definedName>
    <definedName name="_xlnm.Print_Area" localSheetId="4">'表紙（名古屋市）'!$A$1:$U$28</definedName>
  </definedNames>
  <calcPr fullCalcOnLoad="1"/>
</workbook>
</file>

<file path=xl/sharedStrings.xml><?xml version="1.0" encoding="utf-8"?>
<sst xmlns="http://schemas.openxmlformats.org/spreadsheetml/2006/main" count="1044" uniqueCount="614">
  <si>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</si>
  <si>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</si>
  <si>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</si>
  <si>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</si>
  <si>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</si>
  <si>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</si>
  <si>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</si>
  <si>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</si>
  <si>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</si>
  <si>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</si>
  <si>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</si>
  <si>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</si>
  <si>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</si>
  <si>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</si>
  <si>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</si>
  <si>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</si>
  <si>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</si>
  <si>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</si>
  <si>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</si>
  <si>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</si>
  <si>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</si>
  <si>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</si>
  <si>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</si>
  <si>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</si>
  <si>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</si>
  <si>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</si>
  <si>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</si>
  <si>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</si>
  <si>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</si>
  <si>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</si>
  <si>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</si>
  <si>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</si>
  <si>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</si>
  <si>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</si>
  <si>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</si>
  <si>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</si>
  <si>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</si>
  <si>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</si>
  <si>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</si>
  <si>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</si>
  <si>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</si>
  <si>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</si>
  <si>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*4</t>
  </si>
  <si>
    <t>新栄N</t>
  </si>
  <si>
    <t>瓦町</t>
  </si>
  <si>
    <t>中区名城</t>
  </si>
  <si>
    <t>栄中央</t>
  </si>
  <si>
    <t>中区全域の場合</t>
  </si>
  <si>
    <t>中部N</t>
  </si>
  <si>
    <t>大須</t>
  </si>
  <si>
    <t>栄町</t>
  </si>
  <si>
    <t>女子大小路</t>
  </si>
  <si>
    <t>大須N</t>
  </si>
  <si>
    <t>広小路</t>
  </si>
  <si>
    <t>新栄</t>
  </si>
  <si>
    <t>飯田町</t>
  </si>
  <si>
    <t>久屋大通N</t>
  </si>
  <si>
    <t>市内金山</t>
  </si>
  <si>
    <t>名駅南・丸の内</t>
  </si>
  <si>
    <t/>
  </si>
  <si>
    <t>桜通N</t>
  </si>
  <si>
    <t>中栄</t>
  </si>
  <si>
    <t>瓦町N</t>
  </si>
  <si>
    <t>上前津N</t>
  </si>
  <si>
    <t>橘N</t>
  </si>
  <si>
    <t>正木N</t>
  </si>
  <si>
    <t>市内金山NM</t>
  </si>
  <si>
    <t>大曽根NM</t>
  </si>
  <si>
    <t>主税町</t>
  </si>
  <si>
    <t>東区名城</t>
  </si>
  <si>
    <t>徳川</t>
  </si>
  <si>
    <t>東区全域の場合</t>
  </si>
  <si>
    <t>赤塚N</t>
  </si>
  <si>
    <t>泉</t>
  </si>
  <si>
    <t>長塀町N</t>
  </si>
  <si>
    <t>大松</t>
  </si>
  <si>
    <t>大幸町</t>
  </si>
  <si>
    <t>主税町N</t>
  </si>
  <si>
    <t>矢田NM</t>
  </si>
  <si>
    <t>*5</t>
  </si>
  <si>
    <t>葵N</t>
  </si>
  <si>
    <t>布池N</t>
  </si>
  <si>
    <t>車道NM</t>
  </si>
  <si>
    <t>*6</t>
  </si>
  <si>
    <t>高岳N</t>
  </si>
  <si>
    <t>大幸NM</t>
  </si>
  <si>
    <t>明倫NM</t>
  </si>
  <si>
    <t>中区</t>
  </si>
  <si>
    <t>東区</t>
  </si>
  <si>
    <t>中村区</t>
  </si>
  <si>
    <t>中村NM</t>
  </si>
  <si>
    <t>駅前</t>
  </si>
  <si>
    <t>名古屋駅前</t>
  </si>
  <si>
    <t>中村区全域の場合</t>
  </si>
  <si>
    <t>牧野NM</t>
  </si>
  <si>
    <t>中村公園</t>
  </si>
  <si>
    <t>駅西</t>
  </si>
  <si>
    <t>名駅西</t>
  </si>
  <si>
    <t>駅前NM</t>
  </si>
  <si>
    <t>本陣</t>
  </si>
  <si>
    <t>烏森</t>
  </si>
  <si>
    <t>名駅N</t>
  </si>
  <si>
    <t>豊国通</t>
  </si>
  <si>
    <t>鳥居西</t>
  </si>
  <si>
    <t>黄金NM</t>
  </si>
  <si>
    <t>岩塚</t>
  </si>
  <si>
    <t>大鳥居NM</t>
  </si>
  <si>
    <t>日吉NM</t>
  </si>
  <si>
    <t>日比津NM</t>
  </si>
  <si>
    <t>市内諏訪NM</t>
  </si>
  <si>
    <t>豊臣NM</t>
  </si>
  <si>
    <t>太閤NM</t>
  </si>
  <si>
    <t>稲葉地NM</t>
  </si>
  <si>
    <t>豊国通NM</t>
  </si>
  <si>
    <t>烏森NM</t>
  </si>
  <si>
    <t>中村常磐N</t>
  </si>
  <si>
    <t>西区</t>
  </si>
  <si>
    <t>榎NM</t>
  </si>
  <si>
    <t>浄心</t>
  </si>
  <si>
    <t>比良</t>
  </si>
  <si>
    <t>西区全域の場合</t>
  </si>
  <si>
    <t>栄生NM</t>
  </si>
  <si>
    <t>城西</t>
  </si>
  <si>
    <t>小田井</t>
  </si>
  <si>
    <t>東枇杷島NM</t>
  </si>
  <si>
    <t>稲生</t>
  </si>
  <si>
    <t>児玉NM</t>
  </si>
  <si>
    <t>平田橋</t>
  </si>
  <si>
    <t>庄内</t>
  </si>
  <si>
    <t>浄心NM</t>
  </si>
  <si>
    <t>江川端</t>
  </si>
  <si>
    <t>名西NM</t>
  </si>
  <si>
    <t>庄内NM</t>
  </si>
  <si>
    <t>稲生NM</t>
  </si>
  <si>
    <t>又穂NM</t>
  </si>
  <si>
    <t>天塚NM</t>
  </si>
  <si>
    <t>上名古屋NM</t>
  </si>
  <si>
    <t>城西NM</t>
  </si>
  <si>
    <t>浅間町N</t>
  </si>
  <si>
    <t xml:space="preserve">
</t>
  </si>
  <si>
    <t>中小田井NM</t>
  </si>
  <si>
    <t>小田井NM</t>
  </si>
  <si>
    <t>大野木NM</t>
  </si>
  <si>
    <t>比良NM</t>
  </si>
  <si>
    <t>山田NM</t>
  </si>
  <si>
    <t>平田NM</t>
  </si>
  <si>
    <t>光城NM</t>
  </si>
  <si>
    <t>大曽根</t>
  </si>
  <si>
    <t>味鋺</t>
  </si>
  <si>
    <t>北区全域の場合</t>
  </si>
  <si>
    <t>城北NM</t>
  </si>
  <si>
    <t>黒川東</t>
  </si>
  <si>
    <t>萩野通</t>
  </si>
  <si>
    <t>城見通NM</t>
  </si>
  <si>
    <t>城北</t>
  </si>
  <si>
    <t>平安通</t>
  </si>
  <si>
    <t>如意</t>
  </si>
  <si>
    <t>志賀NM</t>
  </si>
  <si>
    <t>北陵NM</t>
  </si>
  <si>
    <t>お福NM</t>
  </si>
  <si>
    <t>上飯田NM</t>
  </si>
  <si>
    <t>若葉通NM</t>
  </si>
  <si>
    <t>市内飯田NM</t>
  </si>
  <si>
    <t>金城NM</t>
  </si>
  <si>
    <t>杉村NM</t>
  </si>
  <si>
    <t>名城公園前NM</t>
  </si>
  <si>
    <t>味鋺NM</t>
  </si>
  <si>
    <t>市内楠NM</t>
  </si>
  <si>
    <t>如意NM</t>
  </si>
  <si>
    <t>如意東部NM</t>
  </si>
  <si>
    <t>喜惣治NM</t>
  </si>
  <si>
    <t>古井ノ坂NM</t>
  </si>
  <si>
    <t>今池覚王山</t>
  </si>
  <si>
    <t>千種区全域の場合</t>
  </si>
  <si>
    <t>今池NM</t>
  </si>
  <si>
    <t>自由ヶ丘</t>
  </si>
  <si>
    <t>今池</t>
  </si>
  <si>
    <t>内山NM</t>
  </si>
  <si>
    <t>東山公園</t>
  </si>
  <si>
    <t>東山</t>
  </si>
  <si>
    <t>仲田NM</t>
  </si>
  <si>
    <t>丸山</t>
  </si>
  <si>
    <t>千種南</t>
  </si>
  <si>
    <t>丸山NM</t>
  </si>
  <si>
    <t>覚王山NM</t>
  </si>
  <si>
    <t>千種星ヶ丘NM</t>
  </si>
  <si>
    <t>汁谷NM</t>
  </si>
  <si>
    <t>宮根N</t>
  </si>
  <si>
    <t>千種区</t>
  </si>
  <si>
    <t>北区</t>
  </si>
  <si>
    <t>名東星ヶ丘NM</t>
  </si>
  <si>
    <t>名東本通</t>
  </si>
  <si>
    <t>猪高</t>
  </si>
  <si>
    <t>星ヶ丘</t>
  </si>
  <si>
    <t>名東区全域の場合</t>
  </si>
  <si>
    <t>一社NM</t>
  </si>
  <si>
    <t>藤が丘</t>
  </si>
  <si>
    <t>日進北部</t>
  </si>
  <si>
    <t>名東NM</t>
  </si>
  <si>
    <t>高針</t>
  </si>
  <si>
    <t>虹ヶ丘NM</t>
  </si>
  <si>
    <t>牧の原NM</t>
  </si>
  <si>
    <t>高針NM</t>
  </si>
  <si>
    <t>梅森N</t>
  </si>
  <si>
    <t>極楽NM</t>
  </si>
  <si>
    <t>藤が丘NM</t>
  </si>
  <si>
    <t>豊が丘NM</t>
  </si>
  <si>
    <t>猪子石N</t>
  </si>
  <si>
    <t>森孝NM</t>
  </si>
  <si>
    <t>名東区</t>
  </si>
  <si>
    <t>守山区</t>
  </si>
  <si>
    <t>大森NM</t>
  </si>
  <si>
    <t>守山西部</t>
  </si>
  <si>
    <t>守山東部</t>
  </si>
  <si>
    <t>守山区全域の場合</t>
  </si>
  <si>
    <t>小幡NM</t>
  </si>
  <si>
    <t>小幡北部</t>
  </si>
  <si>
    <t>森孝</t>
  </si>
  <si>
    <t>喜多山NM</t>
  </si>
  <si>
    <t>小幡南部</t>
  </si>
  <si>
    <t>新守山</t>
  </si>
  <si>
    <t>尾張旭市本地ケ原</t>
  </si>
  <si>
    <t>志段味NM</t>
  </si>
  <si>
    <t>志段味Y</t>
  </si>
  <si>
    <t>大永寺</t>
  </si>
  <si>
    <t>志段味西部NM</t>
  </si>
  <si>
    <t>小幡緑地前NM</t>
  </si>
  <si>
    <t>瀬古NM</t>
  </si>
  <si>
    <t>三階橋NM</t>
  </si>
  <si>
    <t>守山(舟戸)NM</t>
  </si>
  <si>
    <t>守山南部NM</t>
  </si>
  <si>
    <t>守山(安藤）NM</t>
  </si>
  <si>
    <t>大永寺NM</t>
  </si>
  <si>
    <t>守山白沢NM</t>
  </si>
  <si>
    <t>小幡北NM</t>
  </si>
  <si>
    <t>昭和区</t>
  </si>
  <si>
    <t>阿由知NM</t>
  </si>
  <si>
    <t>昭和</t>
  </si>
  <si>
    <t>御器所</t>
  </si>
  <si>
    <t>昭和区全域の場合</t>
  </si>
  <si>
    <t>曙NM</t>
  </si>
  <si>
    <t>川原通東</t>
  </si>
  <si>
    <t>鶴舞</t>
  </si>
  <si>
    <t>千代田</t>
  </si>
  <si>
    <t>円上</t>
  </si>
  <si>
    <t>円上NM</t>
  </si>
  <si>
    <t>桜山</t>
  </si>
  <si>
    <t>山手通</t>
  </si>
  <si>
    <t>鶴舞NM</t>
  </si>
  <si>
    <t>御器所NM</t>
  </si>
  <si>
    <t>川名NM</t>
  </si>
  <si>
    <t>南山NM</t>
  </si>
  <si>
    <t>川原通NM</t>
  </si>
  <si>
    <t>八事NM</t>
  </si>
  <si>
    <t>平針</t>
  </si>
  <si>
    <t>鳴子</t>
  </si>
  <si>
    <t>天白区全域の場合</t>
  </si>
  <si>
    <t>平針団地NM</t>
  </si>
  <si>
    <t>天白</t>
  </si>
  <si>
    <t>平針NM</t>
  </si>
  <si>
    <t>原</t>
  </si>
  <si>
    <t>島田</t>
  </si>
  <si>
    <t>植田NM</t>
  </si>
  <si>
    <t>野並</t>
  </si>
  <si>
    <t>植田</t>
  </si>
  <si>
    <t>八事</t>
  </si>
  <si>
    <t>植田東</t>
  </si>
  <si>
    <t>塩釜口NM</t>
  </si>
  <si>
    <t>島田NM</t>
  </si>
  <si>
    <t>黒石NM</t>
  </si>
  <si>
    <t>一ッ山NM</t>
  </si>
  <si>
    <t>御前場NM</t>
  </si>
  <si>
    <t>天白相生N</t>
  </si>
  <si>
    <t>梅が丘NM</t>
  </si>
  <si>
    <t>中山N</t>
  </si>
  <si>
    <t>弥富通</t>
  </si>
  <si>
    <t>滝川</t>
  </si>
  <si>
    <t>瑞穂区全域の場合</t>
  </si>
  <si>
    <t>井戸田N</t>
  </si>
  <si>
    <t>田辺通</t>
  </si>
  <si>
    <t>瑞穂</t>
  </si>
  <si>
    <t>豊岡通</t>
  </si>
  <si>
    <t>堀田N</t>
  </si>
  <si>
    <t>瑞穂N</t>
  </si>
  <si>
    <t>雁道N</t>
  </si>
  <si>
    <t>昭和高校前N</t>
  </si>
  <si>
    <t>汐路N</t>
  </si>
  <si>
    <t>石川橋NM</t>
  </si>
  <si>
    <t>中根N</t>
  </si>
  <si>
    <t>市内弥富N</t>
  </si>
  <si>
    <t>津賀田N</t>
  </si>
  <si>
    <t>瑞穂区</t>
  </si>
  <si>
    <t>天白区</t>
  </si>
  <si>
    <t>柴田NM</t>
  </si>
  <si>
    <t>市内桜</t>
  </si>
  <si>
    <t>桜</t>
  </si>
  <si>
    <t>明豊</t>
  </si>
  <si>
    <t>千鳥NM</t>
  </si>
  <si>
    <t>笠寺</t>
  </si>
  <si>
    <t>星崎NM</t>
  </si>
  <si>
    <t>柴田</t>
  </si>
  <si>
    <t>鳴尾NM</t>
  </si>
  <si>
    <t>道徳</t>
  </si>
  <si>
    <t>呼続</t>
  </si>
  <si>
    <t>明治NM</t>
  </si>
  <si>
    <t>北頭</t>
  </si>
  <si>
    <t>市内豊田NM</t>
  </si>
  <si>
    <t>南陽通NM</t>
  </si>
  <si>
    <t>大江NM</t>
  </si>
  <si>
    <t>笠寺NM</t>
  </si>
  <si>
    <t>西門N</t>
  </si>
  <si>
    <t>さくらN</t>
  </si>
  <si>
    <t>呼続N</t>
  </si>
  <si>
    <t>大磯N</t>
  </si>
  <si>
    <t>桜田N</t>
  </si>
  <si>
    <t>ゆたかNM</t>
  </si>
  <si>
    <t>なるみ砦N</t>
  </si>
  <si>
    <t>鳴海</t>
  </si>
  <si>
    <t>緑区全域の場合</t>
  </si>
  <si>
    <t>鳴海N</t>
  </si>
  <si>
    <t>緑中央</t>
  </si>
  <si>
    <t>有松</t>
  </si>
  <si>
    <t>大高</t>
  </si>
  <si>
    <t>大高N</t>
  </si>
  <si>
    <t>神の倉</t>
  </si>
  <si>
    <t>大高南N</t>
  </si>
  <si>
    <t>鳴海南部N</t>
  </si>
  <si>
    <t>鳴子N</t>
  </si>
  <si>
    <t>緑南部</t>
  </si>
  <si>
    <t>平手N</t>
  </si>
  <si>
    <t>滝の水N</t>
  </si>
  <si>
    <t>みどり台N</t>
  </si>
  <si>
    <t>伝治山N</t>
  </si>
  <si>
    <t>鳴海上ノ山N</t>
  </si>
  <si>
    <t>左京山N</t>
  </si>
  <si>
    <t>有松N</t>
  </si>
  <si>
    <t>有松南N</t>
  </si>
  <si>
    <t>鳴海住宅N</t>
  </si>
  <si>
    <t>競馬場前N</t>
  </si>
  <si>
    <t>神ノ倉NM</t>
  </si>
  <si>
    <t>神ノ倉東部NM</t>
  </si>
  <si>
    <t>みどり桃山NM</t>
  </si>
  <si>
    <t>みどり徳重N</t>
  </si>
  <si>
    <t>鳴海大清水N</t>
  </si>
  <si>
    <t>桶狭間N</t>
  </si>
  <si>
    <t>みどり篭山N</t>
  </si>
  <si>
    <t>緑区</t>
  </si>
  <si>
    <t>南区</t>
  </si>
  <si>
    <t>沢上NM</t>
  </si>
  <si>
    <t>熱田</t>
  </si>
  <si>
    <t>金山</t>
  </si>
  <si>
    <t>熱田区全域の場合</t>
  </si>
  <si>
    <t>熱田NM</t>
  </si>
  <si>
    <t>日比野</t>
  </si>
  <si>
    <t>神宮</t>
  </si>
  <si>
    <t>千年</t>
  </si>
  <si>
    <t>日比野NM</t>
  </si>
  <si>
    <t>六番町NM</t>
  </si>
  <si>
    <t>船方NM</t>
  </si>
  <si>
    <t>大宝NM</t>
  </si>
  <si>
    <t>千年NM</t>
  </si>
  <si>
    <t>大手</t>
  </si>
  <si>
    <t>稲永</t>
  </si>
  <si>
    <t>港区全域の場合</t>
  </si>
  <si>
    <t>名港NM</t>
  </si>
  <si>
    <t>港北</t>
  </si>
  <si>
    <t>名港</t>
  </si>
  <si>
    <t>東海橋NM</t>
  </si>
  <si>
    <t>惟信</t>
  </si>
  <si>
    <t>南陽</t>
  </si>
  <si>
    <t>土古NM</t>
  </si>
  <si>
    <t>稲永NM</t>
  </si>
  <si>
    <t>みなと高木NM</t>
  </si>
  <si>
    <t>港西NM</t>
  </si>
  <si>
    <t>大手西NM</t>
  </si>
  <si>
    <t>明徳NM</t>
  </si>
  <si>
    <t>当知NM</t>
  </si>
  <si>
    <t>市内南陽NM</t>
  </si>
  <si>
    <t>南陽西部NAM</t>
  </si>
  <si>
    <t>惟信NM</t>
  </si>
  <si>
    <t>熱田区</t>
  </si>
  <si>
    <t>港区</t>
  </si>
  <si>
    <t>昭和橋NM</t>
  </si>
  <si>
    <t>五女子</t>
  </si>
  <si>
    <t>高畑</t>
  </si>
  <si>
    <t>中川区全域の場合</t>
  </si>
  <si>
    <t>五女子NM</t>
  </si>
  <si>
    <t>昭和橋</t>
  </si>
  <si>
    <t>海部郡大治町万場北</t>
  </si>
  <si>
    <t>八熊NM</t>
  </si>
  <si>
    <t>戸田</t>
  </si>
  <si>
    <t>水主町NM</t>
  </si>
  <si>
    <t>十番町</t>
  </si>
  <si>
    <t>篠原NM</t>
  </si>
  <si>
    <t>富田</t>
  </si>
  <si>
    <t>八幡NM</t>
  </si>
  <si>
    <t>市内長良NM</t>
  </si>
  <si>
    <t>太平通NM</t>
  </si>
  <si>
    <t>中川常磐NM</t>
  </si>
  <si>
    <t>東起NM</t>
  </si>
  <si>
    <t>中島NM</t>
  </si>
  <si>
    <t>下之一色NM</t>
  </si>
  <si>
    <t>正色NM</t>
  </si>
  <si>
    <t>野田NM</t>
  </si>
  <si>
    <t>打出NM</t>
  </si>
  <si>
    <t>荒子NM</t>
  </si>
  <si>
    <t>高畑NM</t>
  </si>
  <si>
    <t>高杉NM</t>
  </si>
  <si>
    <t>中川NM</t>
  </si>
  <si>
    <t>中郷NM</t>
  </si>
  <si>
    <t>市内富田NM</t>
  </si>
  <si>
    <t>春田NM</t>
  </si>
  <si>
    <t>戸田NM</t>
  </si>
  <si>
    <t>豊治NM</t>
  </si>
  <si>
    <t>伏屋NM</t>
  </si>
  <si>
    <t>千音寺NM</t>
  </si>
  <si>
    <t>千音寺南部NM</t>
  </si>
  <si>
    <t>とみた吉津NM</t>
  </si>
  <si>
    <t>万場NM</t>
  </si>
  <si>
    <t>中川区</t>
  </si>
  <si>
    <t>名古屋市</t>
  </si>
  <si>
    <t>愛知県合計</t>
  </si>
  <si>
    <t>備　　考</t>
  </si>
  <si>
    <t>尾張地区</t>
  </si>
  <si>
    <t>三河地区</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</si>
  <si>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</si>
  <si>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</si>
  <si>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</si>
  <si>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</si>
  <si>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</si>
  <si>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</si>
  <si>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</si>
  <si>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</si>
  <si>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</si>
  <si>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</si>
  <si>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</si>
  <si>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</si>
  <si>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</si>
  <si>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</si>
  <si>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</si>
  <si>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</si>
  <si>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</si>
  <si>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</si>
  <si>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</si>
  <si>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</si>
  <si>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</si>
  <si>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</si>
  <si>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</si>
  <si>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</si>
  <si>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</si>
  <si>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</si>
  <si>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</si>
  <si>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</si>
  <si>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</si>
  <si>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</si>
  <si>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</si>
  <si>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</si>
  <si>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</si>
  <si>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</si>
  <si>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</si>
  <si>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</si>
  <si>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</si>
  <si>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</si>
  <si>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</si>
  <si>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</si>
  <si>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</si>
  <si>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</si>
  <si>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</si>
  <si>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</si>
  <si>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</si>
  <si>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</si>
  <si>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</si>
  <si>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</si>
  <si>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</si>
  <si>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</si>
  <si>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</si>
  <si>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</si>
  <si>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</si>
  <si>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</si>
  <si>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</si>
  <si>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</si>
  <si>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</si>
  <si>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</si>
  <si>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</si>
  <si>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</si>
  <si>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</si>
  <si>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</si>
  <si>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</si>
  <si>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</si>
  <si>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</si>
  <si>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</si>
  <si>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</si>
  <si>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</si>
  <si>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</si>
  <si>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</si>
  <si>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</si>
  <si>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</si>
  <si>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</si>
  <si>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</si>
  <si>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</si>
  <si>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東区葵800枚</t>
  </si>
  <si>
    <t>東区高岳150枚</t>
  </si>
  <si>
    <t>中村区名駅900枚</t>
  </si>
  <si>
    <t>をプラス</t>
  </si>
  <si>
    <t>*1千種区50枚含む</t>
  </si>
  <si>
    <t>*2東区1,600枚含む</t>
  </si>
  <si>
    <t>*3中村区650枚</t>
  </si>
  <si>
    <t>中区久屋大通1,600枚</t>
  </si>
  <si>
    <t>*1北区1,100枚含む</t>
  </si>
  <si>
    <t>*2北区150枚含む</t>
  </si>
  <si>
    <t>*3北区150枚含む</t>
  </si>
  <si>
    <t>*4北区500枚含む</t>
  </si>
  <si>
    <t>*5中区800枚含む</t>
  </si>
  <si>
    <t>*6中区150枚含む</t>
  </si>
  <si>
    <t>350枚をプラス</t>
  </si>
  <si>
    <t>*1港区900枚含む</t>
  </si>
  <si>
    <t>*2港区450枚含む</t>
  </si>
  <si>
    <t>*3中村区900枚含む</t>
  </si>
  <si>
    <t>*4港区550枚</t>
  </si>
  <si>
    <t>港区千年1,200枚</t>
  </si>
  <si>
    <t>南区明治400枚</t>
  </si>
  <si>
    <t>南区泉楽通1,050枚</t>
  </si>
  <si>
    <t>中川区中島900枚</t>
  </si>
  <si>
    <t>中川区下之一色450枚</t>
  </si>
  <si>
    <t>中川区市内富田550枚</t>
  </si>
  <si>
    <t>*1熱田区1,200枚含む</t>
  </si>
  <si>
    <t>*1天白区200枚含む</t>
  </si>
  <si>
    <t>*2天白区50枚含む</t>
  </si>
  <si>
    <t>*1熱田区400枚含む</t>
  </si>
  <si>
    <t>*2港区1,050枚含む</t>
  </si>
  <si>
    <t>昭和区御器所700枚</t>
  </si>
  <si>
    <t>昭和区桜山500枚</t>
  </si>
  <si>
    <t>昭和区南山200枚</t>
  </si>
  <si>
    <t>天白区八事550枚</t>
  </si>
  <si>
    <t>*1昭和区200枚含む</t>
  </si>
  <si>
    <t>緑区神ノ倉東部200枚</t>
  </si>
  <si>
    <t>緑区みどり桃山50枚</t>
  </si>
  <si>
    <t>昭和区山手通400枚</t>
  </si>
  <si>
    <t>*1瑞穂区550枚含む</t>
  </si>
  <si>
    <t>*2名東区300枚含む</t>
  </si>
  <si>
    <t>*4日進市600枚含む</t>
  </si>
  <si>
    <t>瑞穂区雁道200枚</t>
  </si>
  <si>
    <t>*1千種区250枚含む</t>
  </si>
  <si>
    <t>*2瑞穂区500枚含む</t>
  </si>
  <si>
    <t>*3瑞穂区700枚含む</t>
  </si>
  <si>
    <t>*4天白区400枚含む</t>
  </si>
  <si>
    <t>*5瑞穂区200枚含む</t>
  </si>
  <si>
    <t>尾張旭市瑞鳳100枚</t>
  </si>
  <si>
    <t>*1尾張旭市2,150枚</t>
  </si>
  <si>
    <t>*1日進市350枚含む</t>
  </si>
  <si>
    <t>*2長久手市350枚含む</t>
  </si>
  <si>
    <t>*3千種区950枚含む</t>
  </si>
  <si>
    <t>昭和区阿由知250枚</t>
  </si>
  <si>
    <t>名東区猪子石950枚</t>
  </si>
  <si>
    <t>中区新栄50枚</t>
  </si>
  <si>
    <t>東区大曽根1,100枚</t>
  </si>
  <si>
    <t>東区主税町500枚</t>
  </si>
  <si>
    <t>東区長塀町150枚</t>
  </si>
  <si>
    <t>東区赤塚150枚</t>
  </si>
  <si>
    <t>西区上名古屋350枚</t>
  </si>
  <si>
    <t>守山区三階橋150枚</t>
  </si>
  <si>
    <t>*1西春日井郡豊山町</t>
  </si>
  <si>
    <t>中区桜通100枚</t>
  </si>
  <si>
    <t>中村区名駅950枚</t>
  </si>
  <si>
    <t>*1北区350枚含む</t>
  </si>
  <si>
    <t>*2清須市150枚含む</t>
  </si>
  <si>
    <t>*3清須市1,250枚含む</t>
  </si>
  <si>
    <t>*4清須市200枚含む</t>
  </si>
  <si>
    <t>中川区野田900枚</t>
  </si>
  <si>
    <t>中区桜通650枚</t>
  </si>
  <si>
    <t>*1西区950枚含む</t>
  </si>
  <si>
    <t xml:space="preserve">   中区900枚含む</t>
  </si>
  <si>
    <t xml:space="preserve">    西区100枚含む</t>
  </si>
  <si>
    <t xml:space="preserve">   尾張旭市300枚含む</t>
  </si>
  <si>
    <t xml:space="preserve">   300枚含む</t>
  </si>
  <si>
    <t xml:space="preserve">    含む</t>
  </si>
  <si>
    <t xml:space="preserve">                  1,800枚</t>
  </si>
  <si>
    <t xml:space="preserve">    海部郡蟹江町50枚</t>
  </si>
  <si>
    <t>道徳NM</t>
  </si>
  <si>
    <t>天白区黒石900枚</t>
  </si>
  <si>
    <t>千種西</t>
  </si>
  <si>
    <t>千種北</t>
  </si>
  <si>
    <t>吹上NM</t>
  </si>
  <si>
    <t>桜山NM</t>
  </si>
  <si>
    <t>滝子NM</t>
  </si>
  <si>
    <t>大須</t>
  </si>
  <si>
    <t>新栄</t>
  </si>
  <si>
    <t>南天白</t>
  </si>
  <si>
    <t>大手東NM</t>
  </si>
  <si>
    <t>小碓NM</t>
  </si>
  <si>
    <t>上社南NM</t>
  </si>
  <si>
    <t>猪子石台NM</t>
  </si>
  <si>
    <t>南猪子石NM</t>
  </si>
  <si>
    <t>平和が丘NM</t>
  </si>
  <si>
    <t>本郷NM</t>
  </si>
  <si>
    <t>千種高校前NM</t>
  </si>
  <si>
    <t>上社NM</t>
  </si>
  <si>
    <t>名東中央(藤ヶ丘)</t>
  </si>
  <si>
    <t>名東中央(高針)</t>
  </si>
  <si>
    <t>野並NM</t>
  </si>
  <si>
    <t>山手通NM</t>
  </si>
  <si>
    <t>下之一色</t>
  </si>
  <si>
    <t>*4守山区1,650枚</t>
  </si>
  <si>
    <t>名東区森孝1,650枚</t>
  </si>
  <si>
    <t>*3緑区900枚含む</t>
  </si>
  <si>
    <t>萱場NM</t>
  </si>
  <si>
    <t>天満NM</t>
  </si>
  <si>
    <t>自由ヶ丘NM</t>
  </si>
  <si>
    <t>東山NM</t>
  </si>
  <si>
    <t>植田北部NM</t>
  </si>
  <si>
    <t>天白区植田北部300枚</t>
  </si>
  <si>
    <t>御器所</t>
  </si>
  <si>
    <t>2019年前期
（7月1日以降）</t>
  </si>
  <si>
    <t>2019年前期（7月1日以降）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</si>
</sst>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b/>
      <sz val="11"/>
      <color indexed="8"/>
      <name val="ＭＳ Ｐゴシック"/>
      <family val="3"/>
    </font>
    <font>
      <sz val="8"/>
      <color indexed="8"/>
      <name val="ＭＳ Ｐゴシック"/>
      <family val="3"/>
    </font>
    <font>
      <sz val="10"/>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16"/>
      <color indexed="8"/>
      <name val="HG丸ｺﾞｼｯｸM-PRO"/>
      <family val="3"/>
    </font>
    <font>
      <sz val="9"/>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2"/>
      <color theme="0"/>
      <name val="ＭＳ Ｐゴシック"/>
      <family val="3"/>
    </font>
    <font>
      <b/>
      <sz val="11"/>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style="thin"/>
      <top style="thin"/>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hair"/>
      <bottom style="thin"/>
    </border>
    <border>
      <left style="hair"/>
      <right style="thin"/>
      <top style="hair"/>
      <bottom style="thin"/>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hair"/>
      <right>
        <color indexed="63"/>
      </right>
      <top style="hair"/>
      <bottom style="thin"/>
    </border>
    <border>
      <left style="thin"/>
      <right style="thin"/>
      <top style="thin"/>
      <bottom style="thin"/>
    </border>
    <border>
      <left style="thin"/>
      <right style="thin"/>
      <top style="hair"/>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border>
    <border>
      <left>
        <color indexed="63"/>
      </left>
      <right style="thin"/>
      <top>
        <color indexed="63"/>
      </top>
      <bottom style="thin"/>
    </border>
    <border>
      <left>
        <color indexed="63"/>
      </left>
      <right style="thin"/>
      <top>
        <color indexed="63"/>
      </top>
      <bottom>
        <color indexed="63"/>
      </bottom>
    </border>
    <border>
      <left style="thin"/>
      <right style="thin"/>
      <top style="hair"/>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371">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4" fillId="0" borderId="0" xfId="49" applyNumberFormat="1" applyFont="1" applyAlignment="1" applyProtection="1">
      <alignment horizontal="left" vertical="center" shrinkToFit="1"/>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79" fontId="57" fillId="0" borderId="0" xfId="49" applyNumberFormat="1" applyFont="1" applyBorder="1" applyAlignment="1" applyProtection="1">
      <alignment horizontal="left" vertical="center" shrinkToFit="1"/>
      <protection locked="0"/>
    </xf>
    <xf numFmtId="179" fontId="57" fillId="0" borderId="0" xfId="49" applyNumberFormat="1" applyFont="1" applyBorder="1" applyAlignment="1" applyProtection="1">
      <alignment horizontal="left" shrinkToFit="1"/>
      <protection locked="0"/>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4" fillId="0" borderId="0" xfId="49" applyNumberFormat="1" applyFont="1" applyAlignment="1" applyProtection="1">
      <alignment horizontal="left" shrinkToFit="1"/>
      <protection locked="0"/>
    </xf>
    <xf numFmtId="190" fontId="4" fillId="0" borderId="0" xfId="49" applyNumberFormat="1" applyFont="1" applyAlignment="1" applyProtection="1">
      <alignment horizontal="center" shrinkToFit="1"/>
      <protection locked="0"/>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3" fontId="4" fillId="0" borderId="29" xfId="62" applyNumberFormat="1" applyFont="1" applyFill="1" applyBorder="1" applyAlignment="1" applyProtection="1">
      <alignment horizontal="center" vertical="center" shrinkToFit="1"/>
      <protection/>
    </xf>
    <xf numFmtId="190" fontId="4" fillId="0" borderId="29"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77" fontId="4" fillId="0" borderId="33" xfId="0" applyNumberFormat="1" applyFont="1" applyBorder="1" applyAlignment="1" applyProtection="1">
      <alignment horizontal="distributed" vertical="center"/>
      <protection/>
    </xf>
    <xf numFmtId="177" fontId="0" fillId="0" borderId="34" xfId="0" applyNumberFormat="1" applyFont="1" applyBorder="1" applyAlignment="1" applyProtection="1">
      <alignment vertical="center" shrinkToFit="1"/>
      <protection/>
    </xf>
    <xf numFmtId="177" fontId="0" fillId="0" borderId="35" xfId="51" applyNumberFormat="1" applyFont="1" applyFill="1" applyBorder="1" applyAlignment="1" applyProtection="1">
      <alignment vertical="center" shrinkToFit="1"/>
      <protection/>
    </xf>
    <xf numFmtId="177" fontId="0" fillId="0" borderId="36" xfId="51" applyNumberFormat="1" applyFont="1" applyFill="1" applyBorder="1" applyAlignment="1" applyProtection="1">
      <alignment vertical="center" shrinkToFit="1"/>
      <protection/>
    </xf>
    <xf numFmtId="177" fontId="0" fillId="0" borderId="18" xfId="51" applyNumberFormat="1" applyFont="1" applyFill="1" applyBorder="1" applyAlignment="1" applyProtection="1">
      <alignment vertical="center" shrinkToFit="1"/>
      <protection/>
    </xf>
    <xf numFmtId="177" fontId="0" fillId="0" borderId="16" xfId="51" applyNumberFormat="1" applyFont="1" applyFill="1" applyBorder="1" applyAlignment="1" applyProtection="1">
      <alignment vertical="center" shrinkToFit="1"/>
      <protection/>
    </xf>
    <xf numFmtId="177" fontId="0" fillId="0" borderId="17"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177" fontId="0" fillId="0" borderId="21" xfId="0" applyNumberFormat="1" applyFont="1" applyBorder="1" applyAlignment="1" applyProtection="1">
      <alignment vertical="center" shrinkToFit="1"/>
      <protection/>
    </xf>
    <xf numFmtId="177" fontId="0" fillId="0" borderId="22" xfId="51" applyNumberFormat="1" applyFont="1" applyFill="1" applyBorder="1" applyAlignment="1" applyProtection="1">
      <alignment vertical="center" shrinkToFit="1"/>
      <protection/>
    </xf>
    <xf numFmtId="177" fontId="0" fillId="0" borderId="23" xfId="51" applyNumberFormat="1" applyFont="1" applyFill="1" applyBorder="1" applyAlignment="1" applyProtection="1">
      <alignment vertical="center" shrinkToFit="1"/>
      <protection/>
    </xf>
    <xf numFmtId="177" fontId="0" fillId="0" borderId="24" xfId="51" applyNumberFormat="1" applyFont="1" applyFill="1" applyBorder="1" applyAlignment="1" applyProtection="1">
      <alignment vertical="center" shrinkToFit="1"/>
      <protection/>
    </xf>
    <xf numFmtId="177" fontId="0" fillId="0" borderId="21" xfId="51" applyNumberFormat="1" applyFont="1" applyFill="1" applyBorder="1" applyAlignment="1" applyProtection="1">
      <alignment vertical="center" shrinkToFit="1"/>
      <protection/>
    </xf>
    <xf numFmtId="177" fontId="0" fillId="0" borderId="37" xfId="51" applyNumberFormat="1" applyFont="1" applyFill="1" applyBorder="1" applyAlignment="1" applyProtection="1">
      <alignment vertical="center" shrinkToFit="1"/>
      <protection/>
    </xf>
    <xf numFmtId="177" fontId="0" fillId="0" borderId="38" xfId="51" applyNumberFormat="1" applyFont="1" applyFill="1" applyBorder="1" applyAlignment="1" applyProtection="1">
      <alignment vertical="center" shrinkToFit="1"/>
      <protection/>
    </xf>
    <xf numFmtId="177" fontId="4" fillId="0" borderId="39" xfId="0" applyNumberFormat="1" applyFont="1" applyBorder="1" applyAlignment="1" applyProtection="1">
      <alignment horizontal="distributed" vertical="center"/>
      <protection/>
    </xf>
    <xf numFmtId="177" fontId="0" fillId="0" borderId="27" xfId="0" applyNumberFormat="1" applyFont="1" applyFill="1" applyBorder="1" applyAlignment="1" applyProtection="1">
      <alignment horizontal="center" vertical="center" shrinkToFit="1"/>
      <protection/>
    </xf>
    <xf numFmtId="177" fontId="0" fillId="0" borderId="28" xfId="51" applyNumberFormat="1" applyFont="1" applyFill="1" applyBorder="1" applyAlignment="1" applyProtection="1">
      <alignment vertical="center" shrinkToFit="1"/>
      <protection/>
    </xf>
    <xf numFmtId="177" fontId="0" fillId="0" borderId="29" xfId="51" applyNumberFormat="1" applyFont="1" applyFill="1" applyBorder="1" applyAlignment="1" applyProtection="1">
      <alignment vertical="center" shrinkToFit="1"/>
      <protection/>
    </xf>
    <xf numFmtId="177" fontId="0" fillId="0" borderId="30"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0" fontId="12" fillId="0" borderId="0" xfId="113" applyFont="1" applyAlignment="1">
      <alignment horizontal="center" vertical="center"/>
      <protection/>
    </xf>
    <xf numFmtId="0" fontId="13"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4" fillId="0" borderId="0" xfId="112" applyFont="1" applyAlignment="1">
      <alignment horizontal="center" vertical="center"/>
      <protection/>
    </xf>
    <xf numFmtId="0" fontId="13" fillId="0" borderId="0" xfId="112" applyFont="1" applyAlignment="1">
      <alignment horizontal="center" vertical="center"/>
      <protection/>
    </xf>
    <xf numFmtId="0" fontId="10" fillId="0" borderId="0" xfId="0" applyFont="1" applyAlignment="1">
      <alignment/>
    </xf>
    <xf numFmtId="0" fontId="7"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14" fillId="0" borderId="0" xfId="112" applyFont="1" applyFill="1" applyAlignment="1">
      <alignment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10" fillId="0" borderId="0" xfId="0" applyFont="1" applyAlignment="1">
      <alignment/>
    </xf>
    <xf numFmtId="0" fontId="7" fillId="0" borderId="0" xfId="112" applyFont="1" applyFill="1" applyAlignment="1">
      <alignment horizontal="center" vertical="center"/>
      <protection/>
    </xf>
    <xf numFmtId="0" fontId="7" fillId="0" borderId="43" xfId="112" applyFont="1" applyFill="1" applyBorder="1" applyAlignment="1">
      <alignment horizontal="center" vertical="center"/>
      <protection/>
    </xf>
    <xf numFmtId="0" fontId="10" fillId="0" borderId="0" xfId="0" applyFont="1" applyBorder="1" applyAlignment="1">
      <alignment horizontal="center"/>
    </xf>
    <xf numFmtId="0" fontId="10" fillId="0" borderId="44" xfId="0" applyFont="1" applyBorder="1" applyAlignment="1">
      <alignment horizontal="center"/>
    </xf>
    <xf numFmtId="0" fontId="10" fillId="0" borderId="0" xfId="0" applyFont="1" applyAlignment="1">
      <alignment horizontal="center"/>
    </xf>
    <xf numFmtId="0" fontId="7" fillId="0" borderId="43" xfId="112" applyFont="1" applyFill="1" applyBorder="1">
      <alignment vertical="center"/>
      <protection/>
    </xf>
    <xf numFmtId="0" fontId="7" fillId="0" borderId="0" xfId="112" applyFont="1" applyFill="1" applyBorder="1">
      <alignment vertical="center"/>
      <protection/>
    </xf>
    <xf numFmtId="0" fontId="7" fillId="0" borderId="44" xfId="112" applyFont="1" applyFill="1" applyBorder="1">
      <alignment vertical="center"/>
      <protection/>
    </xf>
    <xf numFmtId="0" fontId="15"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7" fillId="0" borderId="47"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40" xfId="113" applyFont="1" applyFill="1" applyBorder="1" applyAlignment="1">
      <alignment horizontal="center" vertical="center"/>
      <protection/>
    </xf>
    <xf numFmtId="0" fontId="0" fillId="0" borderId="41" xfId="0" applyFont="1" applyBorder="1" applyAlignment="1">
      <alignment horizontal="center" vertical="center"/>
    </xf>
    <xf numFmtId="0" fontId="7" fillId="0" borderId="42" xfId="113" applyFont="1" applyFill="1" applyBorder="1">
      <alignment vertical="center"/>
      <protection/>
    </xf>
    <xf numFmtId="0" fontId="7" fillId="0" borderId="43" xfId="113" applyFont="1" applyFill="1" applyBorder="1" applyAlignment="1">
      <alignment vertical="center"/>
      <protection/>
    </xf>
    <xf numFmtId="0" fontId="5" fillId="0" borderId="0" xfId="0" applyFont="1" applyBorder="1" applyAlignment="1">
      <alignment vertical="center"/>
    </xf>
    <xf numFmtId="0" fontId="5" fillId="0" borderId="44" xfId="0" applyFont="1" applyBorder="1" applyAlignment="1">
      <alignment vertical="center"/>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7" fillId="0" borderId="47"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90" fontId="4" fillId="0" borderId="41" xfId="49" applyNumberFormat="1" applyFont="1" applyBorder="1" applyAlignment="1" applyProtection="1">
      <alignment vertical="center" shrinkToFit="1"/>
      <protection/>
    </xf>
    <xf numFmtId="193" fontId="17" fillId="0" borderId="29" xfId="62" applyNumberFormat="1" applyFont="1" applyBorder="1" applyAlignment="1" applyProtection="1">
      <alignment horizontal="center" vertical="center" shrinkToFit="1"/>
      <protection/>
    </xf>
    <xf numFmtId="193" fontId="17" fillId="0" borderId="29" xfId="62" applyNumberFormat="1" applyFont="1" applyFill="1" applyBorder="1" applyAlignment="1" applyProtection="1">
      <alignment horizontal="center" vertical="center" shrinkToFit="1"/>
      <protection/>
    </xf>
    <xf numFmtId="179" fontId="58" fillId="0" borderId="20" xfId="49" applyNumberFormat="1" applyFont="1" applyBorder="1" applyAlignment="1" applyProtection="1">
      <alignment horizontal="left" vertical="center" shrinkToFit="1"/>
      <protection/>
    </xf>
    <xf numFmtId="190" fontId="17" fillId="0" borderId="48" xfId="49" applyNumberFormat="1" applyFont="1" applyBorder="1" applyAlignment="1" applyProtection="1">
      <alignment horizontal="left" vertical="center" shrinkToFit="1"/>
      <protection/>
    </xf>
    <xf numFmtId="190" fontId="17" fillId="0" borderId="49" xfId="49" applyNumberFormat="1" applyFont="1" applyBorder="1" applyAlignment="1" applyProtection="1">
      <alignment horizontal="left" vertical="center" shrinkToFit="1"/>
      <protection/>
    </xf>
    <xf numFmtId="179" fontId="58" fillId="0" borderId="26" xfId="49" applyNumberFormat="1" applyFont="1" applyBorder="1" applyAlignment="1" applyProtection="1">
      <alignment horizontal="left" vertical="center" shrinkToFit="1"/>
      <protection/>
    </xf>
    <xf numFmtId="179" fontId="58" fillId="0" borderId="50" xfId="49" applyNumberFormat="1" applyFont="1" applyBorder="1" applyAlignment="1" applyProtection="1">
      <alignment horizontal="left" vertical="center" shrinkToFit="1"/>
      <protection/>
    </xf>
    <xf numFmtId="190" fontId="17" fillId="0" borderId="0" xfId="49" applyNumberFormat="1" applyFont="1" applyBorder="1" applyAlignment="1" applyProtection="1">
      <alignment horizontal="left" vertical="center" shrinkToFit="1"/>
      <protection/>
    </xf>
    <xf numFmtId="179" fontId="58" fillId="0" borderId="51"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horizontal="left" vertical="center" shrinkToFit="1"/>
      <protection/>
    </xf>
    <xf numFmtId="179" fontId="58" fillId="0" borderId="12" xfId="49" applyNumberFormat="1" applyFont="1" applyBorder="1" applyAlignment="1" applyProtection="1">
      <alignment horizontal="left" vertical="center" shrinkToFit="1"/>
      <protection/>
    </xf>
    <xf numFmtId="190" fontId="17" fillId="0" borderId="32" xfId="49" applyNumberFormat="1" applyFont="1" applyBorder="1" applyAlignment="1" applyProtection="1">
      <alignment horizontal="center" vertical="center" shrinkToFit="1"/>
      <protection/>
    </xf>
    <xf numFmtId="190" fontId="17" fillId="0" borderId="29" xfId="49" applyNumberFormat="1" applyFont="1" applyBorder="1" applyAlignment="1" applyProtection="1">
      <alignment horizontal="right" vertical="center" shrinkToFit="1"/>
      <protection/>
    </xf>
    <xf numFmtId="179" fontId="58" fillId="0" borderId="41"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vertical="center" shrinkToFit="1"/>
      <protection/>
    </xf>
    <xf numFmtId="179" fontId="58" fillId="0" borderId="10" xfId="49" applyNumberFormat="1" applyFont="1" applyBorder="1" applyAlignment="1" applyProtection="1">
      <alignment horizontal="left" vertical="center" shrinkToFit="1"/>
      <protection/>
    </xf>
    <xf numFmtId="190" fontId="17" fillId="0" borderId="13" xfId="49" applyNumberFormat="1" applyFont="1" applyBorder="1" applyAlignment="1" applyProtection="1">
      <alignment horizontal="left" vertical="center" shrinkToFit="1"/>
      <protection/>
    </xf>
    <xf numFmtId="179" fontId="58" fillId="0" borderId="52" xfId="49" applyNumberFormat="1" applyFont="1" applyBorder="1" applyAlignment="1" applyProtection="1">
      <alignment horizontal="left" vertical="center" shrinkToFit="1"/>
      <protection/>
    </xf>
    <xf numFmtId="190" fontId="17" fillId="0" borderId="53" xfId="49" applyNumberFormat="1" applyFont="1" applyBorder="1" applyAlignment="1" applyProtection="1">
      <alignment horizontal="left" vertical="center" shrinkToFit="1"/>
      <protection/>
    </xf>
    <xf numFmtId="190" fontId="17" fillId="0" borderId="27" xfId="49" applyNumberFormat="1" applyFont="1" applyBorder="1" applyAlignment="1" applyProtection="1">
      <alignment horizontal="center" vertical="center" shrinkToFit="1"/>
      <protection/>
    </xf>
    <xf numFmtId="193" fontId="17" fillId="0" borderId="0" xfId="87" applyNumberFormat="1" applyFont="1" applyAlignment="1" applyProtection="1">
      <alignment/>
      <protection/>
    </xf>
    <xf numFmtId="179" fontId="58" fillId="0" borderId="0" xfId="87" applyNumberFormat="1" applyFont="1" applyBorder="1" applyAlignment="1" applyProtection="1">
      <alignment horizontal="left" shrinkToFit="1"/>
      <protection/>
    </xf>
    <xf numFmtId="193" fontId="17" fillId="0" borderId="0" xfId="87" applyNumberFormat="1" applyFont="1" applyAlignment="1" applyProtection="1">
      <alignment horizontal="left" shrinkToFit="1"/>
      <protection/>
    </xf>
    <xf numFmtId="193" fontId="17" fillId="0" borderId="0" xfId="87" applyNumberFormat="1" applyFont="1" applyAlignment="1" applyProtection="1">
      <alignment shrinkToFit="1"/>
      <protection/>
    </xf>
    <xf numFmtId="179" fontId="17" fillId="0" borderId="12" xfId="76" applyNumberFormat="1" applyFont="1" applyBorder="1" applyAlignment="1" applyProtection="1">
      <alignment horizontal="left" vertical="top" shrinkToFit="1"/>
      <protection/>
    </xf>
    <xf numFmtId="193" fontId="17" fillId="0" borderId="10" xfId="76" applyNumberFormat="1" applyFont="1" applyBorder="1" applyAlignment="1" applyProtection="1">
      <alignment horizontal="left" vertical="top" shrinkToFit="1"/>
      <protection/>
    </xf>
    <xf numFmtId="0" fontId="18" fillId="0" borderId="32" xfId="0" applyFont="1" applyBorder="1" applyAlignment="1" applyProtection="1">
      <alignment vertical="center" shrinkToFit="1"/>
      <protection locked="0"/>
    </xf>
    <xf numFmtId="0" fontId="18" fillId="0" borderId="54" xfId="0" applyFont="1" applyBorder="1" applyAlignment="1" applyProtection="1">
      <alignment vertical="center" shrinkToFit="1"/>
      <protection locked="0"/>
    </xf>
    <xf numFmtId="190" fontId="18" fillId="0" borderId="0" xfId="49" applyNumberFormat="1" applyFont="1" applyAlignment="1" applyProtection="1">
      <alignment shrinkToFit="1"/>
      <protection locked="0"/>
    </xf>
    <xf numFmtId="193" fontId="17" fillId="0" borderId="11" xfId="76" applyNumberFormat="1" applyFont="1" applyBorder="1" applyAlignment="1" applyProtection="1">
      <alignment shrinkToFit="1"/>
      <protection/>
    </xf>
    <xf numFmtId="190" fontId="9" fillId="0" borderId="0" xfId="49" applyNumberFormat="1" applyFont="1" applyAlignment="1" applyProtection="1">
      <alignment horizontal="center" vertical="center" shrinkToFit="1"/>
      <protection locked="0"/>
    </xf>
    <xf numFmtId="190" fontId="0" fillId="0" borderId="0" xfId="49" applyNumberFormat="1" applyFont="1" applyAlignment="1" applyProtection="1">
      <alignment shrinkToFit="1"/>
      <protection locked="0"/>
    </xf>
    <xf numFmtId="190" fontId="17" fillId="0" borderId="55" xfId="49" applyNumberFormat="1" applyFont="1" applyBorder="1" applyAlignment="1" applyProtection="1">
      <alignment shrinkToFit="1"/>
      <protection/>
    </xf>
    <xf numFmtId="190" fontId="17" fillId="0" borderId="16" xfId="97" applyNumberFormat="1" applyFont="1" applyBorder="1" applyAlignment="1" applyProtection="1">
      <alignment horizontal="right" vertical="center" shrinkToFit="1"/>
      <protection/>
    </xf>
    <xf numFmtId="190" fontId="17" fillId="0" borderId="17" xfId="49" applyNumberFormat="1" applyFont="1" applyBorder="1" applyAlignment="1" applyProtection="1">
      <alignment vertical="center" shrinkToFit="1"/>
      <protection locked="0"/>
    </xf>
    <xf numFmtId="190" fontId="17" fillId="0" borderId="16" xfId="98" applyNumberFormat="1" applyFont="1" applyBorder="1" applyAlignment="1" applyProtection="1">
      <alignment horizontal="right" vertical="center" shrinkToFit="1"/>
      <protection/>
    </xf>
    <xf numFmtId="190" fontId="17" fillId="0" borderId="16" xfId="99" applyNumberFormat="1" applyFont="1" applyBorder="1" applyAlignment="1" applyProtection="1">
      <alignment horizontal="right" vertical="center" shrinkToFit="1"/>
      <protection/>
    </xf>
    <xf numFmtId="190" fontId="17" fillId="0" borderId="25" xfId="49" applyNumberFormat="1" applyFont="1" applyBorder="1" applyAlignment="1" applyProtection="1">
      <alignment horizontal="right" vertical="center" shrinkToFit="1"/>
      <protection/>
    </xf>
    <xf numFmtId="190" fontId="17" fillId="0" borderId="16" xfId="100" applyNumberFormat="1" applyFont="1" applyBorder="1" applyAlignment="1" applyProtection="1">
      <alignment vertical="center" shrinkToFit="1"/>
      <protection/>
    </xf>
    <xf numFmtId="190" fontId="17" fillId="0" borderId="26" xfId="51" applyNumberFormat="1" applyFont="1" applyBorder="1" applyAlignment="1" applyProtection="1">
      <alignment horizontal="right" shrinkToFit="1"/>
      <protection/>
    </xf>
    <xf numFmtId="196" fontId="17" fillId="0" borderId="56" xfId="49" applyNumberFormat="1" applyFont="1" applyBorder="1" applyAlignment="1" applyProtection="1">
      <alignment horizontal="right" shrinkToFit="1"/>
      <protection/>
    </xf>
    <xf numFmtId="190" fontId="17" fillId="0" borderId="22" xfId="97" applyNumberFormat="1" applyFont="1" applyBorder="1" applyAlignment="1" applyProtection="1">
      <alignment horizontal="right" vertical="center" shrinkToFit="1"/>
      <protection/>
    </xf>
    <xf numFmtId="190" fontId="17" fillId="0" borderId="23" xfId="49" applyNumberFormat="1" applyFont="1" applyBorder="1" applyAlignment="1" applyProtection="1">
      <alignment vertical="center" shrinkToFit="1"/>
      <protection locked="0"/>
    </xf>
    <xf numFmtId="190" fontId="17" fillId="0" borderId="22" xfId="98" applyNumberFormat="1" applyFont="1" applyBorder="1" applyAlignment="1" applyProtection="1">
      <alignment horizontal="right" vertical="center" shrinkToFit="1"/>
      <protection/>
    </xf>
    <xf numFmtId="190" fontId="17" fillId="0" borderId="22" xfId="99" applyNumberFormat="1" applyFont="1" applyBorder="1" applyAlignment="1" applyProtection="1">
      <alignment horizontal="right" vertical="center" shrinkToFit="1"/>
      <protection/>
    </xf>
    <xf numFmtId="190" fontId="17" fillId="0" borderId="22" xfId="100" applyNumberFormat="1" applyFont="1" applyBorder="1" applyAlignment="1" applyProtection="1">
      <alignment vertical="center" shrinkToFit="1"/>
      <protection/>
    </xf>
    <xf numFmtId="190" fontId="17" fillId="0" borderId="26" xfId="49" applyNumberFormat="1" applyFont="1" applyBorder="1" applyAlignment="1" applyProtection="1">
      <alignment shrinkToFit="1"/>
      <protection/>
    </xf>
    <xf numFmtId="190" fontId="17" fillId="0" borderId="56" xfId="49" applyNumberFormat="1" applyFont="1" applyBorder="1" applyAlignment="1" applyProtection="1">
      <alignment shrinkToFit="1"/>
      <protection/>
    </xf>
    <xf numFmtId="190" fontId="17" fillId="0" borderId="26" xfId="49" applyNumberFormat="1" applyFont="1" applyBorder="1" applyAlignment="1" applyProtection="1">
      <alignment horizontal="center" vertical="center" shrinkToFit="1"/>
      <protection/>
    </xf>
    <xf numFmtId="190" fontId="17" fillId="0" borderId="22" xfId="49" applyNumberFormat="1" applyFont="1" applyBorder="1" applyAlignment="1" applyProtection="1">
      <alignment horizontal="right" vertical="center" shrinkToFit="1"/>
      <protection/>
    </xf>
    <xf numFmtId="190" fontId="17" fillId="0" borderId="57" xfId="49" applyNumberFormat="1" applyFont="1" applyBorder="1" applyAlignment="1" applyProtection="1">
      <alignment vertical="center" shrinkToFit="1"/>
      <protection locked="0"/>
    </xf>
    <xf numFmtId="190" fontId="17" fillId="0" borderId="26" xfId="49" applyNumberFormat="1" applyFont="1" applyBorder="1" applyAlignment="1" applyProtection="1">
      <alignment horizontal="center" shrinkToFit="1"/>
      <protection/>
    </xf>
    <xf numFmtId="190" fontId="17" fillId="0" borderId="56" xfId="49" applyNumberFormat="1" applyFont="1" applyBorder="1" applyAlignment="1" applyProtection="1">
      <alignment horizontal="center" shrinkToFit="1"/>
      <protection/>
    </xf>
    <xf numFmtId="190" fontId="17" fillId="0" borderId="56" xfId="49" applyNumberFormat="1" applyFont="1" applyBorder="1" applyAlignment="1" applyProtection="1">
      <alignment horizontal="center" vertical="center" shrinkToFit="1"/>
      <protection/>
    </xf>
    <xf numFmtId="190" fontId="17" fillId="0" borderId="51" xfId="49" applyNumberFormat="1" applyFont="1" applyBorder="1" applyAlignment="1" applyProtection="1">
      <alignment horizontal="center" vertical="center" shrinkToFit="1"/>
      <protection/>
    </xf>
    <xf numFmtId="190" fontId="17" fillId="0" borderId="58" xfId="49" applyNumberFormat="1" applyFont="1" applyBorder="1" applyAlignment="1" applyProtection="1">
      <alignment horizontal="center" vertical="center" shrinkToFit="1"/>
      <protection/>
    </xf>
    <xf numFmtId="190" fontId="17" fillId="0" borderId="59" xfId="97" applyNumberFormat="1" applyFont="1" applyBorder="1" applyAlignment="1" applyProtection="1">
      <alignment horizontal="right" vertical="center" shrinkToFit="1"/>
      <protection/>
    </xf>
    <xf numFmtId="190" fontId="17" fillId="0" borderId="60" xfId="49" applyNumberFormat="1" applyFont="1" applyBorder="1" applyAlignment="1" applyProtection="1">
      <alignment vertical="center" shrinkToFit="1"/>
      <protection locked="0"/>
    </xf>
    <xf numFmtId="190" fontId="17" fillId="0" borderId="40" xfId="49" applyNumberFormat="1" applyFont="1" applyBorder="1" applyAlignment="1" applyProtection="1">
      <alignment horizontal="right" vertical="center" shrinkToFit="1"/>
      <protection/>
    </xf>
    <xf numFmtId="190" fontId="17" fillId="0" borderId="59" xfId="49" applyNumberFormat="1" applyFont="1" applyBorder="1" applyAlignment="1" applyProtection="1">
      <alignment horizontal="right" vertical="center" shrinkToFit="1"/>
      <protection/>
    </xf>
    <xf numFmtId="190" fontId="17" fillId="0" borderId="22" xfId="49" applyNumberFormat="1" applyFont="1" applyBorder="1" applyAlignment="1" applyProtection="1">
      <alignment vertical="center" shrinkToFit="1"/>
      <protection/>
    </xf>
    <xf numFmtId="190" fontId="17" fillId="0" borderId="59" xfId="49" applyNumberFormat="1" applyFont="1" applyBorder="1" applyAlignment="1" applyProtection="1">
      <alignment vertical="center" shrinkToFit="1"/>
      <protection/>
    </xf>
    <xf numFmtId="190" fontId="17" fillId="0" borderId="12" xfId="49" applyNumberFormat="1" applyFont="1" applyBorder="1" applyAlignment="1" applyProtection="1">
      <alignment shrinkToFit="1"/>
      <protection/>
    </xf>
    <xf numFmtId="190" fontId="17" fillId="0" borderId="54" xfId="49" applyNumberFormat="1" applyFont="1" applyBorder="1" applyAlignment="1" applyProtection="1">
      <alignment shrinkToFit="1"/>
      <protection/>
    </xf>
    <xf numFmtId="190" fontId="17" fillId="0" borderId="28" xfId="49" applyNumberFormat="1" applyFont="1" applyBorder="1" applyAlignment="1" applyProtection="1">
      <alignment horizontal="right" vertical="center" shrinkToFit="1"/>
      <protection/>
    </xf>
    <xf numFmtId="190" fontId="17" fillId="0" borderId="41" xfId="49" applyNumberFormat="1" applyFont="1" applyBorder="1" applyAlignment="1" applyProtection="1">
      <alignment horizontal="center" vertical="center" shrinkToFit="1"/>
      <protection/>
    </xf>
    <xf numFmtId="190" fontId="17" fillId="0" borderId="41" xfId="49" applyNumberFormat="1" applyFont="1" applyBorder="1" applyAlignment="1" applyProtection="1">
      <alignment horizontal="right" vertical="center" shrinkToFit="1"/>
      <protection/>
    </xf>
    <xf numFmtId="190" fontId="17" fillId="0" borderId="10" xfId="49" applyNumberFormat="1" applyFont="1" applyBorder="1" applyAlignment="1" applyProtection="1">
      <alignment horizontal="left" shrinkToFit="1"/>
      <protection/>
    </xf>
    <xf numFmtId="190" fontId="17" fillId="0" borderId="61" xfId="49" applyNumberFormat="1" applyFont="1" applyBorder="1" applyAlignment="1" applyProtection="1">
      <alignment horizontal="center" vertical="center" shrinkToFit="1"/>
      <protection/>
    </xf>
    <xf numFmtId="190" fontId="17" fillId="0" borderId="62" xfId="49" applyNumberFormat="1" applyFont="1" applyBorder="1" applyAlignment="1" applyProtection="1">
      <alignment horizontal="right" vertical="center" shrinkToFit="1"/>
      <protection/>
    </xf>
    <xf numFmtId="190" fontId="17" fillId="0" borderId="63" xfId="49" applyNumberFormat="1" applyFont="1" applyBorder="1" applyAlignment="1" applyProtection="1">
      <alignment vertical="center" shrinkToFit="1"/>
      <protection locked="0"/>
    </xf>
    <xf numFmtId="190" fontId="17" fillId="0" borderId="64" xfId="49" applyNumberFormat="1" applyFont="1" applyBorder="1" applyAlignment="1" applyProtection="1">
      <alignment horizontal="right" vertical="center" shrinkToFit="1"/>
      <protection/>
    </xf>
    <xf numFmtId="190" fontId="17" fillId="0" borderId="62" xfId="49" applyNumberFormat="1" applyFont="1" applyBorder="1" applyAlignment="1" applyProtection="1">
      <alignment vertical="center" shrinkToFit="1"/>
      <protection/>
    </xf>
    <xf numFmtId="190" fontId="17" fillId="0" borderId="26" xfId="49" applyNumberFormat="1" applyFont="1" applyBorder="1" applyAlignment="1" applyProtection="1">
      <alignment horizontal="right" shrinkToFit="1"/>
      <protection/>
    </xf>
    <xf numFmtId="190" fontId="17" fillId="0" borderId="56" xfId="49" applyNumberFormat="1" applyFont="1" applyBorder="1" applyAlignment="1" applyProtection="1">
      <alignment horizontal="right" shrinkToFit="1"/>
      <protection/>
    </xf>
    <xf numFmtId="190" fontId="17" fillId="0" borderId="52" xfId="49" applyNumberFormat="1" applyFont="1" applyBorder="1" applyAlignment="1" applyProtection="1">
      <alignment horizontal="center" vertical="center" shrinkToFit="1"/>
      <protection/>
    </xf>
    <xf numFmtId="190" fontId="17" fillId="0" borderId="65" xfId="49" applyNumberFormat="1" applyFont="1" applyBorder="1" applyAlignment="1" applyProtection="1">
      <alignment horizontal="center" vertical="center" shrinkToFit="1"/>
      <protection/>
    </xf>
    <xf numFmtId="190" fontId="17" fillId="0" borderId="37" xfId="49" applyNumberFormat="1" applyFont="1" applyBorder="1" applyAlignment="1" applyProtection="1">
      <alignment horizontal="right" vertical="center" shrinkToFit="1"/>
      <protection/>
    </xf>
    <xf numFmtId="190" fontId="17" fillId="0" borderId="38" xfId="49" applyNumberFormat="1" applyFont="1" applyBorder="1" applyAlignment="1" applyProtection="1">
      <alignment vertical="center" shrinkToFit="1"/>
      <protection locked="0"/>
    </xf>
    <xf numFmtId="190" fontId="17" fillId="0" borderId="66" xfId="49" applyNumberFormat="1" applyFont="1" applyBorder="1" applyAlignment="1" applyProtection="1">
      <alignment horizontal="right" vertical="center" shrinkToFit="1"/>
      <protection/>
    </xf>
    <xf numFmtId="190" fontId="17" fillId="0" borderId="37" xfId="49" applyNumberFormat="1" applyFont="1" applyBorder="1" applyAlignment="1" applyProtection="1">
      <alignment vertical="center" shrinkToFit="1"/>
      <protection/>
    </xf>
    <xf numFmtId="193" fontId="17" fillId="0" borderId="0" xfId="87" applyNumberFormat="1" applyFont="1" applyAlignment="1" applyProtection="1">
      <alignment horizontal="center" shrinkToFit="1"/>
      <protection/>
    </xf>
    <xf numFmtId="190" fontId="4" fillId="0" borderId="0" xfId="49" applyNumberFormat="1" applyFont="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xf>
    <xf numFmtId="190" fontId="9" fillId="0" borderId="20" xfId="49" applyNumberFormat="1" applyFont="1" applyBorder="1" applyAlignment="1" applyProtection="1">
      <alignment horizontal="center" vertical="center" shrinkToFit="1"/>
      <protection/>
    </xf>
    <xf numFmtId="196" fontId="9" fillId="0" borderId="26" xfId="49" applyNumberFormat="1" applyFont="1" applyBorder="1" applyAlignment="1" applyProtection="1">
      <alignment horizontal="center" vertical="center" shrinkToFit="1"/>
      <protection/>
    </xf>
    <xf numFmtId="190" fontId="9" fillId="0" borderId="26" xfId="49" applyNumberFormat="1" applyFont="1" applyBorder="1" applyAlignment="1" applyProtection="1">
      <alignment horizontal="center" vertical="center" shrinkToFit="1"/>
      <protection/>
    </xf>
    <xf numFmtId="190" fontId="9" fillId="0" borderId="51" xfId="49" applyNumberFormat="1" applyFont="1" applyBorder="1" applyAlignment="1" applyProtection="1">
      <alignment horizontal="center" vertical="center" shrinkToFit="1"/>
      <protection/>
    </xf>
    <xf numFmtId="190" fontId="9" fillId="0" borderId="41" xfId="49" applyNumberFormat="1" applyFont="1" applyBorder="1" applyAlignment="1" applyProtection="1">
      <alignment horizontal="center" vertical="center" shrinkToFit="1"/>
      <protection/>
    </xf>
    <xf numFmtId="190" fontId="9" fillId="0" borderId="49" xfId="49" applyNumberFormat="1" applyFont="1" applyBorder="1" applyAlignment="1" applyProtection="1">
      <alignment horizontal="center" vertical="center" shrinkToFit="1"/>
      <protection/>
    </xf>
    <xf numFmtId="190" fontId="9" fillId="0" borderId="53" xfId="49" applyNumberFormat="1" applyFont="1" applyBorder="1" applyAlignment="1" applyProtection="1">
      <alignment horizontal="center" vertical="center" shrinkToFit="1"/>
      <protection/>
    </xf>
    <xf numFmtId="190" fontId="9" fillId="0" borderId="32" xfId="49" applyNumberFormat="1" applyFont="1" applyBorder="1" applyAlignment="1" applyProtection="1">
      <alignment horizontal="center" vertical="center" shrinkToFit="1"/>
      <protection/>
    </xf>
    <xf numFmtId="193" fontId="9" fillId="0" borderId="0" xfId="87" applyNumberFormat="1" applyFont="1" applyAlignment="1" applyProtection="1">
      <alignment horizontal="center" vertical="center" shrinkToFit="1"/>
      <protection/>
    </xf>
    <xf numFmtId="190" fontId="9" fillId="0" borderId="12" xfId="49" applyNumberFormat="1" applyFont="1" applyBorder="1" applyAlignment="1" applyProtection="1">
      <alignment horizontal="center" vertical="center" shrinkToFit="1"/>
      <protection/>
    </xf>
    <xf numFmtId="0" fontId="11" fillId="0" borderId="32" xfId="0" applyFont="1" applyBorder="1" applyAlignment="1" applyProtection="1">
      <alignment horizontal="center" vertical="center" shrinkToFit="1"/>
      <protection/>
    </xf>
    <xf numFmtId="190" fontId="9" fillId="0" borderId="13" xfId="49" applyNumberFormat="1" applyFont="1" applyBorder="1" applyAlignment="1" applyProtection="1">
      <alignment horizontal="center" vertical="center" shrinkToFit="1"/>
      <protection/>
    </xf>
    <xf numFmtId="190" fontId="17" fillId="0" borderId="20" xfId="49" applyNumberFormat="1" applyFont="1" applyBorder="1" applyAlignment="1" applyProtection="1">
      <alignment horizontal="left"/>
      <protection/>
    </xf>
    <xf numFmtId="193" fontId="17" fillId="0" borderId="0" xfId="87" applyNumberFormat="1" applyFont="1" applyAlignment="1" applyProtection="1">
      <alignment horizontal="right"/>
      <protection/>
    </xf>
    <xf numFmtId="190" fontId="17" fillId="0" borderId="31" xfId="49" applyNumberFormat="1" applyFont="1" applyBorder="1" applyAlignment="1" applyProtection="1">
      <alignment horizontal="right" vertical="center" shrinkToFit="1"/>
      <protection/>
    </xf>
    <xf numFmtId="190" fontId="4" fillId="0" borderId="67" xfId="49" applyNumberFormat="1" applyFont="1" applyBorder="1" applyAlignment="1" applyProtection="1">
      <alignment horizontal="right" vertical="center" shrinkToFit="1"/>
      <protection/>
    </xf>
    <xf numFmtId="190" fontId="17" fillId="0" borderId="67" xfId="49" applyNumberFormat="1" applyFont="1" applyBorder="1" applyAlignment="1" applyProtection="1">
      <alignment horizontal="right" vertical="center" shrinkToFit="1"/>
      <protection/>
    </xf>
    <xf numFmtId="190" fontId="2" fillId="0" borderId="33" xfId="43" applyNumberFormat="1" applyFill="1" applyBorder="1" applyAlignment="1" applyProtection="1">
      <alignment horizontal="distributed" vertical="center"/>
      <protection/>
    </xf>
    <xf numFmtId="190" fontId="2" fillId="0" borderId="68" xfId="43" applyNumberFormat="1" applyFill="1" applyBorder="1" applyAlignment="1" applyProtection="1">
      <alignment horizontal="distributed" vertical="center"/>
      <protection/>
    </xf>
    <xf numFmtId="0" fontId="2" fillId="0" borderId="68" xfId="43" applyBorder="1" applyAlignment="1" applyProtection="1">
      <alignment horizontal="distributed" vertical="center"/>
      <protection/>
    </xf>
    <xf numFmtId="0" fontId="2" fillId="0" borderId="69" xfId="43" applyBorder="1" applyAlignment="1" applyProtection="1">
      <alignment horizontal="distributed" vertical="center"/>
      <protection/>
    </xf>
    <xf numFmtId="190" fontId="4" fillId="0" borderId="13" xfId="51" applyNumberFormat="1" applyFont="1" applyFill="1" applyBorder="1" applyAlignment="1" applyProtection="1">
      <alignment horizontal="distributed" vertical="center"/>
      <protection/>
    </xf>
    <xf numFmtId="190" fontId="4" fillId="0" borderId="12" xfId="51" applyNumberFormat="1" applyFont="1" applyFill="1" applyBorder="1" applyAlignment="1" applyProtection="1">
      <alignment horizontal="distributed" vertical="center"/>
      <protection/>
    </xf>
    <xf numFmtId="190" fontId="4" fillId="0" borderId="67" xfId="51" applyNumberFormat="1" applyFont="1" applyFill="1" applyBorder="1" applyAlignment="1" applyProtection="1">
      <alignment horizontal="distributed" vertical="center" shrinkToFit="1"/>
      <protection/>
    </xf>
    <xf numFmtId="177" fontId="4" fillId="0" borderId="70" xfId="0" applyNumberFormat="1" applyFont="1" applyBorder="1" applyAlignment="1" applyProtection="1">
      <alignment horizontal="distributed" vertical="center" shrinkToFit="1"/>
      <protection/>
    </xf>
    <xf numFmtId="190" fontId="4" fillId="0" borderId="32" xfId="51" applyNumberFormat="1" applyFont="1" applyFill="1" applyBorder="1" applyAlignment="1" applyProtection="1">
      <alignment horizontal="right" vertical="center"/>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77" fontId="0" fillId="0" borderId="0" xfId="0" applyNumberFormat="1" applyAlignment="1" applyProtection="1">
      <alignment horizontal="right" vertical="center"/>
      <protection/>
    </xf>
    <xf numFmtId="193" fontId="17" fillId="0" borderId="10" xfId="76" applyNumberFormat="1" applyFont="1" applyBorder="1" applyAlignment="1" applyProtection="1">
      <alignment vertical="top" shrinkToFit="1"/>
      <protection/>
    </xf>
    <xf numFmtId="193" fontId="17" fillId="0" borderId="11" xfId="76" applyNumberFormat="1" applyFont="1" applyBorder="1" applyAlignment="1" applyProtection="1">
      <alignment vertical="top" shrinkToFit="1"/>
      <protection/>
    </xf>
    <xf numFmtId="190" fontId="4" fillId="0" borderId="0" xfId="49" applyNumberFormat="1" applyFont="1" applyAlignment="1" applyProtection="1">
      <alignment shrinkToFit="1"/>
      <protection/>
    </xf>
    <xf numFmtId="190" fontId="9" fillId="0" borderId="0" xfId="49" applyNumberFormat="1" applyFont="1" applyAlignment="1" applyProtection="1">
      <alignment horizontal="center" vertical="center" shrinkToFit="1"/>
      <protection/>
    </xf>
    <xf numFmtId="179" fontId="57" fillId="0" borderId="0" xfId="49" applyNumberFormat="1" applyFont="1" applyBorder="1" applyAlignment="1" applyProtection="1">
      <alignment horizontal="left" vertical="center" shrinkToFit="1"/>
      <protection/>
    </xf>
    <xf numFmtId="190" fontId="8" fillId="0" borderId="0" xfId="49"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shrinkToFit="1"/>
      <protection/>
    </xf>
    <xf numFmtId="190" fontId="4" fillId="0" borderId="70" xfId="49" applyNumberFormat="1" applyFont="1" applyBorder="1" applyAlignment="1" applyProtection="1">
      <alignment vertical="center" shrinkToFit="1"/>
      <protection/>
    </xf>
    <xf numFmtId="190" fontId="4" fillId="0" borderId="71" xfId="49" applyNumberFormat="1" applyFont="1" applyBorder="1" applyAlignment="1" applyProtection="1">
      <alignment vertical="center" shrinkToFit="1"/>
      <protection/>
    </xf>
    <xf numFmtId="190" fontId="4" fillId="0" borderId="39" xfId="49" applyNumberFormat="1" applyFont="1" applyBorder="1" applyAlignment="1" applyProtection="1">
      <alignment vertical="center" shrinkToFit="1"/>
      <protection/>
    </xf>
    <xf numFmtId="193" fontId="17" fillId="0" borderId="29" xfId="62" applyNumberFormat="1" applyFont="1" applyFill="1" applyBorder="1" applyAlignment="1" applyProtection="1">
      <alignment horizontal="center" vertical="center" shrinkToFit="1"/>
      <protection locked="0"/>
    </xf>
    <xf numFmtId="193" fontId="17" fillId="0" borderId="29" xfId="62" applyNumberFormat="1" applyFont="1" applyBorder="1" applyAlignment="1" applyProtection="1">
      <alignment horizontal="center" vertical="center" shrinkToFit="1"/>
      <protection locked="0"/>
    </xf>
    <xf numFmtId="190" fontId="18" fillId="0" borderId="0" xfId="49" applyNumberFormat="1" applyFont="1" applyAlignment="1" applyProtection="1">
      <alignment vertical="center" shrinkToFit="1"/>
      <protection locked="0"/>
    </xf>
    <xf numFmtId="190" fontId="17" fillId="0" borderId="17" xfId="98" applyNumberFormat="1" applyFont="1" applyBorder="1" applyAlignment="1" applyProtection="1">
      <alignment horizontal="right" vertical="center" shrinkToFit="1"/>
      <protection locked="0"/>
    </xf>
    <xf numFmtId="190" fontId="17" fillId="0" borderId="17" xfId="99" applyNumberFormat="1" applyFont="1" applyBorder="1" applyAlignment="1" applyProtection="1">
      <alignment horizontal="right" vertical="center" shrinkToFit="1"/>
      <protection locked="0"/>
    </xf>
    <xf numFmtId="190" fontId="17" fillId="0" borderId="23" xfId="49" applyNumberFormat="1" applyFont="1" applyBorder="1" applyAlignment="1" applyProtection="1">
      <alignment horizontal="right" vertical="center" shrinkToFit="1"/>
      <protection locked="0"/>
    </xf>
    <xf numFmtId="190" fontId="17" fillId="0" borderId="23" xfId="98" applyNumberFormat="1" applyFont="1" applyBorder="1" applyAlignment="1" applyProtection="1">
      <alignment horizontal="right" vertical="center" shrinkToFit="1"/>
      <protection locked="0"/>
    </xf>
    <xf numFmtId="190" fontId="17" fillId="0" borderId="23" xfId="99" applyNumberFormat="1" applyFont="1" applyBorder="1" applyAlignment="1" applyProtection="1">
      <alignment horizontal="right" vertical="center" shrinkToFit="1"/>
      <protection locked="0"/>
    </xf>
    <xf numFmtId="190" fontId="17" fillId="0" borderId="29" xfId="49" applyNumberFormat="1" applyFont="1" applyBorder="1" applyAlignment="1" applyProtection="1">
      <alignment horizontal="right" vertical="center" shrinkToFit="1"/>
      <protection locked="0"/>
    </xf>
    <xf numFmtId="190" fontId="17" fillId="0" borderId="41" xfId="49" applyNumberFormat="1" applyFont="1" applyBorder="1" applyAlignment="1" applyProtection="1">
      <alignment vertical="center" shrinkToFit="1"/>
      <protection locked="0"/>
    </xf>
    <xf numFmtId="190" fontId="18" fillId="0" borderId="0" xfId="49" applyNumberFormat="1" applyFont="1" applyBorder="1" applyAlignment="1" applyProtection="1">
      <alignment shrinkToFit="1"/>
      <protection locked="0"/>
    </xf>
    <xf numFmtId="193" fontId="17" fillId="0" borderId="31" xfId="62" applyNumberFormat="1" applyFont="1" applyBorder="1" applyAlignment="1" applyProtection="1">
      <alignment horizontal="center" vertical="center" shrinkToFit="1"/>
      <protection locked="0"/>
    </xf>
    <xf numFmtId="193" fontId="17" fillId="0" borderId="0" xfId="87" applyNumberFormat="1" applyFont="1" applyAlignment="1" applyProtection="1">
      <alignment shrinkToFit="1"/>
      <protection locked="0"/>
    </xf>
    <xf numFmtId="179" fontId="58" fillId="0" borderId="0" xfId="87" applyNumberFormat="1" applyFont="1" applyBorder="1" applyAlignment="1" applyProtection="1">
      <alignment horizontal="left" shrinkToFit="1"/>
      <protection locked="0"/>
    </xf>
    <xf numFmtId="193" fontId="17" fillId="0" borderId="0" xfId="87" applyNumberFormat="1" applyFont="1" applyAlignment="1" applyProtection="1">
      <alignment horizontal="left" shrinkToFit="1"/>
      <protection locked="0"/>
    </xf>
    <xf numFmtId="193" fontId="17" fillId="0" borderId="0" xfId="87" applyNumberFormat="1" applyFont="1" applyAlignment="1" applyProtection="1">
      <alignment horizontal="right" shrinkToFit="1"/>
      <protection locked="0"/>
    </xf>
    <xf numFmtId="193" fontId="17" fillId="0" borderId="0" xfId="87" applyNumberFormat="1" applyFont="1" applyFill="1" applyAlignment="1" applyProtection="1">
      <alignment shrinkToFit="1"/>
      <protection locked="0"/>
    </xf>
    <xf numFmtId="190" fontId="0" fillId="0" borderId="0" xfId="49" applyNumberFormat="1" applyFont="1" applyAlignment="1" applyProtection="1">
      <alignment vertical="center" shrinkToFit="1"/>
      <protection locked="0"/>
    </xf>
    <xf numFmtId="190" fontId="0" fillId="0" borderId="0" xfId="49" applyNumberFormat="1" applyFont="1" applyBorder="1" applyAlignment="1" applyProtection="1">
      <alignment shrinkToFit="1"/>
      <protection locked="0"/>
    </xf>
    <xf numFmtId="190" fontId="17" fillId="0" borderId="38" xfId="49" applyNumberFormat="1" applyFont="1" applyBorder="1" applyAlignment="1" applyProtection="1">
      <alignment vertical="center" shrinkToFit="1"/>
      <protection/>
    </xf>
    <xf numFmtId="0" fontId="58" fillId="0" borderId="72"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20"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8" fillId="0" borderId="51" xfId="49" applyNumberFormat="1" applyFont="1" applyBorder="1" applyAlignment="1" applyProtection="1">
      <alignment horizontal="left" vertical="center" shrinkToFit="1"/>
      <protection/>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49"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49" xfId="113" applyFont="1" applyFill="1" applyBorder="1" applyAlignment="1">
      <alignment horizontal="left" vertical="center"/>
      <protection/>
    </xf>
    <xf numFmtId="0" fontId="7" fillId="0" borderId="24" xfId="113" applyFont="1" applyFill="1" applyBorder="1" applyAlignment="1">
      <alignment horizontal="left" vertical="center"/>
      <protection/>
    </xf>
    <xf numFmtId="177" fontId="20" fillId="0" borderId="32" xfId="0" applyNumberFormat="1" applyFont="1" applyBorder="1" applyAlignment="1" applyProtection="1">
      <alignment horizontal="right" vertical="center"/>
      <protection/>
    </xf>
    <xf numFmtId="177" fontId="20" fillId="0" borderId="54" xfId="0" applyNumberFormat="1" applyFont="1" applyBorder="1" applyAlignment="1" applyProtection="1">
      <alignment horizontal="right" vertical="center"/>
      <protection/>
    </xf>
    <xf numFmtId="191" fontId="4" fillId="0" borderId="13" xfId="0" applyNumberFormat="1" applyFont="1" applyBorder="1" applyAlignment="1" applyProtection="1">
      <alignment horizontal="center" vertical="center"/>
      <protection locked="0"/>
    </xf>
    <xf numFmtId="191" fontId="4" fillId="0" borderId="61"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3" xfId="0" applyNumberFormat="1" applyFont="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shrinkToFit="1"/>
      <protection/>
    </xf>
    <xf numFmtId="177" fontId="5" fillId="0" borderId="32" xfId="0" applyNumberFormat="1" applyFont="1" applyFill="1" applyBorder="1" applyAlignment="1" applyProtection="1">
      <alignment horizontal="center" vertical="center" shrinkToFit="1"/>
      <protection/>
    </xf>
    <xf numFmtId="177" fontId="5" fillId="0" borderId="54" xfId="0" applyNumberFormat="1" applyFont="1" applyFill="1" applyBorder="1" applyAlignment="1" applyProtection="1">
      <alignment horizontal="center" vertical="center" shrinkToFit="1"/>
      <protection/>
    </xf>
    <xf numFmtId="190" fontId="4"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54" xfId="0" applyFont="1" applyBorder="1" applyAlignment="1" applyProtection="1">
      <alignment horizontal="center" vertical="center"/>
      <protection/>
    </xf>
    <xf numFmtId="0" fontId="20" fillId="0" borderId="32" xfId="0" applyFont="1" applyBorder="1" applyAlignment="1" applyProtection="1">
      <alignment horizontal="center" vertical="center" shrinkToFit="1"/>
      <protection locked="0"/>
    </xf>
    <xf numFmtId="0" fontId="20" fillId="0" borderId="54" xfId="0" applyFont="1" applyBorder="1" applyAlignment="1" applyProtection="1">
      <alignment horizontal="center" vertical="center" shrinkToFit="1"/>
      <protection locked="0"/>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1"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3" xfId="0" applyNumberFormat="1" applyFont="1" applyBorder="1" applyAlignment="1" applyProtection="1">
      <alignment horizontal="center" vertical="center" shrinkToFit="1"/>
      <protection locked="0"/>
    </xf>
    <xf numFmtId="190" fontId="4" fillId="0" borderId="12" xfId="51" applyNumberFormat="1" applyFont="1" applyBorder="1" applyAlignment="1" applyProtection="1">
      <alignment horizontal="center" vertical="center"/>
      <protection/>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xf>
    <xf numFmtId="177" fontId="4" fillId="0" borderId="54"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top"/>
      <protection/>
    </xf>
    <xf numFmtId="0" fontId="4" fillId="0" borderId="61" xfId="0" applyFont="1" applyBorder="1" applyAlignment="1" applyProtection="1">
      <alignment horizontal="center" vertical="top"/>
      <protection/>
    </xf>
    <xf numFmtId="0" fontId="4" fillId="0" borderId="50" xfId="0" applyFont="1" applyBorder="1" applyAlignment="1" applyProtection="1">
      <alignment horizontal="center" vertical="top"/>
      <protection/>
    </xf>
    <xf numFmtId="0" fontId="4" fillId="0" borderId="74"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73" xfId="0" applyFont="1" applyBorder="1" applyAlignment="1" applyProtection="1">
      <alignment horizontal="center" vertical="top"/>
      <protection/>
    </xf>
    <xf numFmtId="190" fontId="0" fillId="0" borderId="10" xfId="51" applyNumberFormat="1" applyFont="1" applyBorder="1" applyAlignment="1" applyProtection="1">
      <alignment horizontal="center" vertical="center"/>
      <protection/>
    </xf>
    <xf numFmtId="190" fontId="0" fillId="0" borderId="61" xfId="51" applyNumberFormat="1" applyFont="1" applyBorder="1" applyAlignment="1" applyProtection="1">
      <alignment horizontal="center" vertical="center"/>
      <protection/>
    </xf>
    <xf numFmtId="190" fontId="0" fillId="0" borderId="50" xfId="51" applyNumberFormat="1" applyFont="1" applyBorder="1" applyAlignment="1" applyProtection="1">
      <alignment horizontal="center" vertical="center"/>
      <protection/>
    </xf>
    <xf numFmtId="190" fontId="0" fillId="0" borderId="74"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3" xfId="51" applyNumberFormat="1"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54"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0" fillId="0" borderId="12" xfId="51" applyNumberFormat="1" applyFont="1" applyFill="1" applyBorder="1" applyAlignment="1" applyProtection="1">
      <alignment horizontal="center" vertical="center"/>
      <protection/>
    </xf>
    <xf numFmtId="179" fontId="19" fillId="0" borderId="32" xfId="76" applyNumberFormat="1" applyFont="1" applyBorder="1" applyAlignment="1" applyProtection="1">
      <alignment horizontal="center" vertical="center" shrinkToFit="1"/>
      <protection locked="0"/>
    </xf>
    <xf numFmtId="193" fontId="17" fillId="0" borderId="13" xfId="76" applyNumberFormat="1" applyFont="1" applyBorder="1" applyAlignment="1" applyProtection="1">
      <alignment horizontal="center" vertical="center" shrinkToFit="1"/>
      <protection locked="0"/>
    </xf>
    <xf numFmtId="193" fontId="17" fillId="0" borderId="61" xfId="76" applyNumberFormat="1" applyFont="1" applyBorder="1" applyAlignment="1" applyProtection="1">
      <alignment horizontal="center" vertical="center" shrinkToFit="1"/>
      <protection locked="0"/>
    </xf>
    <xf numFmtId="193" fontId="17" fillId="0" borderId="14" xfId="76" applyNumberFormat="1" applyFont="1" applyBorder="1" applyAlignment="1" applyProtection="1">
      <alignment horizontal="center" vertical="center" shrinkToFit="1"/>
      <protection locked="0"/>
    </xf>
    <xf numFmtId="193" fontId="17" fillId="0" borderId="73"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shrinkToFit="1"/>
      <protection/>
    </xf>
    <xf numFmtId="38" fontId="20" fillId="0" borderId="54" xfId="49" applyFont="1" applyBorder="1" applyAlignment="1" applyProtection="1">
      <alignment horizontal="right" vertical="center" shrinkToFit="1"/>
      <protection/>
    </xf>
    <xf numFmtId="193" fontId="17" fillId="0" borderId="12" xfId="76" applyNumberFormat="1" applyFont="1" applyBorder="1" applyAlignment="1" applyProtection="1">
      <alignment vertical="top" shrinkToFit="1"/>
      <protection/>
    </xf>
    <xf numFmtId="193" fontId="17" fillId="0" borderId="32" xfId="76" applyNumberFormat="1" applyFont="1" applyBorder="1" applyAlignment="1" applyProtection="1">
      <alignment vertical="top" shrinkToFit="1"/>
      <protection/>
    </xf>
    <xf numFmtId="0" fontId="20" fillId="0" borderId="32" xfId="0" applyFont="1" applyBorder="1" applyAlignment="1" applyProtection="1">
      <alignment vertical="center" shrinkToFit="1"/>
      <protection locked="0"/>
    </xf>
    <xf numFmtId="190" fontId="8" fillId="0" borderId="0" xfId="49" applyNumberFormat="1" applyFont="1" applyBorder="1" applyAlignment="1" applyProtection="1">
      <alignment horizontal="right" vertical="center" shrinkToFit="1"/>
      <protection/>
    </xf>
    <xf numFmtId="190" fontId="8" fillId="0" borderId="14" xfId="49" applyNumberFormat="1" applyFont="1" applyBorder="1" applyAlignment="1" applyProtection="1">
      <alignment horizontal="right" vertical="center" shrinkToFit="1"/>
      <protection/>
    </xf>
    <xf numFmtId="190" fontId="17" fillId="0" borderId="12" xfId="49" applyNumberFormat="1" applyFont="1" applyBorder="1" applyAlignment="1" applyProtection="1">
      <alignment horizontal="center" vertical="center" shrinkToFit="1"/>
      <protection/>
    </xf>
    <xf numFmtId="0" fontId="18" fillId="0" borderId="54" xfId="0" applyFont="1" applyBorder="1" applyAlignment="1" applyProtection="1">
      <alignment horizontal="center" vertical="center" shrinkToFit="1"/>
      <protection/>
    </xf>
    <xf numFmtId="179" fontId="60" fillId="0" borderId="12" xfId="62" applyNumberFormat="1" applyFont="1" applyBorder="1" applyAlignment="1" applyProtection="1">
      <alignment horizontal="distributed" vertical="center" shrinkToFit="1"/>
      <protection/>
    </xf>
    <xf numFmtId="0" fontId="60" fillId="0" borderId="32" xfId="0" applyFont="1" applyBorder="1" applyAlignment="1" applyProtection="1">
      <alignment horizontal="distributed" vertical="center" shrinkToFit="1"/>
      <protection/>
    </xf>
    <xf numFmtId="0" fontId="60" fillId="0" borderId="30" xfId="0" applyFont="1" applyBorder="1" applyAlignment="1" applyProtection="1">
      <alignment horizontal="distributed" vertical="center" shrinkToFit="1"/>
      <protection/>
    </xf>
    <xf numFmtId="179" fontId="60" fillId="0" borderId="12" xfId="62" applyNumberFormat="1" applyFont="1" applyFill="1" applyBorder="1" applyAlignment="1" applyProtection="1">
      <alignment horizontal="distributed" vertical="center" shrinkToFit="1"/>
      <protection/>
    </xf>
    <xf numFmtId="0" fontId="0" fillId="0" borderId="68" xfId="0" applyBorder="1" applyAlignment="1">
      <alignment horizontal="distributed" vertical="center"/>
    </xf>
    <xf numFmtId="0" fontId="0" fillId="0" borderId="75" xfId="0" applyBorder="1" applyAlignment="1">
      <alignment horizontal="distributed" vertical="center"/>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2">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21315;&#31278;&#21306;!A1" /><Relationship Id="rId3" Type="http://schemas.openxmlformats.org/officeDocument/2006/relationships/hyperlink" Target="#&#22825;&#30333;&#21306;!A1" /><Relationship Id="rId4" Type="http://schemas.openxmlformats.org/officeDocument/2006/relationships/hyperlink" Target="#&#29105;&#30000;&#21306;&#12539;&#28207;&#21306;!A1" /><Relationship Id="rId5" Type="http://schemas.openxmlformats.org/officeDocument/2006/relationships/hyperlink" Target="#&#20013;&#21306;&#12539;&#26481;&#21306;!A1" /><Relationship Id="rId6" Type="http://schemas.openxmlformats.org/officeDocument/2006/relationships/hyperlink" Target="#&#23432;&#23665;&#21306;!A1" /><Relationship Id="rId7" Type="http://schemas.openxmlformats.org/officeDocument/2006/relationships/hyperlink" Target="#&#29790;&#31298;&#21306;!A1" /><Relationship Id="rId8" Type="http://schemas.openxmlformats.org/officeDocument/2006/relationships/hyperlink" Target="#&#26157;&#21644;&#21306;!A1" /><Relationship Id="rId9" Type="http://schemas.openxmlformats.org/officeDocument/2006/relationships/hyperlink" Target="#&#21517;&#26481;&#21306;!A1" /><Relationship Id="rId10" Type="http://schemas.openxmlformats.org/officeDocument/2006/relationships/hyperlink" Target="#&#32209;&#21306;!A1" /><Relationship Id="rId11" Type="http://schemas.openxmlformats.org/officeDocument/2006/relationships/hyperlink" Target="#&#21271;&#21306;!A1" /><Relationship Id="rId12" Type="http://schemas.openxmlformats.org/officeDocument/2006/relationships/hyperlink" Target="#&#35199;&#21306;!A1" /><Relationship Id="rId13" Type="http://schemas.openxmlformats.org/officeDocument/2006/relationships/hyperlink" Target="#&#20013;&#26449;&#21306;!A1" /><Relationship Id="rId14" Type="http://schemas.openxmlformats.org/officeDocument/2006/relationships/hyperlink" Target="#&#21335;&#21306;!A1" /><Relationship Id="rId15" Type="http://schemas.openxmlformats.org/officeDocument/2006/relationships/hyperlink" Target="#&#29105;&#30000;&#21306;&#12539;&#28207;&#21306;!A1" /><Relationship Id="rId16" Type="http://schemas.openxmlformats.org/officeDocument/2006/relationships/hyperlink" Target="#&#20013;&#24029;&#21306;!A1" /><Relationship Id="rId17" Type="http://schemas.openxmlformats.org/officeDocument/2006/relationships/hyperlink" Target="#&#20013;&#21306;&#12539;&#26481;&#2130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20"/>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0</xdr:col>
      <xdr:colOff>0</xdr:colOff>
      <xdr:row>0</xdr:row>
      <xdr:rowOff>0</xdr:rowOff>
    </xdr:from>
    <xdr:ext cx="1419225" cy="361950"/>
    <xdr:sp>
      <xdr:nvSpPr>
        <xdr:cNvPr id="2" name="テキスト ボックス 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名古屋市</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8</xdr:col>
      <xdr:colOff>219075</xdr:colOff>
      <xdr:row>16</xdr:row>
      <xdr:rowOff>133350</xdr:rowOff>
    </xdr:from>
    <xdr:ext cx="523875" cy="247650"/>
    <xdr:sp>
      <xdr:nvSpPr>
        <xdr:cNvPr id="3" name="テキスト ボックス 3">
          <a:hlinkClick r:id="rId2"/>
        </xdr:cNvPr>
        <xdr:cNvSpPr txBox="1">
          <a:spLocks noChangeArrowheads="1"/>
        </xdr:cNvSpPr>
      </xdr:nvSpPr>
      <xdr:spPr>
        <a:xfrm>
          <a:off x="5705475" y="28765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千種区</a:t>
          </a:r>
        </a:p>
      </xdr:txBody>
    </xdr:sp>
    <xdr:clientData/>
  </xdr:oneCellAnchor>
  <xdr:oneCellAnchor>
    <xdr:from>
      <xdr:col>9</xdr:col>
      <xdr:colOff>133350</xdr:colOff>
      <xdr:row>24</xdr:row>
      <xdr:rowOff>19050</xdr:rowOff>
    </xdr:from>
    <xdr:ext cx="533400" cy="247650"/>
    <xdr:sp>
      <xdr:nvSpPr>
        <xdr:cNvPr id="4" name="テキスト ボックス 4">
          <a:hlinkClick r:id="rId3"/>
        </xdr:cNvPr>
        <xdr:cNvSpPr txBox="1">
          <a:spLocks noChangeArrowheads="1"/>
        </xdr:cNvSpPr>
      </xdr:nvSpPr>
      <xdr:spPr>
        <a:xfrm>
          <a:off x="6305550" y="41338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天白区</a:t>
          </a:r>
        </a:p>
      </xdr:txBody>
    </xdr:sp>
    <xdr:clientData/>
  </xdr:oneCellAnchor>
  <xdr:oneCellAnchor>
    <xdr:from>
      <xdr:col>6</xdr:col>
      <xdr:colOff>314325</xdr:colOff>
      <xdr:row>23</xdr:row>
      <xdr:rowOff>85725</xdr:rowOff>
    </xdr:from>
    <xdr:ext cx="533400" cy="238125"/>
    <xdr:sp>
      <xdr:nvSpPr>
        <xdr:cNvPr id="5" name="テキスト ボックス 5">
          <a:hlinkClick r:id="rId4"/>
        </xdr:cNvPr>
        <xdr:cNvSpPr txBox="1">
          <a:spLocks noChangeArrowheads="1"/>
        </xdr:cNvSpPr>
      </xdr:nvSpPr>
      <xdr:spPr>
        <a:xfrm>
          <a:off x="4429125" y="4029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熱田区</a:t>
          </a:r>
        </a:p>
      </xdr:txBody>
    </xdr:sp>
    <xdr:clientData/>
  </xdr:oneCellAnchor>
  <xdr:oneCellAnchor>
    <xdr:from>
      <xdr:col>6</xdr:col>
      <xdr:colOff>523875</xdr:colOff>
      <xdr:row>18</xdr:row>
      <xdr:rowOff>47625</xdr:rowOff>
    </xdr:from>
    <xdr:ext cx="419100" cy="238125"/>
    <xdr:sp>
      <xdr:nvSpPr>
        <xdr:cNvPr id="6" name="テキスト ボックス 6">
          <a:hlinkClick r:id="rId5"/>
        </xdr:cNvPr>
        <xdr:cNvSpPr txBox="1">
          <a:spLocks noChangeArrowheads="1"/>
        </xdr:cNvSpPr>
      </xdr:nvSpPr>
      <xdr:spPr>
        <a:xfrm>
          <a:off x="4638675" y="31337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中区</a:t>
          </a:r>
        </a:p>
      </xdr:txBody>
    </xdr:sp>
    <xdr:clientData/>
  </xdr:oneCellAnchor>
  <xdr:oneCellAnchor>
    <xdr:from>
      <xdr:col>9</xdr:col>
      <xdr:colOff>180975</xdr:colOff>
      <xdr:row>10</xdr:row>
      <xdr:rowOff>9525</xdr:rowOff>
    </xdr:from>
    <xdr:ext cx="533400" cy="247650"/>
    <xdr:sp>
      <xdr:nvSpPr>
        <xdr:cNvPr id="7" name="テキスト ボックス 7">
          <a:hlinkClick r:id="rId6"/>
        </xdr:cNvPr>
        <xdr:cNvSpPr txBox="1">
          <a:spLocks noChangeArrowheads="1"/>
        </xdr:cNvSpPr>
      </xdr:nvSpPr>
      <xdr:spPr>
        <a:xfrm>
          <a:off x="6353175" y="17240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守山区</a:t>
          </a:r>
        </a:p>
      </xdr:txBody>
    </xdr:sp>
    <xdr:clientData/>
  </xdr:oneCellAnchor>
  <xdr:oneCellAnchor>
    <xdr:from>
      <xdr:col>7</xdr:col>
      <xdr:colOff>476250</xdr:colOff>
      <xdr:row>23</xdr:row>
      <xdr:rowOff>123825</xdr:rowOff>
    </xdr:from>
    <xdr:ext cx="533400" cy="238125"/>
    <xdr:sp>
      <xdr:nvSpPr>
        <xdr:cNvPr id="8" name="テキスト ボックス 8">
          <a:hlinkClick r:id="rId7"/>
        </xdr:cNvPr>
        <xdr:cNvSpPr txBox="1">
          <a:spLocks noChangeArrowheads="1"/>
        </xdr:cNvSpPr>
      </xdr:nvSpPr>
      <xdr:spPr>
        <a:xfrm>
          <a:off x="5276850" y="40671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瑞穂区</a:t>
          </a:r>
        </a:p>
      </xdr:txBody>
    </xdr:sp>
    <xdr:clientData/>
  </xdr:oneCellAnchor>
  <xdr:oneCellAnchor>
    <xdr:from>
      <xdr:col>7</xdr:col>
      <xdr:colOff>523875</xdr:colOff>
      <xdr:row>20</xdr:row>
      <xdr:rowOff>95250</xdr:rowOff>
    </xdr:from>
    <xdr:ext cx="533400" cy="247650"/>
    <xdr:sp>
      <xdr:nvSpPr>
        <xdr:cNvPr id="9" name="テキスト ボックス 9">
          <a:hlinkClick r:id="rId8"/>
        </xdr:cNvPr>
        <xdr:cNvSpPr txBox="1">
          <a:spLocks noChangeArrowheads="1"/>
        </xdr:cNvSpPr>
      </xdr:nvSpPr>
      <xdr:spPr>
        <a:xfrm>
          <a:off x="5324475" y="35242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昭和区</a:t>
          </a:r>
        </a:p>
      </xdr:txBody>
    </xdr:sp>
    <xdr:clientData/>
  </xdr:oneCellAnchor>
  <xdr:oneCellAnchor>
    <xdr:from>
      <xdr:col>9</xdr:col>
      <xdr:colOff>647700</xdr:colOff>
      <xdr:row>17</xdr:row>
      <xdr:rowOff>19050</xdr:rowOff>
    </xdr:from>
    <xdr:ext cx="533400" cy="247650"/>
    <xdr:sp>
      <xdr:nvSpPr>
        <xdr:cNvPr id="10" name="テキスト ボックス 10">
          <a:hlinkClick r:id="rId9"/>
        </xdr:cNvPr>
        <xdr:cNvSpPr txBox="1">
          <a:spLocks noChangeArrowheads="1"/>
        </xdr:cNvSpPr>
      </xdr:nvSpPr>
      <xdr:spPr>
        <a:xfrm>
          <a:off x="6819900" y="29337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名東区</a:t>
          </a:r>
        </a:p>
      </xdr:txBody>
    </xdr:sp>
    <xdr:clientData/>
  </xdr:oneCellAnchor>
  <xdr:oneCellAnchor>
    <xdr:from>
      <xdr:col>8</xdr:col>
      <xdr:colOff>514350</xdr:colOff>
      <xdr:row>31</xdr:row>
      <xdr:rowOff>38100</xdr:rowOff>
    </xdr:from>
    <xdr:ext cx="409575" cy="247650"/>
    <xdr:sp>
      <xdr:nvSpPr>
        <xdr:cNvPr id="11" name="テキスト ボックス 11">
          <a:hlinkClick r:id="rId10"/>
        </xdr:cNvPr>
        <xdr:cNvSpPr txBox="1">
          <a:spLocks noChangeArrowheads="1"/>
        </xdr:cNvSpPr>
      </xdr:nvSpPr>
      <xdr:spPr>
        <a:xfrm>
          <a:off x="6000750" y="5353050"/>
          <a:ext cx="4095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緑区</a:t>
          </a:r>
        </a:p>
      </xdr:txBody>
    </xdr:sp>
    <xdr:clientData/>
  </xdr:oneCellAnchor>
  <xdr:oneCellAnchor>
    <xdr:from>
      <xdr:col>7</xdr:col>
      <xdr:colOff>28575</xdr:colOff>
      <xdr:row>9</xdr:row>
      <xdr:rowOff>142875</xdr:rowOff>
    </xdr:from>
    <xdr:ext cx="419100" cy="238125"/>
    <xdr:sp>
      <xdr:nvSpPr>
        <xdr:cNvPr id="12" name="テキスト ボックス 12">
          <a:hlinkClick r:id="rId11"/>
        </xdr:cNvPr>
        <xdr:cNvSpPr txBox="1">
          <a:spLocks noChangeArrowheads="1"/>
        </xdr:cNvSpPr>
      </xdr:nvSpPr>
      <xdr:spPr>
        <a:xfrm>
          <a:off x="4829175" y="16859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北区</a:t>
          </a:r>
        </a:p>
      </xdr:txBody>
    </xdr:sp>
    <xdr:clientData/>
  </xdr:oneCellAnchor>
  <xdr:oneCellAnchor>
    <xdr:from>
      <xdr:col>6</xdr:col>
      <xdr:colOff>47625</xdr:colOff>
      <xdr:row>11</xdr:row>
      <xdr:rowOff>104775</xdr:rowOff>
    </xdr:from>
    <xdr:ext cx="409575" cy="238125"/>
    <xdr:sp>
      <xdr:nvSpPr>
        <xdr:cNvPr id="13" name="テキスト ボックス 13">
          <a:hlinkClick r:id="rId12"/>
        </xdr:cNvPr>
        <xdr:cNvSpPr txBox="1">
          <a:spLocks noChangeArrowheads="1"/>
        </xdr:cNvSpPr>
      </xdr:nvSpPr>
      <xdr:spPr>
        <a:xfrm>
          <a:off x="4162425" y="1990725"/>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西区</a:t>
          </a:r>
        </a:p>
      </xdr:txBody>
    </xdr:sp>
    <xdr:clientData/>
  </xdr:oneCellAnchor>
  <xdr:oneCellAnchor>
    <xdr:from>
      <xdr:col>5</xdr:col>
      <xdr:colOff>57150</xdr:colOff>
      <xdr:row>17</xdr:row>
      <xdr:rowOff>57150</xdr:rowOff>
    </xdr:from>
    <xdr:ext cx="533400" cy="247650"/>
    <xdr:sp>
      <xdr:nvSpPr>
        <xdr:cNvPr id="14" name="テキスト ボックス 14">
          <a:hlinkClick r:id="rId13"/>
        </xdr:cNvPr>
        <xdr:cNvSpPr txBox="1">
          <a:spLocks noChangeArrowheads="1"/>
        </xdr:cNvSpPr>
      </xdr:nvSpPr>
      <xdr:spPr>
        <a:xfrm>
          <a:off x="3486150" y="2971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中村区</a:t>
          </a:r>
        </a:p>
      </xdr:txBody>
    </xdr:sp>
    <xdr:clientData/>
  </xdr:oneCellAnchor>
  <xdr:oneCellAnchor>
    <xdr:from>
      <xdr:col>7</xdr:col>
      <xdr:colOff>219075</xdr:colOff>
      <xdr:row>28</xdr:row>
      <xdr:rowOff>95250</xdr:rowOff>
    </xdr:from>
    <xdr:ext cx="409575" cy="238125"/>
    <xdr:sp>
      <xdr:nvSpPr>
        <xdr:cNvPr id="15" name="テキスト ボックス 15">
          <a:hlinkClick r:id="rId14"/>
        </xdr:cNvPr>
        <xdr:cNvSpPr txBox="1">
          <a:spLocks noChangeArrowheads="1"/>
        </xdr:cNvSpPr>
      </xdr:nvSpPr>
      <xdr:spPr>
        <a:xfrm>
          <a:off x="5019675" y="4895850"/>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南区</a:t>
          </a:r>
        </a:p>
      </xdr:txBody>
    </xdr:sp>
    <xdr:clientData/>
  </xdr:oneCellAnchor>
  <xdr:oneCellAnchor>
    <xdr:from>
      <xdr:col>4</xdr:col>
      <xdr:colOff>419100</xdr:colOff>
      <xdr:row>28</xdr:row>
      <xdr:rowOff>57150</xdr:rowOff>
    </xdr:from>
    <xdr:ext cx="419100" cy="247650"/>
    <xdr:sp>
      <xdr:nvSpPr>
        <xdr:cNvPr id="16" name="テキスト ボックス 16">
          <a:hlinkClick r:id="rId15"/>
        </xdr:cNvPr>
        <xdr:cNvSpPr txBox="1">
          <a:spLocks noChangeArrowheads="1"/>
        </xdr:cNvSpPr>
      </xdr:nvSpPr>
      <xdr:spPr>
        <a:xfrm>
          <a:off x="3162300" y="48577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港区</a:t>
          </a:r>
        </a:p>
      </xdr:txBody>
    </xdr:sp>
    <xdr:clientData/>
  </xdr:oneCellAnchor>
  <xdr:oneCellAnchor>
    <xdr:from>
      <xdr:col>4</xdr:col>
      <xdr:colOff>304800</xdr:colOff>
      <xdr:row>23</xdr:row>
      <xdr:rowOff>0</xdr:rowOff>
    </xdr:from>
    <xdr:ext cx="533400" cy="247650"/>
    <xdr:sp>
      <xdr:nvSpPr>
        <xdr:cNvPr id="17" name="テキスト ボックス 17">
          <a:hlinkClick r:id="rId16"/>
        </xdr:cNvPr>
        <xdr:cNvSpPr txBox="1">
          <a:spLocks noChangeArrowheads="1"/>
        </xdr:cNvSpPr>
      </xdr:nvSpPr>
      <xdr:spPr>
        <a:xfrm>
          <a:off x="3048000" y="39433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中川区</a:t>
          </a:r>
        </a:p>
      </xdr:txBody>
    </xdr:sp>
    <xdr:clientData/>
  </xdr:oneCellAnchor>
  <xdr:oneCellAnchor>
    <xdr:from>
      <xdr:col>7</xdr:col>
      <xdr:colOff>342900</xdr:colOff>
      <xdr:row>14</xdr:row>
      <xdr:rowOff>133350</xdr:rowOff>
    </xdr:from>
    <xdr:ext cx="419100" cy="247650"/>
    <xdr:sp>
      <xdr:nvSpPr>
        <xdr:cNvPr id="18" name="テキスト ボックス 18">
          <a:hlinkClick r:id="rId17"/>
        </xdr:cNvPr>
        <xdr:cNvSpPr txBox="1">
          <a:spLocks noChangeArrowheads="1"/>
        </xdr:cNvSpPr>
      </xdr:nvSpPr>
      <xdr:spPr>
        <a:xfrm>
          <a:off x="5143500" y="25336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東区</a:t>
          </a:r>
        </a:p>
      </xdr:txBody>
    </xdr:sp>
    <xdr:clientData/>
  </xdr:oneCellAnchor>
  <xdr:oneCellAnchor>
    <xdr:from>
      <xdr:col>0</xdr:col>
      <xdr:colOff>0</xdr:colOff>
      <xdr:row>2</xdr:row>
      <xdr:rowOff>28575</xdr:rowOff>
    </xdr:from>
    <xdr:ext cx="2819400" cy="200025"/>
    <xdr:sp>
      <xdr:nvSpPr>
        <xdr:cNvPr id="19" name="テキスト ボックス 19"/>
        <xdr:cNvSpPr txBox="1">
          <a:spLocks noChangeArrowheads="1"/>
        </xdr:cNvSpPr>
      </xdr:nvSpPr>
      <xdr:spPr>
        <a:xfrm>
          <a:off x="0" y="371475"/>
          <a:ext cx="281940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A32:L49"/>
    </sheetView>
  </sheetViews>
  <sheetFormatPr defaultColWidth="9.00390625" defaultRowHeight="13.5"/>
  <cols>
    <col min="1" max="1" width="128.625" style="26" customWidth="1"/>
    <col min="2" max="2" width="5.625" style="0" customWidth="1"/>
  </cols>
  <sheetData>
    <row r="1" spans="1:2" ht="13.5">
      <c r="A1" s="294"/>
      <c r="B1" s="294"/>
    </row>
    <row r="2" spans="1:2" ht="24">
      <c r="A2" s="98" t="s">
        <v>425</v>
      </c>
      <c r="B2" s="7"/>
    </row>
    <row r="3" spans="1:2" ht="18.75">
      <c r="A3" s="99"/>
      <c r="B3" s="7"/>
    </row>
    <row r="4" spans="1:2" ht="13.5">
      <c r="A4" s="6"/>
      <c r="B4" s="6"/>
    </row>
    <row r="5" spans="1:2" ht="13.5">
      <c r="A5" s="295" t="s">
        <v>426</v>
      </c>
      <c r="B5" s="296"/>
    </row>
    <row r="6" spans="1:2" ht="6" customHeight="1">
      <c r="A6" s="100"/>
      <c r="B6" s="101"/>
    </row>
    <row r="7" spans="1:2" ht="13.5">
      <c r="A7" s="295" t="s">
        <v>427</v>
      </c>
      <c r="B7" s="296"/>
    </row>
    <row r="8" spans="1:2" ht="13.5">
      <c r="A8" s="100"/>
      <c r="B8" s="15"/>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428</v>
      </c>
      <c r="B14" s="8"/>
    </row>
    <row r="15" spans="1:2" ht="13.5">
      <c r="A15" s="9"/>
      <c r="B15" s="8"/>
    </row>
    <row r="16" spans="1:2" ht="13.5">
      <c r="A16" s="9" t="s">
        <v>36</v>
      </c>
      <c r="B16" s="8"/>
    </row>
    <row r="17" spans="1:2" ht="6" customHeight="1">
      <c r="A17" s="9"/>
      <c r="B17" s="8"/>
    </row>
    <row r="18" spans="1:2" ht="13.5">
      <c r="A18" s="9" t="s">
        <v>14</v>
      </c>
      <c r="B18" s="8"/>
    </row>
    <row r="19" spans="1:2" ht="13.5">
      <c r="A19" s="9" t="s">
        <v>429</v>
      </c>
      <c r="B19" s="8"/>
    </row>
    <row r="20" spans="1:2" ht="13.5">
      <c r="A20" s="9" t="s">
        <v>15</v>
      </c>
      <c r="B20" s="8"/>
    </row>
    <row r="21" spans="1:2" ht="13.5">
      <c r="A21" s="9" t="s">
        <v>430</v>
      </c>
      <c r="B21" s="8"/>
    </row>
    <row r="22" spans="1:2" ht="13.5">
      <c r="A22" s="9" t="s">
        <v>16</v>
      </c>
      <c r="B22" s="8"/>
    </row>
    <row r="23" spans="1:2" ht="13.5">
      <c r="A23" s="9" t="s">
        <v>431</v>
      </c>
      <c r="B23" s="8"/>
    </row>
    <row r="24" spans="1:2" ht="13.5">
      <c r="A24" s="9" t="s">
        <v>29</v>
      </c>
      <c r="B24" s="8"/>
    </row>
    <row r="25" spans="1:2" ht="6" customHeight="1">
      <c r="A25" s="9"/>
      <c r="B25" s="8"/>
    </row>
    <row r="26" spans="1:2" ht="13.5">
      <c r="A26" s="9" t="s">
        <v>432</v>
      </c>
      <c r="B26" s="8"/>
    </row>
    <row r="27" spans="1:2" ht="13.5">
      <c r="A27" s="9" t="s">
        <v>431</v>
      </c>
      <c r="B27" s="8"/>
    </row>
    <row r="28" spans="1:2" ht="13.5">
      <c r="A28" s="9" t="s">
        <v>17</v>
      </c>
      <c r="B28" s="8"/>
    </row>
    <row r="29" spans="1:2" ht="13.5">
      <c r="A29" s="9" t="s">
        <v>433</v>
      </c>
      <c r="B29" s="8"/>
    </row>
    <row r="30" spans="1:2" ht="13.5">
      <c r="A30" s="9" t="s">
        <v>434</v>
      </c>
      <c r="B30" s="8"/>
    </row>
    <row r="31" spans="1:2" ht="6" customHeight="1">
      <c r="A31" s="9"/>
      <c r="B31" s="8"/>
    </row>
    <row r="32" spans="1:2" ht="13.5">
      <c r="A32" s="9" t="s">
        <v>435</v>
      </c>
      <c r="B32" s="8"/>
    </row>
    <row r="33" spans="1:2" ht="13.5">
      <c r="A33" s="9" t="s">
        <v>433</v>
      </c>
      <c r="B33" s="8"/>
    </row>
    <row r="34" spans="1:2" ht="13.5">
      <c r="A34" s="9" t="s">
        <v>436</v>
      </c>
      <c r="B34" s="8"/>
    </row>
    <row r="35" spans="1:2" ht="13.5">
      <c r="A35" s="9" t="s">
        <v>430</v>
      </c>
      <c r="B35" s="8"/>
    </row>
    <row r="36" spans="1:2" ht="13.5">
      <c r="A36" s="9" t="s">
        <v>437</v>
      </c>
      <c r="B36" s="8"/>
    </row>
    <row r="37" spans="1:2" ht="6" customHeight="1">
      <c r="A37" s="9"/>
      <c r="B37" s="8"/>
    </row>
    <row r="38" spans="1:2" ht="13.5">
      <c r="A38" s="9" t="s">
        <v>438</v>
      </c>
      <c r="B38" s="8"/>
    </row>
    <row r="39" spans="1:2" ht="13.5">
      <c r="A39" s="9" t="s">
        <v>431</v>
      </c>
      <c r="B39" s="8"/>
    </row>
    <row r="40" spans="1:2" ht="13.5">
      <c r="A40" s="9" t="s">
        <v>30</v>
      </c>
      <c r="B40" s="8"/>
    </row>
    <row r="41" spans="1:2" ht="13.5">
      <c r="A41" s="9" t="s">
        <v>430</v>
      </c>
      <c r="B41" s="8"/>
    </row>
    <row r="42" spans="1:2" ht="13.5">
      <c r="A42" s="9" t="s">
        <v>439</v>
      </c>
      <c r="B42" s="8"/>
    </row>
    <row r="43" spans="1:2" ht="13.5">
      <c r="A43" s="9"/>
      <c r="B43" s="8"/>
    </row>
    <row r="44" spans="1:2" ht="13.5">
      <c r="A44" s="9"/>
      <c r="B44" s="8"/>
    </row>
    <row r="45" spans="1:2" ht="13.5">
      <c r="A45" s="9"/>
      <c r="B45" s="8"/>
    </row>
    <row r="46" spans="1:2" ht="13.5">
      <c r="A46" s="6" t="s">
        <v>440</v>
      </c>
      <c r="B46" s="8"/>
    </row>
    <row r="47" spans="1:2" ht="6" customHeight="1">
      <c r="A47" s="6"/>
      <c r="B47" s="8"/>
    </row>
    <row r="48" spans="1:2" ht="13.5">
      <c r="A48" s="6" t="s">
        <v>18</v>
      </c>
      <c r="B48" s="8"/>
    </row>
    <row r="49" spans="1:2" ht="13.5">
      <c r="A49" s="6" t="s">
        <v>441</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189</v>
      </c>
      <c r="B5" s="174"/>
      <c r="C5" s="226">
        <v>0</v>
      </c>
      <c r="D5" s="291">
        <v>230155111101</v>
      </c>
      <c r="E5" s="145" t="s">
        <v>146</v>
      </c>
      <c r="F5" s="175">
        <v>1900</v>
      </c>
      <c r="G5" s="176"/>
      <c r="H5" s="291">
        <v>230155211202</v>
      </c>
      <c r="I5" s="145" t="s">
        <v>147</v>
      </c>
      <c r="J5" s="177">
        <v>1250</v>
      </c>
      <c r="K5" s="272"/>
      <c r="L5" s="144"/>
      <c r="M5" s="145"/>
      <c r="N5" s="178"/>
      <c r="O5" s="273"/>
      <c r="P5" s="289">
        <v>230155411501</v>
      </c>
      <c r="Q5" s="146" t="s">
        <v>148</v>
      </c>
      <c r="R5" s="179">
        <v>400</v>
      </c>
      <c r="S5" s="274"/>
      <c r="T5" s="144"/>
      <c r="U5" s="145"/>
      <c r="V5" s="180"/>
      <c r="W5" s="176"/>
      <c r="X5" s="266" t="s">
        <v>149</v>
      </c>
      <c r="AA5" s="170"/>
      <c r="AB5" s="170"/>
      <c r="AC5" s="170"/>
      <c r="AD5" s="170"/>
      <c r="AE5" s="170"/>
      <c r="AF5" s="170"/>
      <c r="AG5" s="170"/>
      <c r="AH5" s="170"/>
      <c r="AI5" s="170"/>
      <c r="AJ5" s="170"/>
      <c r="AK5" s="170"/>
      <c r="AL5" s="170"/>
      <c r="AM5" s="170"/>
    </row>
    <row r="6" spans="1:39" ht="15.75" customHeight="1">
      <c r="A6" s="181">
        <f>SUM(G48,K48,O48,S48,W48)</f>
        <v>0</v>
      </c>
      <c r="B6" s="182">
        <f>SUM(F48,J48,N48,R48,V48)</f>
        <v>42850</v>
      </c>
      <c r="C6" s="227">
        <v>0</v>
      </c>
      <c r="D6" s="290">
        <v>230155111102</v>
      </c>
      <c r="E6" s="146" t="s">
        <v>150</v>
      </c>
      <c r="F6" s="183">
        <v>1700</v>
      </c>
      <c r="G6" s="184"/>
      <c r="H6" s="290">
        <v>230155211203</v>
      </c>
      <c r="I6" s="146" t="s">
        <v>151</v>
      </c>
      <c r="J6" s="185">
        <v>1250</v>
      </c>
      <c r="K6" s="275"/>
      <c r="L6" s="147"/>
      <c r="M6" s="146"/>
      <c r="N6" s="186"/>
      <c r="O6" s="276"/>
      <c r="P6" s="290">
        <v>230155411503</v>
      </c>
      <c r="Q6" s="146" t="s">
        <v>152</v>
      </c>
      <c r="R6" s="179">
        <v>850</v>
      </c>
      <c r="S6" s="274"/>
      <c r="T6" s="147"/>
      <c r="U6" s="146"/>
      <c r="V6" s="187"/>
      <c r="W6" s="184"/>
      <c r="X6" s="267" t="s">
        <v>555</v>
      </c>
      <c r="AA6" s="170"/>
      <c r="AB6" s="170"/>
      <c r="AC6" s="170"/>
      <c r="AD6" s="170"/>
      <c r="AE6" s="170"/>
      <c r="AF6" s="170"/>
      <c r="AG6" s="170"/>
      <c r="AH6" s="170"/>
      <c r="AI6" s="170"/>
      <c r="AJ6" s="170"/>
      <c r="AK6" s="170"/>
      <c r="AL6" s="170"/>
      <c r="AM6" s="170"/>
    </row>
    <row r="7" spans="1:39" ht="15.75" customHeight="1">
      <c r="A7" s="188"/>
      <c r="B7" s="189"/>
      <c r="C7" s="228">
        <v>0</v>
      </c>
      <c r="D7" s="290">
        <v>230155111103</v>
      </c>
      <c r="E7" s="146" t="s">
        <v>153</v>
      </c>
      <c r="F7" s="183">
        <v>1900</v>
      </c>
      <c r="G7" s="184"/>
      <c r="H7" s="290">
        <v>230155211204</v>
      </c>
      <c r="I7" s="146" t="s">
        <v>154</v>
      </c>
      <c r="J7" s="185">
        <v>1700</v>
      </c>
      <c r="K7" s="275"/>
      <c r="L7" s="147"/>
      <c r="M7" s="146"/>
      <c r="N7" s="186"/>
      <c r="O7" s="276"/>
      <c r="P7" s="290">
        <v>230155411505</v>
      </c>
      <c r="Q7" s="146" t="s">
        <v>155</v>
      </c>
      <c r="R7" s="179">
        <v>850</v>
      </c>
      <c r="S7" s="274"/>
      <c r="T7" s="147"/>
      <c r="U7" s="146"/>
      <c r="V7" s="187"/>
      <c r="W7" s="184"/>
      <c r="X7" s="267" t="s">
        <v>556</v>
      </c>
      <c r="AA7" s="170"/>
      <c r="AB7" s="170"/>
      <c r="AC7" s="170"/>
      <c r="AD7" s="170"/>
      <c r="AE7" s="170"/>
      <c r="AF7" s="170"/>
      <c r="AG7" s="170"/>
      <c r="AH7" s="170"/>
      <c r="AI7" s="170"/>
      <c r="AJ7" s="170"/>
      <c r="AK7" s="170"/>
      <c r="AL7" s="170"/>
      <c r="AM7" s="170"/>
    </row>
    <row r="8" spans="1:39" ht="15.75" customHeight="1">
      <c r="A8" s="188"/>
      <c r="B8" s="189"/>
      <c r="C8" s="228">
        <v>0</v>
      </c>
      <c r="D8" s="290">
        <v>230155111107</v>
      </c>
      <c r="E8" s="146" t="s">
        <v>157</v>
      </c>
      <c r="F8" s="183">
        <v>2450</v>
      </c>
      <c r="G8" s="184"/>
      <c r="H8" s="290">
        <v>230155211210</v>
      </c>
      <c r="I8" s="146" t="s">
        <v>148</v>
      </c>
      <c r="J8" s="185">
        <v>1250</v>
      </c>
      <c r="K8" s="275"/>
      <c r="L8" s="147"/>
      <c r="M8" s="146"/>
      <c r="N8" s="191"/>
      <c r="O8" s="274"/>
      <c r="P8" s="290">
        <v>230155411506</v>
      </c>
      <c r="Q8" s="146" t="s">
        <v>156</v>
      </c>
      <c r="R8" s="179">
        <v>150</v>
      </c>
      <c r="S8" s="274"/>
      <c r="T8" s="147"/>
      <c r="U8" s="146"/>
      <c r="V8" s="187"/>
      <c r="W8" s="184"/>
      <c r="X8" s="267" t="s">
        <v>557</v>
      </c>
      <c r="AA8" s="170"/>
      <c r="AB8" s="170"/>
      <c r="AC8" s="170"/>
      <c r="AD8" s="170"/>
      <c r="AE8" s="170"/>
      <c r="AF8" s="170"/>
      <c r="AG8" s="170"/>
      <c r="AH8" s="170"/>
      <c r="AI8" s="170"/>
      <c r="AJ8" s="170"/>
      <c r="AK8" s="170"/>
      <c r="AL8" s="170"/>
      <c r="AM8" s="170"/>
    </row>
    <row r="9" spans="1:39" ht="15.75" customHeight="1">
      <c r="A9" s="188"/>
      <c r="B9" s="189"/>
      <c r="C9" s="228">
        <v>0</v>
      </c>
      <c r="D9" s="290">
        <v>230155111109</v>
      </c>
      <c r="E9" s="146" t="s">
        <v>158</v>
      </c>
      <c r="F9" s="183">
        <v>1600</v>
      </c>
      <c r="G9" s="184"/>
      <c r="H9" s="147"/>
      <c r="I9" s="146"/>
      <c r="J9" s="191"/>
      <c r="K9" s="274"/>
      <c r="L9" s="147"/>
      <c r="M9" s="146"/>
      <c r="N9" s="191"/>
      <c r="O9" s="274"/>
      <c r="P9" s="147"/>
      <c r="Q9" s="146"/>
      <c r="R9" s="179"/>
      <c r="S9" s="184"/>
      <c r="T9" s="147"/>
      <c r="U9" s="146"/>
      <c r="V9" s="187"/>
      <c r="W9" s="184"/>
      <c r="X9" s="267" t="s">
        <v>558</v>
      </c>
      <c r="AA9" s="170"/>
      <c r="AB9" s="170"/>
      <c r="AC9" s="170"/>
      <c r="AD9" s="170"/>
      <c r="AE9" s="170"/>
      <c r="AF9" s="170"/>
      <c r="AG9" s="170"/>
      <c r="AH9" s="170"/>
      <c r="AI9" s="170"/>
      <c r="AJ9" s="170"/>
      <c r="AK9" s="170"/>
      <c r="AL9" s="170"/>
      <c r="AM9" s="170"/>
    </row>
    <row r="10" spans="1:39" ht="15.75" customHeight="1">
      <c r="A10" s="188"/>
      <c r="B10" s="189"/>
      <c r="C10" s="228">
        <v>0</v>
      </c>
      <c r="D10" s="290">
        <v>230155111110</v>
      </c>
      <c r="E10" s="146" t="s">
        <v>159</v>
      </c>
      <c r="F10" s="183">
        <v>2700</v>
      </c>
      <c r="G10" s="184"/>
      <c r="H10" s="147"/>
      <c r="I10" s="146"/>
      <c r="J10" s="191"/>
      <c r="K10" s="274"/>
      <c r="L10" s="147"/>
      <c r="M10" s="146"/>
      <c r="N10" s="191"/>
      <c r="O10" s="274"/>
      <c r="P10" s="147"/>
      <c r="Q10" s="146"/>
      <c r="R10" s="179"/>
      <c r="S10" s="184"/>
      <c r="T10" s="147"/>
      <c r="U10" s="146"/>
      <c r="V10" s="187"/>
      <c r="W10" s="184"/>
      <c r="X10" s="267" t="s">
        <v>559</v>
      </c>
      <c r="AA10" s="170"/>
      <c r="AB10" s="170"/>
      <c r="AC10" s="170"/>
      <c r="AD10" s="170"/>
      <c r="AE10" s="170"/>
      <c r="AF10" s="170"/>
      <c r="AG10" s="170"/>
      <c r="AH10" s="170"/>
      <c r="AI10" s="170"/>
      <c r="AJ10" s="170"/>
      <c r="AK10" s="170"/>
      <c r="AL10" s="170"/>
      <c r="AM10" s="170"/>
    </row>
    <row r="11" spans="1:39" ht="15.75" customHeight="1">
      <c r="A11" s="188"/>
      <c r="B11" s="189"/>
      <c r="C11" s="228">
        <v>0</v>
      </c>
      <c r="D11" s="290">
        <v>230155111112</v>
      </c>
      <c r="E11" s="146" t="s">
        <v>160</v>
      </c>
      <c r="F11" s="183">
        <v>3050</v>
      </c>
      <c r="G11" s="184"/>
      <c r="H11" s="148"/>
      <c r="I11" s="149"/>
      <c r="J11" s="179"/>
      <c r="K11" s="184"/>
      <c r="L11" s="148"/>
      <c r="M11" s="149"/>
      <c r="N11" s="191"/>
      <c r="O11" s="184"/>
      <c r="P11" s="147"/>
      <c r="Q11" s="146"/>
      <c r="R11" s="179"/>
      <c r="S11" s="184"/>
      <c r="T11" s="147"/>
      <c r="U11" s="146"/>
      <c r="V11" s="187"/>
      <c r="W11" s="192"/>
      <c r="X11" s="267" t="s">
        <v>560</v>
      </c>
      <c r="AA11" s="170"/>
      <c r="AB11" s="170"/>
      <c r="AC11" s="170"/>
      <c r="AD11" s="170"/>
      <c r="AE11" s="170"/>
      <c r="AF11" s="170"/>
      <c r="AG11" s="170"/>
      <c r="AH11" s="170"/>
      <c r="AI11" s="170"/>
      <c r="AJ11" s="170"/>
      <c r="AK11" s="170"/>
      <c r="AL11" s="170"/>
      <c r="AM11" s="170"/>
    </row>
    <row r="12" spans="1:39" ht="15.75" customHeight="1">
      <c r="A12" s="188"/>
      <c r="B12" s="189"/>
      <c r="C12" s="228">
        <v>0</v>
      </c>
      <c r="D12" s="290">
        <v>230155111114</v>
      </c>
      <c r="E12" s="146" t="s">
        <v>161</v>
      </c>
      <c r="F12" s="183">
        <v>2650</v>
      </c>
      <c r="G12" s="184"/>
      <c r="H12" s="147"/>
      <c r="I12" s="146"/>
      <c r="J12" s="179"/>
      <c r="K12" s="184"/>
      <c r="L12" s="147"/>
      <c r="M12" s="146"/>
      <c r="N12" s="179"/>
      <c r="O12" s="184"/>
      <c r="P12" s="147"/>
      <c r="Q12" s="146"/>
      <c r="R12" s="179"/>
      <c r="S12" s="184"/>
      <c r="T12" s="147"/>
      <c r="U12" s="146"/>
      <c r="V12" s="187"/>
      <c r="W12" s="184"/>
      <c r="X12" s="267" t="s">
        <v>503</v>
      </c>
      <c r="AA12" s="170"/>
      <c r="AB12" s="170"/>
      <c r="AC12" s="170"/>
      <c r="AD12" s="170"/>
      <c r="AE12" s="170"/>
      <c r="AF12" s="170"/>
      <c r="AG12" s="170"/>
      <c r="AH12" s="170"/>
      <c r="AI12" s="170"/>
      <c r="AJ12" s="170"/>
      <c r="AK12" s="170"/>
      <c r="AL12" s="170"/>
      <c r="AM12" s="170"/>
    </row>
    <row r="13" spans="1:39" ht="15.75" customHeight="1">
      <c r="A13" s="188"/>
      <c r="B13" s="189"/>
      <c r="C13" s="228">
        <v>0</v>
      </c>
      <c r="D13" s="290">
        <v>230155111115</v>
      </c>
      <c r="E13" s="146" t="s">
        <v>162</v>
      </c>
      <c r="F13" s="183">
        <v>1900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230155111116</v>
      </c>
      <c r="E14" s="146" t="s">
        <v>163</v>
      </c>
      <c r="F14" s="183">
        <v>2050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230155111117</v>
      </c>
      <c r="E15" s="146" t="s">
        <v>164</v>
      </c>
      <c r="F15" s="183">
        <v>1750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230155111121</v>
      </c>
      <c r="E16" s="146" t="s">
        <v>165</v>
      </c>
      <c r="F16" s="183">
        <v>1450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9">
        <v>0</v>
      </c>
      <c r="D17" s="293">
        <v>230155111130</v>
      </c>
      <c r="E17" s="151" t="s">
        <v>166</v>
      </c>
      <c r="F17" s="198">
        <v>4550</v>
      </c>
      <c r="G17" s="199"/>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230155111131</v>
      </c>
      <c r="E18" s="151" t="s">
        <v>167</v>
      </c>
      <c r="F18" s="201">
        <v>1250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230155111132</v>
      </c>
      <c r="E19" s="151" t="s">
        <v>168</v>
      </c>
      <c r="F19" s="198">
        <v>1500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v>0</v>
      </c>
      <c r="D20" s="293">
        <v>230155111134</v>
      </c>
      <c r="E20" s="151" t="s">
        <v>169</v>
      </c>
      <c r="F20" s="201">
        <v>1200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t="s">
        <v>39</v>
      </c>
      <c r="D21" s="293">
        <v>230155111133</v>
      </c>
      <c r="E21" s="151" t="s">
        <v>170</v>
      </c>
      <c r="F21" s="201">
        <v>1550</v>
      </c>
      <c r="G21" s="199"/>
      <c r="H21" s="150"/>
      <c r="I21" s="151"/>
      <c r="J21" s="200"/>
      <c r="K21" s="199"/>
      <c r="L21" s="147"/>
      <c r="M21" s="146"/>
      <c r="N21" s="179"/>
      <c r="O21" s="199"/>
      <c r="P21" s="150"/>
      <c r="Q21" s="151"/>
      <c r="R21" s="200"/>
      <c r="S21" s="199"/>
      <c r="T21" s="150"/>
      <c r="U21" s="151"/>
      <c r="V21" s="202"/>
      <c r="W21" s="199"/>
      <c r="X21" s="267" t="s">
        <v>561</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198"/>
      <c r="G22" s="199"/>
      <c r="H22" s="150"/>
      <c r="I22" s="151"/>
      <c r="J22" s="200"/>
      <c r="K22" s="199"/>
      <c r="L22" s="147"/>
      <c r="M22" s="146"/>
      <c r="N22" s="179"/>
      <c r="O22" s="199"/>
      <c r="P22" s="150"/>
      <c r="Q22" s="151"/>
      <c r="R22" s="200"/>
      <c r="S22" s="199"/>
      <c r="T22" s="150"/>
      <c r="U22" s="151"/>
      <c r="V22" s="202"/>
      <c r="W22" s="199"/>
      <c r="X22" s="267" t="s">
        <v>574</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201"/>
      <c r="G23" s="199"/>
      <c r="H23" s="150"/>
      <c r="I23" s="151"/>
      <c r="J23" s="200"/>
      <c r="K23" s="199"/>
      <c r="L23" s="147"/>
      <c r="M23" s="146"/>
      <c r="N23" s="179"/>
      <c r="O23" s="199"/>
      <c r="P23" s="150"/>
      <c r="Q23" s="151"/>
      <c r="R23" s="200"/>
      <c r="S23" s="199"/>
      <c r="T23" s="150"/>
      <c r="U23" s="151"/>
      <c r="V23" s="187"/>
      <c r="W23" s="199"/>
      <c r="X23" s="267"/>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17　店</v>
      </c>
      <c r="F48" s="206">
        <f>SUM(F5:F47)</f>
        <v>35150</v>
      </c>
      <c r="G48" s="206">
        <f>SUM(G5:G47)</f>
        <v>0</v>
      </c>
      <c r="H48" s="152"/>
      <c r="I48" s="161" t="str">
        <f>CONCATENATE(FIXED(COUNTA(I5:I47),0,0),"　店")</f>
        <v>4　店</v>
      </c>
      <c r="J48" s="206">
        <f>SUM(J5:J47)</f>
        <v>5450</v>
      </c>
      <c r="K48" s="206">
        <f>SUM(K5:K47)</f>
        <v>0</v>
      </c>
      <c r="L48" s="152"/>
      <c r="M48" s="161" t="str">
        <f>CONCATENATE(FIXED(COUNTA(M5:M47),0,0),"　店")</f>
        <v>0　店</v>
      </c>
      <c r="N48" s="206">
        <f>SUM(N5:N47)</f>
        <v>0</v>
      </c>
      <c r="O48" s="206">
        <f>SUM(O5:O47)</f>
        <v>0</v>
      </c>
      <c r="P48" s="152"/>
      <c r="Q48" s="161" t="str">
        <f>CONCATENATE(FIXED(COUNTA(Q5:Q47),0,0),"　店")</f>
        <v>4　店</v>
      </c>
      <c r="R48" s="206">
        <f>SUM(R5:R47)</f>
        <v>2250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613</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O21:O22 L5:L47 O24:O48 W5:W48 O5:O19 G5:G48">
      <formula1>O5</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188</v>
      </c>
      <c r="B5" s="174"/>
      <c r="C5" s="226">
        <v>0</v>
      </c>
      <c r="D5" s="291">
        <v>230105101103</v>
      </c>
      <c r="E5" s="145" t="s">
        <v>171</v>
      </c>
      <c r="F5" s="175">
        <v>1650</v>
      </c>
      <c r="G5" s="176"/>
      <c r="H5" s="291">
        <v>230105201202</v>
      </c>
      <c r="I5" s="145" t="s">
        <v>172</v>
      </c>
      <c r="J5" s="177">
        <v>2150</v>
      </c>
      <c r="K5" s="272"/>
      <c r="L5" s="144"/>
      <c r="M5" s="145"/>
      <c r="N5" s="178"/>
      <c r="O5" s="273"/>
      <c r="P5" s="289">
        <v>230105401501</v>
      </c>
      <c r="Q5" s="146" t="s">
        <v>581</v>
      </c>
      <c r="R5" s="179">
        <v>500</v>
      </c>
      <c r="S5" s="274"/>
      <c r="T5" s="144"/>
      <c r="U5" s="145"/>
      <c r="V5" s="180"/>
      <c r="W5" s="176"/>
      <c r="X5" s="266" t="s">
        <v>173</v>
      </c>
      <c r="AA5" s="170"/>
      <c r="AB5" s="170"/>
      <c r="AC5" s="170"/>
      <c r="AD5" s="170"/>
      <c r="AE5" s="170"/>
      <c r="AF5" s="170"/>
      <c r="AG5" s="170"/>
      <c r="AH5" s="170"/>
      <c r="AI5" s="170"/>
      <c r="AJ5" s="170"/>
      <c r="AK5" s="170"/>
      <c r="AL5" s="170"/>
      <c r="AM5" s="170"/>
    </row>
    <row r="6" spans="1:39" ht="15.75" customHeight="1">
      <c r="A6" s="181">
        <f>SUM(G48,K48,O48,S48,W48)</f>
        <v>0</v>
      </c>
      <c r="B6" s="182">
        <f>SUM(F48,J48,N48,R48,V48)</f>
        <v>43900</v>
      </c>
      <c r="C6" s="227">
        <v>0</v>
      </c>
      <c r="D6" s="290">
        <v>230105101104</v>
      </c>
      <c r="E6" s="146" t="s">
        <v>174</v>
      </c>
      <c r="F6" s="183">
        <v>3150</v>
      </c>
      <c r="G6" s="184"/>
      <c r="H6" s="290">
        <v>230105201203</v>
      </c>
      <c r="I6" s="146" t="s">
        <v>175</v>
      </c>
      <c r="J6" s="185">
        <v>2900</v>
      </c>
      <c r="K6" s="275"/>
      <c r="L6" s="147"/>
      <c r="M6" s="146"/>
      <c r="N6" s="186"/>
      <c r="O6" s="276"/>
      <c r="P6" s="290">
        <v>230105401502</v>
      </c>
      <c r="Q6" s="146" t="s">
        <v>176</v>
      </c>
      <c r="R6" s="179">
        <v>450</v>
      </c>
      <c r="S6" s="274"/>
      <c r="T6" s="147"/>
      <c r="U6" s="146"/>
      <c r="V6" s="187"/>
      <c r="W6" s="184"/>
      <c r="X6" s="267" t="s">
        <v>552</v>
      </c>
      <c r="AA6" s="170"/>
      <c r="AB6" s="170"/>
      <c r="AC6" s="170"/>
      <c r="AD6" s="170"/>
      <c r="AE6" s="170"/>
      <c r="AF6" s="170"/>
      <c r="AG6" s="170"/>
      <c r="AH6" s="170"/>
      <c r="AI6" s="170"/>
      <c r="AJ6" s="170"/>
      <c r="AK6" s="170"/>
      <c r="AL6" s="170"/>
      <c r="AM6" s="170"/>
    </row>
    <row r="7" spans="1:39" ht="15.75" customHeight="1">
      <c r="A7" s="188"/>
      <c r="B7" s="189"/>
      <c r="C7" s="228">
        <v>0</v>
      </c>
      <c r="D7" s="290">
        <v>230105101105</v>
      </c>
      <c r="E7" s="146" t="s">
        <v>177</v>
      </c>
      <c r="F7" s="183">
        <v>1650</v>
      </c>
      <c r="G7" s="184"/>
      <c r="H7" s="290">
        <v>230105201208</v>
      </c>
      <c r="I7" s="146" t="s">
        <v>178</v>
      </c>
      <c r="J7" s="185">
        <v>350</v>
      </c>
      <c r="K7" s="275"/>
      <c r="L7" s="147"/>
      <c r="M7" s="146"/>
      <c r="N7" s="186"/>
      <c r="O7" s="276"/>
      <c r="P7" s="290">
        <v>230105401503</v>
      </c>
      <c r="Q7" s="146" t="s">
        <v>179</v>
      </c>
      <c r="R7" s="179">
        <v>250</v>
      </c>
      <c r="S7" s="274"/>
      <c r="T7" s="147"/>
      <c r="U7" s="146"/>
      <c r="V7" s="187"/>
      <c r="W7" s="184"/>
      <c r="X7" s="267" t="s">
        <v>553</v>
      </c>
      <c r="AA7" s="170"/>
      <c r="AB7" s="170"/>
      <c r="AC7" s="170"/>
      <c r="AD7" s="170"/>
      <c r="AE7" s="170"/>
      <c r="AF7" s="170"/>
      <c r="AG7" s="170"/>
      <c r="AH7" s="170"/>
      <c r="AI7" s="170"/>
      <c r="AJ7" s="170"/>
      <c r="AK7" s="170"/>
      <c r="AL7" s="170"/>
      <c r="AM7" s="170"/>
    </row>
    <row r="8" spans="1:39" ht="15.75" customHeight="1">
      <c r="A8" s="188"/>
      <c r="B8" s="189"/>
      <c r="C8" s="228">
        <v>0</v>
      </c>
      <c r="D8" s="290">
        <v>230105101106</v>
      </c>
      <c r="E8" s="146" t="s">
        <v>180</v>
      </c>
      <c r="F8" s="183">
        <v>1950</v>
      </c>
      <c r="G8" s="184"/>
      <c r="H8" s="290">
        <v>230105201205</v>
      </c>
      <c r="I8" s="146" t="s">
        <v>181</v>
      </c>
      <c r="J8" s="185">
        <v>2650</v>
      </c>
      <c r="K8" s="275"/>
      <c r="L8" s="147"/>
      <c r="M8" s="146"/>
      <c r="N8" s="191"/>
      <c r="O8" s="274"/>
      <c r="P8" s="290">
        <v>230105401504</v>
      </c>
      <c r="Q8" s="146" t="s">
        <v>580</v>
      </c>
      <c r="R8" s="179">
        <v>450</v>
      </c>
      <c r="S8" s="274"/>
      <c r="T8" s="147"/>
      <c r="U8" s="146"/>
      <c r="V8" s="187"/>
      <c r="W8" s="184"/>
      <c r="X8" s="267" t="s">
        <v>554</v>
      </c>
      <c r="AA8" s="170"/>
      <c r="AB8" s="170"/>
      <c r="AC8" s="170"/>
      <c r="AD8" s="170"/>
      <c r="AE8" s="170"/>
      <c r="AF8" s="170"/>
      <c r="AG8" s="170"/>
      <c r="AH8" s="170"/>
      <c r="AI8" s="170"/>
      <c r="AJ8" s="170"/>
      <c r="AK8" s="170"/>
      <c r="AL8" s="170"/>
      <c r="AM8" s="170"/>
    </row>
    <row r="9" spans="1:39" ht="15.75" customHeight="1">
      <c r="A9" s="188"/>
      <c r="B9" s="189"/>
      <c r="C9" s="228">
        <v>0</v>
      </c>
      <c r="D9" s="290">
        <v>230105101107</v>
      </c>
      <c r="E9" s="146" t="s">
        <v>605</v>
      </c>
      <c r="F9" s="183">
        <v>2050</v>
      </c>
      <c r="G9" s="184"/>
      <c r="H9" s="147"/>
      <c r="I9" s="146"/>
      <c r="J9" s="191"/>
      <c r="K9" s="274"/>
      <c r="L9" s="147"/>
      <c r="M9" s="146"/>
      <c r="N9" s="191"/>
      <c r="O9" s="274"/>
      <c r="P9" s="290">
        <v>230105401505</v>
      </c>
      <c r="Q9" s="146" t="s">
        <v>182</v>
      </c>
      <c r="R9" s="179">
        <v>450</v>
      </c>
      <c r="S9" s="184"/>
      <c r="T9" s="147"/>
      <c r="U9" s="146"/>
      <c r="V9" s="187"/>
      <c r="W9" s="184"/>
      <c r="X9" s="267" t="s">
        <v>503</v>
      </c>
      <c r="AA9" s="170"/>
      <c r="AB9" s="170"/>
      <c r="AC9" s="170"/>
      <c r="AD9" s="170"/>
      <c r="AE9" s="170"/>
      <c r="AF9" s="170"/>
      <c r="AG9" s="170"/>
      <c r="AH9" s="170"/>
      <c r="AI9" s="170"/>
      <c r="AJ9" s="170"/>
      <c r="AK9" s="170"/>
      <c r="AL9" s="170"/>
      <c r="AM9" s="170"/>
    </row>
    <row r="10" spans="1:39" ht="15.75" customHeight="1">
      <c r="A10" s="188"/>
      <c r="B10" s="189"/>
      <c r="C10" s="228">
        <v>0</v>
      </c>
      <c r="D10" s="290">
        <v>230105101110</v>
      </c>
      <c r="E10" s="146" t="s">
        <v>183</v>
      </c>
      <c r="F10" s="183">
        <v>4050</v>
      </c>
      <c r="G10" s="184"/>
      <c r="H10" s="147"/>
      <c r="I10" s="146"/>
      <c r="J10" s="191"/>
      <c r="K10" s="274"/>
      <c r="L10" s="147"/>
      <c r="M10" s="146"/>
      <c r="N10" s="191"/>
      <c r="O10" s="274"/>
      <c r="P10" s="147"/>
      <c r="Q10" s="146"/>
      <c r="R10" s="179" t="s">
        <v>59</v>
      </c>
      <c r="S10" s="184"/>
      <c r="T10" s="147"/>
      <c r="U10" s="146"/>
      <c r="V10" s="187"/>
      <c r="W10" s="184"/>
      <c r="X10" s="267"/>
      <c r="AA10" s="170"/>
      <c r="AB10" s="170"/>
      <c r="AC10" s="170"/>
      <c r="AD10" s="170"/>
      <c r="AE10" s="170"/>
      <c r="AF10" s="170"/>
      <c r="AG10" s="170"/>
      <c r="AH10" s="170"/>
      <c r="AI10" s="170"/>
      <c r="AJ10" s="170"/>
      <c r="AK10" s="170"/>
      <c r="AL10" s="170"/>
      <c r="AM10" s="170"/>
    </row>
    <row r="11" spans="1:39" ht="15.75" customHeight="1">
      <c r="A11" s="188"/>
      <c r="B11" s="189"/>
      <c r="C11" s="228">
        <v>0</v>
      </c>
      <c r="D11" s="290">
        <v>230105101113</v>
      </c>
      <c r="E11" s="146" t="s">
        <v>606</v>
      </c>
      <c r="F11" s="183">
        <v>3000</v>
      </c>
      <c r="G11" s="184"/>
      <c r="H11" s="148"/>
      <c r="I11" s="149"/>
      <c r="J11" s="179"/>
      <c r="K11" s="184"/>
      <c r="L11" s="148"/>
      <c r="M11" s="149"/>
      <c r="N11" s="191"/>
      <c r="O11" s="184"/>
      <c r="P11" s="147"/>
      <c r="Q11" s="146"/>
      <c r="R11" s="179"/>
      <c r="S11" s="184"/>
      <c r="T11" s="147"/>
      <c r="U11" s="146"/>
      <c r="V11" s="187"/>
      <c r="W11" s="192"/>
      <c r="X11" s="267"/>
      <c r="AA11" s="170"/>
      <c r="AB11" s="170"/>
      <c r="AC11" s="170"/>
      <c r="AD11" s="170"/>
      <c r="AE11" s="170"/>
      <c r="AF11" s="170"/>
      <c r="AG11" s="170"/>
      <c r="AH11" s="170"/>
      <c r="AI11" s="170"/>
      <c r="AJ11" s="170"/>
      <c r="AK11" s="170"/>
      <c r="AL11" s="170"/>
      <c r="AM11" s="170"/>
    </row>
    <row r="12" spans="1:39" ht="15.75" customHeight="1">
      <c r="A12" s="188"/>
      <c r="B12" s="189"/>
      <c r="C12" s="228">
        <v>0</v>
      </c>
      <c r="D12" s="290">
        <v>230105101114</v>
      </c>
      <c r="E12" s="146" t="s">
        <v>608</v>
      </c>
      <c r="F12" s="183">
        <v>4250</v>
      </c>
      <c r="G12" s="184"/>
      <c r="H12" s="147"/>
      <c r="I12" s="146"/>
      <c r="J12" s="179"/>
      <c r="K12" s="184"/>
      <c r="L12" s="147"/>
      <c r="M12" s="146"/>
      <c r="N12" s="179"/>
      <c r="O12" s="184"/>
      <c r="P12" s="147"/>
      <c r="Q12" s="146"/>
      <c r="R12" s="179"/>
      <c r="S12" s="184"/>
      <c r="T12" s="147"/>
      <c r="U12" s="146"/>
      <c r="V12" s="187"/>
      <c r="W12" s="184"/>
      <c r="X12" s="267"/>
      <c r="AA12" s="170"/>
      <c r="AB12" s="170"/>
      <c r="AC12" s="170"/>
      <c r="AD12" s="170"/>
      <c r="AE12" s="170"/>
      <c r="AF12" s="170"/>
      <c r="AG12" s="170"/>
      <c r="AH12" s="170"/>
      <c r="AI12" s="170"/>
      <c r="AJ12" s="170"/>
      <c r="AK12" s="170"/>
      <c r="AL12" s="170"/>
      <c r="AM12" s="170"/>
    </row>
    <row r="13" spans="1:39" ht="15.75" customHeight="1">
      <c r="A13" s="188"/>
      <c r="B13" s="189"/>
      <c r="C13" s="228">
        <v>0</v>
      </c>
      <c r="D13" s="290">
        <v>230105101116</v>
      </c>
      <c r="E13" s="146" t="s">
        <v>184</v>
      </c>
      <c r="F13" s="183">
        <v>2850</v>
      </c>
      <c r="G13" s="184"/>
      <c r="H13" s="147"/>
      <c r="I13" s="146"/>
      <c r="J13" s="179"/>
      <c r="K13" s="184"/>
      <c r="L13" s="147"/>
      <c r="M13" s="146"/>
      <c r="N13" s="179"/>
      <c r="O13" s="184"/>
      <c r="P13" s="147"/>
      <c r="Q13" s="146"/>
      <c r="R13" s="179"/>
      <c r="S13" s="184"/>
      <c r="T13" s="147"/>
      <c r="U13" s="146"/>
      <c r="V13" s="187"/>
      <c r="W13" s="184"/>
      <c r="X13" s="267"/>
      <c r="AA13" s="170"/>
      <c r="AB13" s="170"/>
      <c r="AC13" s="170"/>
      <c r="AD13" s="170"/>
      <c r="AE13" s="170"/>
      <c r="AF13" s="170"/>
      <c r="AG13" s="170"/>
      <c r="AH13" s="170"/>
      <c r="AI13" s="170"/>
      <c r="AJ13" s="170"/>
      <c r="AK13" s="170"/>
      <c r="AL13" s="170"/>
      <c r="AM13" s="170"/>
    </row>
    <row r="14" spans="1:39" ht="15.75" customHeight="1">
      <c r="A14" s="188"/>
      <c r="B14" s="189"/>
      <c r="C14" s="228">
        <v>0</v>
      </c>
      <c r="D14" s="290">
        <v>230105101117</v>
      </c>
      <c r="E14" s="146" t="s">
        <v>607</v>
      </c>
      <c r="F14" s="183">
        <v>2400</v>
      </c>
      <c r="G14" s="184"/>
      <c r="H14" s="147"/>
      <c r="I14" s="146"/>
      <c r="J14" s="179"/>
      <c r="K14" s="184"/>
      <c r="L14" s="147"/>
      <c r="M14" s="146"/>
      <c r="N14" s="179"/>
      <c r="O14" s="184"/>
      <c r="P14" s="147"/>
      <c r="Q14" s="146"/>
      <c r="R14" s="179"/>
      <c r="S14" s="184"/>
      <c r="T14" s="147"/>
      <c r="U14" s="146"/>
      <c r="V14" s="187"/>
      <c r="W14" s="184"/>
      <c r="X14" s="267"/>
      <c r="AA14" s="170"/>
      <c r="AB14" s="170"/>
      <c r="AC14" s="170"/>
      <c r="AD14" s="170"/>
      <c r="AE14" s="170"/>
      <c r="AF14" s="170"/>
      <c r="AG14" s="170"/>
      <c r="AH14" s="170"/>
      <c r="AI14" s="170"/>
      <c r="AJ14" s="170"/>
      <c r="AK14" s="170"/>
      <c r="AL14" s="170"/>
      <c r="AM14" s="170"/>
    </row>
    <row r="15" spans="1:39" ht="15.75" customHeight="1">
      <c r="A15" s="193"/>
      <c r="B15" s="194"/>
      <c r="C15" s="228">
        <v>0</v>
      </c>
      <c r="D15" s="290">
        <v>230105101118</v>
      </c>
      <c r="E15" s="146" t="s">
        <v>185</v>
      </c>
      <c r="F15" s="183">
        <v>1400</v>
      </c>
      <c r="G15" s="184"/>
      <c r="H15" s="147"/>
      <c r="I15" s="146"/>
      <c r="J15" s="179"/>
      <c r="K15" s="184"/>
      <c r="L15" s="147"/>
      <c r="M15" s="146"/>
      <c r="N15" s="179"/>
      <c r="O15" s="184"/>
      <c r="P15" s="147"/>
      <c r="Q15" s="146"/>
      <c r="R15" s="179"/>
      <c r="S15" s="184"/>
      <c r="T15" s="147"/>
      <c r="U15" s="146"/>
      <c r="V15" s="187"/>
      <c r="W15" s="184"/>
      <c r="X15" s="267"/>
      <c r="AA15" s="170"/>
      <c r="AB15" s="170"/>
      <c r="AC15" s="170"/>
      <c r="AD15" s="170"/>
      <c r="AE15" s="170"/>
      <c r="AF15" s="170"/>
      <c r="AG15" s="170"/>
      <c r="AH15" s="170"/>
      <c r="AI15" s="170"/>
      <c r="AJ15" s="170"/>
      <c r="AK15" s="170"/>
      <c r="AL15" s="170"/>
      <c r="AM15" s="170"/>
    </row>
    <row r="16" spans="1:39" ht="15.75" customHeight="1">
      <c r="A16" s="190"/>
      <c r="B16" s="195"/>
      <c r="C16" s="228">
        <v>0</v>
      </c>
      <c r="D16" s="290">
        <v>230105101119</v>
      </c>
      <c r="E16" s="146" t="s">
        <v>186</v>
      </c>
      <c r="F16" s="183">
        <v>3800</v>
      </c>
      <c r="G16" s="184"/>
      <c r="H16" s="147"/>
      <c r="I16" s="146"/>
      <c r="J16" s="179"/>
      <c r="K16" s="184"/>
      <c r="L16" s="147"/>
      <c r="M16" s="146"/>
      <c r="N16" s="179"/>
      <c r="O16" s="184"/>
      <c r="P16" s="147"/>
      <c r="Q16" s="146"/>
      <c r="R16" s="179"/>
      <c r="S16" s="184"/>
      <c r="T16" s="147"/>
      <c r="U16" s="146"/>
      <c r="V16" s="187"/>
      <c r="W16" s="184"/>
      <c r="X16" s="267"/>
      <c r="AA16" s="170"/>
      <c r="AB16" s="170"/>
      <c r="AC16" s="170"/>
      <c r="AD16" s="170"/>
      <c r="AE16" s="170"/>
      <c r="AF16" s="170"/>
      <c r="AG16" s="170"/>
      <c r="AH16" s="170"/>
      <c r="AI16" s="170"/>
      <c r="AJ16" s="170"/>
      <c r="AK16" s="170"/>
      <c r="AL16" s="170"/>
      <c r="AM16" s="170"/>
    </row>
    <row r="17" spans="1:39" ht="15.75" customHeight="1">
      <c r="A17" s="190"/>
      <c r="B17" s="195"/>
      <c r="C17" s="229">
        <v>0</v>
      </c>
      <c r="D17" s="293">
        <v>230105101120</v>
      </c>
      <c r="E17" s="151" t="s">
        <v>187</v>
      </c>
      <c r="F17" s="198">
        <v>1550</v>
      </c>
      <c r="G17" s="199"/>
      <c r="H17" s="147"/>
      <c r="I17" s="146"/>
      <c r="J17" s="179"/>
      <c r="K17" s="184"/>
      <c r="L17" s="147"/>
      <c r="M17" s="146"/>
      <c r="N17" s="179"/>
      <c r="O17" s="184"/>
      <c r="P17" s="147"/>
      <c r="Q17" s="146"/>
      <c r="R17" s="179"/>
      <c r="S17" s="184"/>
      <c r="T17" s="147"/>
      <c r="U17" s="146"/>
      <c r="V17" s="187"/>
      <c r="W17" s="184"/>
      <c r="X17" s="267"/>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201" t="s">
        <v>59</v>
      </c>
      <c r="G18" s="199"/>
      <c r="H18" s="150"/>
      <c r="I18" s="151"/>
      <c r="J18" s="200"/>
      <c r="K18" s="199"/>
      <c r="L18" s="147"/>
      <c r="M18" s="146"/>
      <c r="N18" s="179"/>
      <c r="O18" s="199"/>
      <c r="P18" s="150"/>
      <c r="Q18" s="151"/>
      <c r="R18" s="200"/>
      <c r="S18" s="199"/>
      <c r="T18" s="150"/>
      <c r="U18" s="151"/>
      <c r="V18" s="187"/>
      <c r="W18" s="199"/>
      <c r="X18" s="267"/>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198"/>
      <c r="G19" s="199"/>
      <c r="H19" s="150"/>
      <c r="I19" s="151"/>
      <c r="J19" s="200"/>
      <c r="K19" s="199"/>
      <c r="L19" s="147"/>
      <c r="M19" s="146"/>
      <c r="N19" s="179"/>
      <c r="O19" s="199"/>
      <c r="P19" s="150"/>
      <c r="Q19" s="151"/>
      <c r="R19" s="200"/>
      <c r="S19" s="199"/>
      <c r="T19" s="150"/>
      <c r="U19" s="151"/>
      <c r="V19" s="202"/>
      <c r="W19" s="199"/>
      <c r="X19" s="267"/>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13　店</v>
      </c>
      <c r="F48" s="206">
        <f>SUM(F5:F47)</f>
        <v>33750</v>
      </c>
      <c r="G48" s="206">
        <f>SUM(G5:G47)</f>
        <v>0</v>
      </c>
      <c r="H48" s="152"/>
      <c r="I48" s="161" t="str">
        <f>CONCATENATE(FIXED(COUNTA(I5:I47),0,0),"　店")</f>
        <v>4　店</v>
      </c>
      <c r="J48" s="206">
        <f>SUM(J5:J47)</f>
        <v>8050</v>
      </c>
      <c r="K48" s="206">
        <f>SUM(K5:K47)</f>
        <v>0</v>
      </c>
      <c r="L48" s="152"/>
      <c r="M48" s="161" t="str">
        <f>CONCATENATE(FIXED(COUNTA(M5:M47),0,0),"　店")</f>
        <v>0　店</v>
      </c>
      <c r="N48" s="206">
        <f>SUM(N5:N47)</f>
        <v>0</v>
      </c>
      <c r="O48" s="206">
        <f>SUM(O5:O47)</f>
        <v>0</v>
      </c>
      <c r="P48" s="152"/>
      <c r="Q48" s="161" t="str">
        <f>CONCATENATE(FIXED(COUNTA(Q5:Q47),0,0),"　店")</f>
        <v>5　店</v>
      </c>
      <c r="R48" s="206">
        <f>SUM(R5:R47)</f>
        <v>2100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613</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S5:S48 L5:L47 O24:O48 W5:W48 O5:O19 O21:O22 G5:G48">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6:X48">
      <formula1>千種区!#REF!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209</v>
      </c>
      <c r="B5" s="174"/>
      <c r="C5" s="226">
        <v>0</v>
      </c>
      <c r="D5" s="291">
        <v>230110102101</v>
      </c>
      <c r="E5" s="145" t="s">
        <v>190</v>
      </c>
      <c r="F5" s="175">
        <v>650</v>
      </c>
      <c r="G5" s="176"/>
      <c r="H5" s="291">
        <v>230110202201</v>
      </c>
      <c r="I5" s="145" t="s">
        <v>191</v>
      </c>
      <c r="J5" s="177">
        <v>700</v>
      </c>
      <c r="K5" s="272"/>
      <c r="L5" s="144">
        <v>230110302302</v>
      </c>
      <c r="M5" s="145" t="s">
        <v>192</v>
      </c>
      <c r="N5" s="178">
        <v>550</v>
      </c>
      <c r="O5" s="273"/>
      <c r="P5" s="289">
        <v>230110402501</v>
      </c>
      <c r="Q5" s="146" t="s">
        <v>193</v>
      </c>
      <c r="R5" s="179">
        <v>650</v>
      </c>
      <c r="S5" s="274"/>
      <c r="T5" s="144"/>
      <c r="U5" s="145"/>
      <c r="V5" s="180"/>
      <c r="W5" s="176"/>
      <c r="X5" s="266" t="s">
        <v>194</v>
      </c>
      <c r="AA5" s="170"/>
      <c r="AB5" s="170"/>
      <c r="AC5" s="170"/>
      <c r="AD5" s="170"/>
      <c r="AE5" s="170"/>
      <c r="AF5" s="170"/>
      <c r="AG5" s="170"/>
      <c r="AH5" s="170"/>
      <c r="AI5" s="170"/>
      <c r="AJ5" s="170"/>
      <c r="AK5" s="170"/>
      <c r="AL5" s="170"/>
      <c r="AM5" s="170"/>
    </row>
    <row r="6" spans="1:39" ht="15.75" customHeight="1">
      <c r="A6" s="181">
        <f>SUM(G48,K48,O48,S48,W48)</f>
        <v>0</v>
      </c>
      <c r="B6" s="182">
        <f>SUM(F48,J48,N48,R48,V48)</f>
        <v>46500</v>
      </c>
      <c r="C6" s="227">
        <v>0</v>
      </c>
      <c r="D6" s="290">
        <v>230110102102</v>
      </c>
      <c r="E6" s="146" t="s">
        <v>595</v>
      </c>
      <c r="F6" s="183">
        <v>2150</v>
      </c>
      <c r="G6" s="184"/>
      <c r="H6" s="290">
        <v>230110202202</v>
      </c>
      <c r="I6" s="146" t="s">
        <v>193</v>
      </c>
      <c r="J6" s="185">
        <v>2050</v>
      </c>
      <c r="K6" s="275"/>
      <c r="L6" s="147">
        <v>230110302306</v>
      </c>
      <c r="M6" s="146" t="s">
        <v>197</v>
      </c>
      <c r="N6" s="186">
        <v>50</v>
      </c>
      <c r="O6" s="276"/>
      <c r="P6" s="290">
        <v>230110402502</v>
      </c>
      <c r="Q6" s="146" t="s">
        <v>192</v>
      </c>
      <c r="R6" s="179">
        <v>550</v>
      </c>
      <c r="S6" s="274"/>
      <c r="T6" s="147"/>
      <c r="U6" s="146"/>
      <c r="V6" s="187"/>
      <c r="W6" s="184"/>
      <c r="X6" s="267" t="s">
        <v>610</v>
      </c>
      <c r="AA6" s="170"/>
      <c r="AB6" s="170"/>
      <c r="AC6" s="170"/>
      <c r="AD6" s="170"/>
      <c r="AE6" s="170"/>
      <c r="AF6" s="170"/>
      <c r="AG6" s="170"/>
      <c r="AH6" s="170"/>
      <c r="AI6" s="170"/>
      <c r="AJ6" s="170"/>
      <c r="AK6" s="170"/>
      <c r="AL6" s="170"/>
      <c r="AM6" s="170"/>
    </row>
    <row r="7" spans="1:39" ht="15.75" customHeight="1">
      <c r="A7" s="188"/>
      <c r="B7" s="189"/>
      <c r="C7" s="228">
        <v>0</v>
      </c>
      <c r="D7" s="290">
        <v>230110102103</v>
      </c>
      <c r="E7" s="146" t="s">
        <v>195</v>
      </c>
      <c r="F7" s="183">
        <v>1650</v>
      </c>
      <c r="G7" s="184"/>
      <c r="H7" s="290">
        <v>230110202204</v>
      </c>
      <c r="I7" s="146" t="s">
        <v>196</v>
      </c>
      <c r="J7" s="185">
        <v>3050</v>
      </c>
      <c r="K7" s="275"/>
      <c r="L7" s="147"/>
      <c r="M7" s="146"/>
      <c r="N7" s="191"/>
      <c r="O7" s="274"/>
      <c r="P7" s="290">
        <v>230110402503</v>
      </c>
      <c r="Q7" s="146" t="s">
        <v>597</v>
      </c>
      <c r="R7" s="179">
        <v>850</v>
      </c>
      <c r="S7" s="274"/>
      <c r="T7" s="147"/>
      <c r="U7" s="146"/>
      <c r="V7" s="187"/>
      <c r="W7" s="184"/>
      <c r="X7" s="267" t="s">
        <v>503</v>
      </c>
      <c r="AA7" s="170"/>
      <c r="AB7" s="170"/>
      <c r="AC7" s="170"/>
      <c r="AD7" s="170"/>
      <c r="AE7" s="170"/>
      <c r="AF7" s="170"/>
      <c r="AG7" s="170"/>
      <c r="AH7" s="170"/>
      <c r="AI7" s="170"/>
      <c r="AJ7" s="170"/>
      <c r="AK7" s="170"/>
      <c r="AL7" s="170"/>
      <c r="AM7" s="170"/>
    </row>
    <row r="8" spans="1:39" ht="15.75" customHeight="1">
      <c r="A8" s="188"/>
      <c r="B8" s="189"/>
      <c r="C8" s="228">
        <v>0</v>
      </c>
      <c r="D8" s="290">
        <v>230110102104</v>
      </c>
      <c r="E8" s="146" t="s">
        <v>198</v>
      </c>
      <c r="F8" s="183">
        <v>1250</v>
      </c>
      <c r="G8" s="184"/>
      <c r="H8" s="290">
        <v>230110202205</v>
      </c>
      <c r="I8" s="146" t="s">
        <v>199</v>
      </c>
      <c r="J8" s="185">
        <v>1850</v>
      </c>
      <c r="K8" s="275"/>
      <c r="L8" s="147"/>
      <c r="M8" s="146"/>
      <c r="N8" s="191"/>
      <c r="O8" s="274"/>
      <c r="P8" s="290">
        <v>230110402504</v>
      </c>
      <c r="Q8" s="146" t="s">
        <v>598</v>
      </c>
      <c r="R8" s="179">
        <v>500</v>
      </c>
      <c r="S8" s="27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v>0</v>
      </c>
      <c r="D9" s="290">
        <v>230110102105</v>
      </c>
      <c r="E9" s="146" t="s">
        <v>200</v>
      </c>
      <c r="F9" s="183">
        <v>2450</v>
      </c>
      <c r="G9" s="184"/>
      <c r="H9" s="147"/>
      <c r="I9" s="146"/>
      <c r="J9" s="191"/>
      <c r="K9" s="274"/>
      <c r="L9" s="147"/>
      <c r="M9" s="146"/>
      <c r="N9" s="191"/>
      <c r="O9" s="274"/>
      <c r="P9" s="147"/>
      <c r="Q9" s="146"/>
      <c r="R9" s="179"/>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230110102106</v>
      </c>
      <c r="E10" s="146" t="s">
        <v>201</v>
      </c>
      <c r="F10" s="183">
        <v>1050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230110102107</v>
      </c>
      <c r="E11" s="146" t="s">
        <v>202</v>
      </c>
      <c r="F11" s="183">
        <v>2100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t="s">
        <v>39</v>
      </c>
      <c r="D12" s="290">
        <v>230110102108</v>
      </c>
      <c r="E12" s="146" t="s">
        <v>203</v>
      </c>
      <c r="F12" s="183">
        <v>1750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t="s">
        <v>40</v>
      </c>
      <c r="D13" s="290">
        <v>230110102109</v>
      </c>
      <c r="E13" s="146" t="s">
        <v>204</v>
      </c>
      <c r="F13" s="183">
        <v>2300</v>
      </c>
      <c r="G13" s="184"/>
      <c r="H13" s="147"/>
      <c r="I13" s="146"/>
      <c r="J13" s="179"/>
      <c r="K13" s="184"/>
      <c r="L13" s="147"/>
      <c r="M13" s="146"/>
      <c r="N13" s="179"/>
      <c r="O13" s="184"/>
      <c r="P13" s="147"/>
      <c r="Q13" s="146"/>
      <c r="R13" s="179"/>
      <c r="S13" s="184"/>
      <c r="T13" s="147"/>
      <c r="U13" s="146"/>
      <c r="V13" s="187"/>
      <c r="W13" s="184"/>
      <c r="X13" s="267" t="s">
        <v>549</v>
      </c>
      <c r="AA13" s="170"/>
      <c r="AB13" s="170"/>
      <c r="AC13" s="170"/>
      <c r="AD13" s="170"/>
      <c r="AE13" s="170"/>
      <c r="AF13" s="170"/>
      <c r="AG13" s="170"/>
      <c r="AH13" s="170"/>
      <c r="AI13" s="170"/>
      <c r="AJ13" s="170"/>
      <c r="AK13" s="170"/>
      <c r="AL13" s="170"/>
      <c r="AM13" s="170"/>
    </row>
    <row r="14" spans="1:39" ht="15.75" customHeight="1">
      <c r="A14" s="188"/>
      <c r="B14" s="189"/>
      <c r="C14" s="228">
        <v>0</v>
      </c>
      <c r="D14" s="290">
        <v>230110102110</v>
      </c>
      <c r="E14" s="146" t="s">
        <v>590</v>
      </c>
      <c r="F14" s="183">
        <v>1800</v>
      </c>
      <c r="G14" s="184"/>
      <c r="H14" s="147"/>
      <c r="I14" s="146"/>
      <c r="J14" s="179"/>
      <c r="K14" s="184"/>
      <c r="L14" s="147"/>
      <c r="M14" s="146"/>
      <c r="N14" s="179"/>
      <c r="O14" s="184"/>
      <c r="P14" s="147"/>
      <c r="Q14" s="146"/>
      <c r="R14" s="179"/>
      <c r="S14" s="184"/>
      <c r="T14" s="147"/>
      <c r="U14" s="146"/>
      <c r="V14" s="187"/>
      <c r="W14" s="184"/>
      <c r="X14" s="267" t="s">
        <v>550</v>
      </c>
      <c r="AA14" s="170"/>
      <c r="AB14" s="170"/>
      <c r="AC14" s="170"/>
      <c r="AD14" s="170"/>
      <c r="AE14" s="170"/>
      <c r="AF14" s="170"/>
      <c r="AG14" s="170"/>
      <c r="AH14" s="170"/>
      <c r="AI14" s="170"/>
      <c r="AJ14" s="170"/>
      <c r="AK14" s="170"/>
      <c r="AL14" s="170"/>
      <c r="AM14" s="170"/>
    </row>
    <row r="15" spans="1:39" ht="15.75" customHeight="1">
      <c r="A15" s="193"/>
      <c r="B15" s="194"/>
      <c r="C15" s="228">
        <v>0</v>
      </c>
      <c r="D15" s="290">
        <v>230110102111</v>
      </c>
      <c r="E15" s="146" t="s">
        <v>596</v>
      </c>
      <c r="F15" s="183">
        <v>2050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230110102112</v>
      </c>
      <c r="E16" s="146" t="s">
        <v>594</v>
      </c>
      <c r="F16" s="183">
        <v>2050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v>0</v>
      </c>
      <c r="D17" s="290">
        <v>230110102113</v>
      </c>
      <c r="E17" s="146" t="s">
        <v>205</v>
      </c>
      <c r="F17" s="183">
        <v>2150</v>
      </c>
      <c r="G17" s="184"/>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230110102114</v>
      </c>
      <c r="E18" s="151" t="s">
        <v>206</v>
      </c>
      <c r="F18" s="198">
        <v>800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230110102115</v>
      </c>
      <c r="E19" s="151" t="s">
        <v>591</v>
      </c>
      <c r="F19" s="201">
        <v>1000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v>0</v>
      </c>
      <c r="D20" s="293">
        <v>230110102116</v>
      </c>
      <c r="E20" s="151" t="s">
        <v>592</v>
      </c>
      <c r="F20" s="198">
        <v>2000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v>0</v>
      </c>
      <c r="D21" s="293">
        <v>230110102117</v>
      </c>
      <c r="E21" s="151" t="s">
        <v>593</v>
      </c>
      <c r="F21" s="201">
        <v>1950</v>
      </c>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t="s">
        <v>41</v>
      </c>
      <c r="D22" s="293">
        <v>230110102118</v>
      </c>
      <c r="E22" s="151" t="s">
        <v>207</v>
      </c>
      <c r="F22" s="201">
        <v>3900</v>
      </c>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t="s">
        <v>42</v>
      </c>
      <c r="D23" s="293">
        <v>230110102119</v>
      </c>
      <c r="E23" s="151" t="s">
        <v>208</v>
      </c>
      <c r="F23" s="198">
        <v>2650</v>
      </c>
      <c r="G23" s="199"/>
      <c r="H23" s="150"/>
      <c r="I23" s="151"/>
      <c r="J23" s="200"/>
      <c r="K23" s="199"/>
      <c r="L23" s="147"/>
      <c r="M23" s="146"/>
      <c r="N23" s="179"/>
      <c r="O23" s="199"/>
      <c r="P23" s="150"/>
      <c r="Q23" s="151"/>
      <c r="R23" s="200"/>
      <c r="S23" s="199"/>
      <c r="T23" s="150"/>
      <c r="U23" s="151"/>
      <c r="V23" s="187"/>
      <c r="W23" s="199"/>
      <c r="X23" s="267" t="s">
        <v>551</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t="s">
        <v>602</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t="s">
        <v>573</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19　店</v>
      </c>
      <c r="F48" s="206">
        <f>SUM(F5:F47)</f>
        <v>35700</v>
      </c>
      <c r="G48" s="206">
        <f>SUM(G5:G47)</f>
        <v>0</v>
      </c>
      <c r="H48" s="152"/>
      <c r="I48" s="161" t="str">
        <f>CONCATENATE(FIXED(COUNTA(I5:I47),0,0),"　店")</f>
        <v>4　店</v>
      </c>
      <c r="J48" s="206">
        <f>SUM(J5:J47)</f>
        <v>7650</v>
      </c>
      <c r="K48" s="206">
        <f>SUM(K5:K47)</f>
        <v>0</v>
      </c>
      <c r="L48" s="152"/>
      <c r="M48" s="161" t="str">
        <f>CONCATENATE(FIXED(COUNTA(M5:M47),0,0),"　店")</f>
        <v>2　店</v>
      </c>
      <c r="N48" s="206">
        <f>SUM(N5:N47)</f>
        <v>600</v>
      </c>
      <c r="O48" s="206">
        <f>SUM(O5:O47)</f>
        <v>0</v>
      </c>
      <c r="P48" s="152"/>
      <c r="Q48" s="161" t="str">
        <f>CONCATENATE(FIXED(COUNTA(Q5:Q47),0,0),"　店")</f>
        <v>4　店</v>
      </c>
      <c r="R48" s="206">
        <f>SUM(R5:R47)</f>
        <v>2550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613</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O24:O48 W5:W48 O21:O22 O5:O19 L5:L47">
      <formula1>O5</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210</v>
      </c>
      <c r="B5" s="174"/>
      <c r="C5" s="226" t="s">
        <v>39</v>
      </c>
      <c r="D5" s="291">
        <v>230170101010</v>
      </c>
      <c r="E5" s="145" t="s">
        <v>211</v>
      </c>
      <c r="F5" s="175">
        <v>7550</v>
      </c>
      <c r="G5" s="176"/>
      <c r="H5" s="291">
        <v>230170202010</v>
      </c>
      <c r="I5" s="145" t="s">
        <v>212</v>
      </c>
      <c r="J5" s="177">
        <v>600</v>
      </c>
      <c r="K5" s="272"/>
      <c r="L5" s="144"/>
      <c r="M5" s="145"/>
      <c r="N5" s="178"/>
      <c r="O5" s="273"/>
      <c r="P5" s="289">
        <v>230170414501</v>
      </c>
      <c r="Q5" s="146" t="s">
        <v>213</v>
      </c>
      <c r="R5" s="179">
        <v>700</v>
      </c>
      <c r="S5" s="274"/>
      <c r="T5" s="144"/>
      <c r="U5" s="145"/>
      <c r="V5" s="180"/>
      <c r="W5" s="176"/>
      <c r="X5" s="266" t="s">
        <v>214</v>
      </c>
      <c r="AA5" s="170"/>
      <c r="AB5" s="170"/>
      <c r="AC5" s="170"/>
      <c r="AD5" s="170"/>
      <c r="AE5" s="170"/>
      <c r="AF5" s="170"/>
      <c r="AG5" s="170"/>
      <c r="AH5" s="170"/>
      <c r="AI5" s="170"/>
      <c r="AJ5" s="170"/>
      <c r="AK5" s="170"/>
      <c r="AL5" s="170"/>
      <c r="AM5" s="170"/>
    </row>
    <row r="6" spans="1:39" ht="15.75" customHeight="1">
      <c r="A6" s="181">
        <f>SUM(G48,K48,O48,S48,W48)</f>
        <v>0</v>
      </c>
      <c r="B6" s="182">
        <f>SUM(F48,J48,N48,R48,V48)</f>
        <v>41950</v>
      </c>
      <c r="C6" s="227">
        <v>0</v>
      </c>
      <c r="D6" s="290">
        <v>230170101030</v>
      </c>
      <c r="E6" s="146" t="s">
        <v>215</v>
      </c>
      <c r="F6" s="183">
        <v>3450</v>
      </c>
      <c r="G6" s="184"/>
      <c r="H6" s="290">
        <v>230170202020</v>
      </c>
      <c r="I6" s="146" t="s">
        <v>216</v>
      </c>
      <c r="J6" s="185">
        <v>150</v>
      </c>
      <c r="K6" s="275"/>
      <c r="L6" s="147"/>
      <c r="M6" s="146"/>
      <c r="N6" s="186"/>
      <c r="O6" s="276"/>
      <c r="P6" s="290">
        <v>230170414502</v>
      </c>
      <c r="Q6" s="146" t="s">
        <v>217</v>
      </c>
      <c r="R6" s="179">
        <v>300</v>
      </c>
      <c r="S6" s="274"/>
      <c r="T6" s="147"/>
      <c r="U6" s="146"/>
      <c r="V6" s="187"/>
      <c r="W6" s="184"/>
      <c r="X6" s="267" t="s">
        <v>603</v>
      </c>
      <c r="AA6" s="170"/>
      <c r="AB6" s="170"/>
      <c r="AC6" s="170"/>
      <c r="AD6" s="170"/>
      <c r="AE6" s="170"/>
      <c r="AF6" s="170"/>
      <c r="AG6" s="170"/>
      <c r="AH6" s="170"/>
      <c r="AI6" s="170"/>
      <c r="AJ6" s="170"/>
      <c r="AK6" s="170"/>
      <c r="AL6" s="170"/>
      <c r="AM6" s="170"/>
    </row>
    <row r="7" spans="1:39" ht="15.75" customHeight="1">
      <c r="A7" s="188"/>
      <c r="B7" s="189"/>
      <c r="C7" s="228">
        <v>0</v>
      </c>
      <c r="D7" s="290">
        <v>230170101040</v>
      </c>
      <c r="E7" s="146" t="s">
        <v>218</v>
      </c>
      <c r="F7" s="183">
        <v>2100</v>
      </c>
      <c r="G7" s="184"/>
      <c r="H7" s="290">
        <v>230170202050</v>
      </c>
      <c r="I7" s="146" t="s">
        <v>219</v>
      </c>
      <c r="J7" s="185">
        <v>1350</v>
      </c>
      <c r="K7" s="275"/>
      <c r="L7" s="147"/>
      <c r="M7" s="146"/>
      <c r="N7" s="186"/>
      <c r="O7" s="276"/>
      <c r="P7" s="290">
        <v>230170414503</v>
      </c>
      <c r="Q7" s="146" t="s">
        <v>220</v>
      </c>
      <c r="R7" s="179">
        <v>500</v>
      </c>
      <c r="S7" s="274"/>
      <c r="T7" s="147"/>
      <c r="U7" s="146"/>
      <c r="V7" s="187"/>
      <c r="W7" s="184"/>
      <c r="X7" s="267" t="s">
        <v>221</v>
      </c>
      <c r="AA7" s="170"/>
      <c r="AB7" s="170"/>
      <c r="AC7" s="170"/>
      <c r="AD7" s="170"/>
      <c r="AE7" s="170"/>
      <c r="AF7" s="170"/>
      <c r="AG7" s="170"/>
      <c r="AH7" s="170"/>
      <c r="AI7" s="170"/>
      <c r="AJ7" s="170"/>
      <c r="AK7" s="170"/>
      <c r="AL7" s="170"/>
      <c r="AM7" s="170"/>
    </row>
    <row r="8" spans="1:39" ht="15.75" customHeight="1">
      <c r="A8" s="188"/>
      <c r="B8" s="189"/>
      <c r="C8" s="228">
        <v>0</v>
      </c>
      <c r="D8" s="290">
        <v>230170101050</v>
      </c>
      <c r="E8" s="146" t="s">
        <v>222</v>
      </c>
      <c r="F8" s="183">
        <v>2100</v>
      </c>
      <c r="G8" s="184"/>
      <c r="H8" s="290">
        <v>230170202040</v>
      </c>
      <c r="I8" s="146" t="s">
        <v>223</v>
      </c>
      <c r="J8" s="185">
        <v>650</v>
      </c>
      <c r="K8" s="275"/>
      <c r="L8" s="147"/>
      <c r="M8" s="146"/>
      <c r="N8" s="191"/>
      <c r="O8" s="274"/>
      <c r="P8" s="290">
        <v>230170414504</v>
      </c>
      <c r="Q8" s="146" t="s">
        <v>224</v>
      </c>
      <c r="R8" s="179">
        <v>500</v>
      </c>
      <c r="S8" s="274"/>
      <c r="T8" s="147"/>
      <c r="U8" s="146"/>
      <c r="V8" s="187"/>
      <c r="W8" s="184"/>
      <c r="X8" s="267" t="s">
        <v>576</v>
      </c>
      <c r="AA8" s="170"/>
      <c r="AB8" s="170"/>
      <c r="AC8" s="170"/>
      <c r="AD8" s="170"/>
      <c r="AE8" s="170"/>
      <c r="AF8" s="170"/>
      <c r="AG8" s="170"/>
      <c r="AH8" s="170"/>
      <c r="AI8" s="170"/>
      <c r="AJ8" s="170"/>
      <c r="AK8" s="170"/>
      <c r="AL8" s="170"/>
      <c r="AM8" s="170"/>
    </row>
    <row r="9" spans="1:39" ht="15.75" customHeight="1">
      <c r="A9" s="188"/>
      <c r="B9" s="189"/>
      <c r="C9" s="228">
        <v>0</v>
      </c>
      <c r="D9" s="290">
        <v>230170101060</v>
      </c>
      <c r="E9" s="146" t="s">
        <v>225</v>
      </c>
      <c r="F9" s="183">
        <v>3950</v>
      </c>
      <c r="G9" s="184"/>
      <c r="H9" s="147">
        <v>230170202060</v>
      </c>
      <c r="I9" s="146" t="s">
        <v>213</v>
      </c>
      <c r="J9" s="191">
        <v>650</v>
      </c>
      <c r="K9" s="274"/>
      <c r="L9" s="147"/>
      <c r="M9" s="146"/>
      <c r="N9" s="191"/>
      <c r="O9" s="274"/>
      <c r="P9" s="147"/>
      <c r="Q9" s="146"/>
      <c r="R9" s="179"/>
      <c r="S9" s="184"/>
      <c r="T9" s="147"/>
      <c r="U9" s="146"/>
      <c r="V9" s="187"/>
      <c r="W9" s="184"/>
      <c r="X9" s="267" t="s">
        <v>547</v>
      </c>
      <c r="AA9" s="170"/>
      <c r="AB9" s="170"/>
      <c r="AC9" s="170"/>
      <c r="AD9" s="170"/>
      <c r="AE9" s="170"/>
      <c r="AF9" s="170"/>
      <c r="AG9" s="170"/>
      <c r="AH9" s="170"/>
      <c r="AI9" s="170"/>
      <c r="AJ9" s="170"/>
      <c r="AK9" s="170"/>
      <c r="AL9" s="170"/>
      <c r="AM9" s="170"/>
    </row>
    <row r="10" spans="1:39" ht="15.75" customHeight="1">
      <c r="A10" s="188"/>
      <c r="B10" s="189"/>
      <c r="C10" s="228">
        <v>0</v>
      </c>
      <c r="D10" s="290">
        <v>230170101080</v>
      </c>
      <c r="E10" s="146" t="s">
        <v>226</v>
      </c>
      <c r="F10" s="183">
        <v>1600</v>
      </c>
      <c r="G10" s="184"/>
      <c r="H10" s="147">
        <v>0</v>
      </c>
      <c r="I10" s="146"/>
      <c r="J10" s="191"/>
      <c r="K10" s="274"/>
      <c r="L10" s="147"/>
      <c r="M10" s="146"/>
      <c r="N10" s="191"/>
      <c r="O10" s="274"/>
      <c r="P10" s="147"/>
      <c r="Q10" s="146"/>
      <c r="R10" s="179"/>
      <c r="S10" s="184"/>
      <c r="T10" s="147"/>
      <c r="U10" s="146"/>
      <c r="V10" s="187"/>
      <c r="W10" s="184"/>
      <c r="X10" s="267" t="s">
        <v>503</v>
      </c>
      <c r="AA10" s="170"/>
      <c r="AB10" s="170"/>
      <c r="AC10" s="170"/>
      <c r="AD10" s="170"/>
      <c r="AE10" s="170"/>
      <c r="AF10" s="170"/>
      <c r="AG10" s="170"/>
      <c r="AH10" s="170"/>
      <c r="AI10" s="170"/>
      <c r="AJ10" s="170"/>
      <c r="AK10" s="170"/>
      <c r="AL10" s="170"/>
      <c r="AM10" s="170"/>
    </row>
    <row r="11" spans="1:39" ht="15.75" customHeight="1">
      <c r="A11" s="188"/>
      <c r="B11" s="189"/>
      <c r="C11" s="228">
        <v>0</v>
      </c>
      <c r="D11" s="290">
        <v>230170101090</v>
      </c>
      <c r="E11" s="146" t="s">
        <v>227</v>
      </c>
      <c r="F11" s="183">
        <v>1300</v>
      </c>
      <c r="G11" s="184"/>
      <c r="H11" s="148">
        <v>0</v>
      </c>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t="s">
        <v>40</v>
      </c>
      <c r="D12" s="290">
        <v>230170101100</v>
      </c>
      <c r="E12" s="146" t="s">
        <v>228</v>
      </c>
      <c r="F12" s="183">
        <v>1200</v>
      </c>
      <c r="G12" s="184"/>
      <c r="H12" s="147">
        <v>0</v>
      </c>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230170101110</v>
      </c>
      <c r="E13" s="146" t="s">
        <v>229</v>
      </c>
      <c r="F13" s="183">
        <v>3600</v>
      </c>
      <c r="G13" s="184"/>
      <c r="H13" s="147">
        <v>0</v>
      </c>
      <c r="I13" s="146"/>
      <c r="J13" s="179"/>
      <c r="K13" s="184"/>
      <c r="L13" s="147"/>
      <c r="M13" s="146"/>
      <c r="N13" s="179"/>
      <c r="O13" s="184"/>
      <c r="P13" s="147"/>
      <c r="Q13" s="146"/>
      <c r="R13" s="179"/>
      <c r="S13" s="184"/>
      <c r="T13" s="147"/>
      <c r="U13" s="146"/>
      <c r="V13" s="187"/>
      <c r="W13" s="184"/>
      <c r="X13" s="267" t="s">
        <v>548</v>
      </c>
      <c r="AA13" s="170"/>
      <c r="AB13" s="170"/>
      <c r="AC13" s="170"/>
      <c r="AD13" s="170"/>
      <c r="AE13" s="170"/>
      <c r="AF13" s="170"/>
      <c r="AG13" s="170"/>
      <c r="AH13" s="170"/>
      <c r="AI13" s="170"/>
      <c r="AJ13" s="170"/>
      <c r="AK13" s="170"/>
      <c r="AL13" s="170"/>
      <c r="AM13" s="170"/>
    </row>
    <row r="14" spans="1:39" ht="15.75" customHeight="1">
      <c r="A14" s="188"/>
      <c r="B14" s="189"/>
      <c r="C14" s="228">
        <v>0</v>
      </c>
      <c r="D14" s="290">
        <v>230170101120</v>
      </c>
      <c r="E14" s="146" t="s">
        <v>230</v>
      </c>
      <c r="F14" s="183">
        <v>3000</v>
      </c>
      <c r="G14" s="184"/>
      <c r="H14" s="147">
        <v>0</v>
      </c>
      <c r="I14" s="146"/>
      <c r="J14" s="179"/>
      <c r="K14" s="184"/>
      <c r="L14" s="147"/>
      <c r="M14" s="146"/>
      <c r="N14" s="179"/>
      <c r="O14" s="184"/>
      <c r="P14" s="147"/>
      <c r="Q14" s="146"/>
      <c r="R14" s="179"/>
      <c r="S14" s="184"/>
      <c r="T14" s="147"/>
      <c r="U14" s="146"/>
      <c r="V14" s="187"/>
      <c r="W14" s="184"/>
      <c r="X14" s="267" t="s">
        <v>575</v>
      </c>
      <c r="AA14" s="170"/>
      <c r="AB14" s="170"/>
      <c r="AC14" s="170"/>
      <c r="AD14" s="170"/>
      <c r="AE14" s="170"/>
      <c r="AF14" s="170"/>
      <c r="AG14" s="170"/>
      <c r="AH14" s="170"/>
      <c r="AI14" s="170"/>
      <c r="AJ14" s="170"/>
      <c r="AK14" s="170"/>
      <c r="AL14" s="170"/>
      <c r="AM14" s="170"/>
    </row>
    <row r="15" spans="1:39" ht="15.75" customHeight="1">
      <c r="A15" s="193"/>
      <c r="B15" s="194"/>
      <c r="C15" s="228">
        <v>0</v>
      </c>
      <c r="D15" s="290">
        <v>230170101130</v>
      </c>
      <c r="E15" s="146" t="s">
        <v>231</v>
      </c>
      <c r="F15" s="183">
        <v>1350</v>
      </c>
      <c r="G15" s="184"/>
      <c r="H15" s="147">
        <v>0</v>
      </c>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230170101150</v>
      </c>
      <c r="E16" s="146" t="s">
        <v>232</v>
      </c>
      <c r="F16" s="183">
        <v>1950</v>
      </c>
      <c r="G16" s="184"/>
      <c r="H16" s="147">
        <v>0</v>
      </c>
      <c r="I16" s="146"/>
      <c r="J16" s="179"/>
      <c r="K16" s="184"/>
      <c r="L16" s="147"/>
      <c r="M16" s="146"/>
      <c r="N16" s="179"/>
      <c r="O16" s="184"/>
      <c r="P16" s="147"/>
      <c r="Q16" s="146"/>
      <c r="R16" s="179"/>
      <c r="S16" s="184"/>
      <c r="T16" s="147"/>
      <c r="U16" s="146"/>
      <c r="V16" s="187"/>
      <c r="W16" s="184"/>
      <c r="X16" s="267" t="s">
        <v>509</v>
      </c>
      <c r="AA16" s="170"/>
      <c r="AB16" s="170"/>
      <c r="AC16" s="170"/>
      <c r="AD16" s="170"/>
      <c r="AE16" s="170"/>
      <c r="AF16" s="170"/>
      <c r="AG16" s="170"/>
      <c r="AH16" s="170"/>
      <c r="AI16" s="170"/>
      <c r="AJ16" s="170"/>
      <c r="AK16" s="170"/>
      <c r="AL16" s="170"/>
      <c r="AM16" s="170"/>
    </row>
    <row r="17" spans="1:39" ht="15.75" customHeight="1">
      <c r="A17" s="190"/>
      <c r="B17" s="195"/>
      <c r="C17" s="228">
        <v>0</v>
      </c>
      <c r="D17" s="290">
        <v>230170101160</v>
      </c>
      <c r="E17" s="146" t="s">
        <v>233</v>
      </c>
      <c r="F17" s="183">
        <v>1750</v>
      </c>
      <c r="G17" s="184"/>
      <c r="H17" s="147">
        <v>0</v>
      </c>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230170101170</v>
      </c>
      <c r="E18" s="151" t="s">
        <v>234</v>
      </c>
      <c r="F18" s="198">
        <v>1650</v>
      </c>
      <c r="G18" s="199"/>
      <c r="H18" s="150">
        <v>0</v>
      </c>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201"/>
      <c r="G19" s="199"/>
      <c r="H19" s="150">
        <v>0</v>
      </c>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v>0</v>
      </c>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v>0</v>
      </c>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v>0</v>
      </c>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v>0</v>
      </c>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v>0</v>
      </c>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v>0</v>
      </c>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v>0</v>
      </c>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v>0</v>
      </c>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v>0</v>
      </c>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v>0</v>
      </c>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v>0</v>
      </c>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v>0</v>
      </c>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v>0</v>
      </c>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v>0</v>
      </c>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v>0</v>
      </c>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v>0</v>
      </c>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v>0</v>
      </c>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v>0</v>
      </c>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v>0</v>
      </c>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v>0</v>
      </c>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v>0</v>
      </c>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v>0</v>
      </c>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v>0</v>
      </c>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v>0</v>
      </c>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v>0</v>
      </c>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v>0</v>
      </c>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v>0</v>
      </c>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v>0</v>
      </c>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14　店</v>
      </c>
      <c r="F48" s="206">
        <f>SUM(F5:F47)</f>
        <v>36550</v>
      </c>
      <c r="G48" s="206">
        <f>SUM(G5:G47)</f>
        <v>0</v>
      </c>
      <c r="H48" s="152"/>
      <c r="I48" s="161" t="str">
        <f>CONCATENATE(FIXED(COUNTA(I5:I47),0,0),"　店")</f>
        <v>5　店</v>
      </c>
      <c r="J48" s="206">
        <f>SUM(J5:J47)</f>
        <v>3400</v>
      </c>
      <c r="K48" s="206">
        <f>SUM(K5:K47)</f>
        <v>0</v>
      </c>
      <c r="L48" s="152"/>
      <c r="M48" s="161" t="str">
        <f>CONCATENATE(FIXED(COUNTA(M5:M47),0,0),"　店")</f>
        <v>0　店</v>
      </c>
      <c r="N48" s="206">
        <f>SUM(N5:N47)</f>
        <v>0</v>
      </c>
      <c r="O48" s="206">
        <f>SUM(O5:O47)</f>
        <v>0</v>
      </c>
      <c r="P48" s="152"/>
      <c r="Q48" s="161" t="str">
        <f>CONCATENATE(FIXED(COUNTA(Q5:Q47),0,0),"　店")</f>
        <v>4　店</v>
      </c>
      <c r="R48" s="206">
        <f>SUM(R5:R47)</f>
        <v>2000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613</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L5:L47 O24:O48 W5:W48 O5:O19 O21:O22">
      <formula1>O5</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235</v>
      </c>
      <c r="B5" s="174"/>
      <c r="C5" s="226" t="s">
        <v>39</v>
      </c>
      <c r="D5" s="291">
        <v>230115103101</v>
      </c>
      <c r="E5" s="145" t="s">
        <v>236</v>
      </c>
      <c r="F5" s="175">
        <v>1200</v>
      </c>
      <c r="G5" s="176"/>
      <c r="H5" s="291">
        <v>230115203207</v>
      </c>
      <c r="I5" s="145" t="s">
        <v>237</v>
      </c>
      <c r="J5" s="177">
        <v>1250</v>
      </c>
      <c r="K5" s="272"/>
      <c r="L5" s="144"/>
      <c r="M5" s="145"/>
      <c r="N5" s="178"/>
      <c r="O5" s="273"/>
      <c r="P5" s="289">
        <v>230115403501</v>
      </c>
      <c r="Q5" s="146" t="s">
        <v>611</v>
      </c>
      <c r="R5" s="179">
        <v>350</v>
      </c>
      <c r="S5" s="274"/>
      <c r="T5" s="144"/>
      <c r="U5" s="145"/>
      <c r="V5" s="180"/>
      <c r="W5" s="176"/>
      <c r="X5" s="266" t="s">
        <v>239</v>
      </c>
      <c r="AA5" s="170"/>
      <c r="AB5" s="170"/>
      <c r="AC5" s="170"/>
      <c r="AD5" s="170"/>
      <c r="AE5" s="170"/>
      <c r="AF5" s="170"/>
      <c r="AG5" s="170"/>
      <c r="AH5" s="170"/>
      <c r="AI5" s="170"/>
      <c r="AJ5" s="170"/>
      <c r="AK5" s="170"/>
      <c r="AL5" s="170"/>
      <c r="AM5" s="170"/>
    </row>
    <row r="6" spans="1:39" ht="15.75" customHeight="1">
      <c r="A6" s="181">
        <f>SUM(G48,K48,O48,S48,W48)</f>
        <v>0</v>
      </c>
      <c r="B6" s="182">
        <f>SUM(F48,J48,N48,R48,V48)</f>
        <v>29400</v>
      </c>
      <c r="C6" s="227">
        <v>0</v>
      </c>
      <c r="D6" s="290">
        <v>230115103102</v>
      </c>
      <c r="E6" s="146" t="s">
        <v>240</v>
      </c>
      <c r="F6" s="183">
        <v>1650</v>
      </c>
      <c r="G6" s="184"/>
      <c r="H6" s="290">
        <v>230115203208</v>
      </c>
      <c r="I6" s="146" t="s">
        <v>241</v>
      </c>
      <c r="J6" s="185">
        <v>500</v>
      </c>
      <c r="K6" s="275"/>
      <c r="L6" s="147"/>
      <c r="M6" s="146"/>
      <c r="N6" s="186"/>
      <c r="O6" s="276"/>
      <c r="P6" s="290">
        <v>230115403504</v>
      </c>
      <c r="Q6" s="146" t="s">
        <v>243</v>
      </c>
      <c r="R6" s="179">
        <v>250</v>
      </c>
      <c r="S6" s="274"/>
      <c r="T6" s="147"/>
      <c r="U6" s="146"/>
      <c r="V6" s="187"/>
      <c r="W6" s="184"/>
      <c r="X6" s="267" t="s">
        <v>541</v>
      </c>
      <c r="AA6" s="170"/>
      <c r="AB6" s="170"/>
      <c r="AC6" s="170"/>
      <c r="AD6" s="170"/>
      <c r="AE6" s="170"/>
      <c r="AF6" s="170"/>
      <c r="AG6" s="170"/>
      <c r="AH6" s="170"/>
      <c r="AI6" s="170"/>
      <c r="AJ6" s="170"/>
      <c r="AK6" s="170"/>
      <c r="AL6" s="170"/>
      <c r="AM6" s="170"/>
    </row>
    <row r="7" spans="1:39" ht="15.75" customHeight="1">
      <c r="A7" s="188"/>
      <c r="B7" s="189"/>
      <c r="C7" s="228">
        <v>0</v>
      </c>
      <c r="D7" s="290">
        <v>230115103103</v>
      </c>
      <c r="E7" s="146" t="s">
        <v>582</v>
      </c>
      <c r="F7" s="183">
        <v>850</v>
      </c>
      <c r="G7" s="184"/>
      <c r="H7" s="290">
        <v>230115203204</v>
      </c>
      <c r="I7" s="146" t="s">
        <v>242</v>
      </c>
      <c r="J7" s="185">
        <v>400</v>
      </c>
      <c r="K7" s="275"/>
      <c r="L7" s="147"/>
      <c r="M7" s="146"/>
      <c r="N7" s="186"/>
      <c r="O7" s="276"/>
      <c r="P7" s="290">
        <v>230115403502</v>
      </c>
      <c r="Q7" s="146" t="s">
        <v>244</v>
      </c>
      <c r="R7" s="179">
        <v>450</v>
      </c>
      <c r="S7" s="274"/>
      <c r="T7" s="147"/>
      <c r="U7" s="146"/>
      <c r="V7" s="187"/>
      <c r="W7" s="184"/>
      <c r="X7" s="267" t="s">
        <v>503</v>
      </c>
      <c r="AA7" s="170"/>
      <c r="AB7" s="170"/>
      <c r="AC7" s="170"/>
      <c r="AD7" s="170"/>
      <c r="AE7" s="170"/>
      <c r="AF7" s="170"/>
      <c r="AG7" s="170"/>
      <c r="AH7" s="170"/>
      <c r="AI7" s="170"/>
      <c r="AJ7" s="170"/>
      <c r="AK7" s="170"/>
      <c r="AL7" s="170"/>
      <c r="AM7" s="170"/>
    </row>
    <row r="8" spans="1:39" ht="15.75" customHeight="1">
      <c r="A8" s="188"/>
      <c r="B8" s="189"/>
      <c r="C8" s="228">
        <v>0</v>
      </c>
      <c r="D8" s="290">
        <v>230115103104</v>
      </c>
      <c r="E8" s="146" t="s">
        <v>245</v>
      </c>
      <c r="F8" s="183">
        <v>2000</v>
      </c>
      <c r="G8" s="184"/>
      <c r="H8" s="290">
        <v>230115203205</v>
      </c>
      <c r="I8" s="146" t="s">
        <v>238</v>
      </c>
      <c r="J8" s="185">
        <v>700</v>
      </c>
      <c r="K8" s="275"/>
      <c r="L8" s="147"/>
      <c r="M8" s="146"/>
      <c r="N8" s="191"/>
      <c r="O8" s="274"/>
      <c r="P8" s="290">
        <v>230115403503</v>
      </c>
      <c r="Q8" s="146" t="s">
        <v>246</v>
      </c>
      <c r="R8" s="179">
        <v>400</v>
      </c>
      <c r="S8" s="27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t="s">
        <v>40</v>
      </c>
      <c r="D9" s="290">
        <v>230115103106</v>
      </c>
      <c r="E9" s="146" t="s">
        <v>583</v>
      </c>
      <c r="F9" s="183">
        <v>1850</v>
      </c>
      <c r="G9" s="184"/>
      <c r="H9" s="147">
        <v>230115203210</v>
      </c>
      <c r="I9" s="146" t="s">
        <v>247</v>
      </c>
      <c r="J9" s="191">
        <v>700</v>
      </c>
      <c r="K9" s="274"/>
      <c r="L9" s="147" t="s">
        <v>59</v>
      </c>
      <c r="M9" s="146"/>
      <c r="N9" s="191"/>
      <c r="O9" s="274"/>
      <c r="P9" s="147"/>
      <c r="Q9" s="146"/>
      <c r="R9" s="179"/>
      <c r="S9" s="184"/>
      <c r="T9" s="147"/>
      <c r="U9" s="146"/>
      <c r="V9" s="187"/>
      <c r="W9" s="184"/>
      <c r="X9" s="267" t="s">
        <v>542</v>
      </c>
      <c r="AA9" s="170"/>
      <c r="AB9" s="170"/>
      <c r="AC9" s="170"/>
      <c r="AD9" s="170"/>
      <c r="AE9" s="170"/>
      <c r="AF9" s="170"/>
      <c r="AG9" s="170"/>
      <c r="AH9" s="170"/>
      <c r="AI9" s="170"/>
      <c r="AJ9" s="170"/>
      <c r="AK9" s="170"/>
      <c r="AL9" s="170"/>
      <c r="AM9" s="170"/>
    </row>
    <row r="10" spans="1:39" ht="15.75" customHeight="1">
      <c r="A10" s="188"/>
      <c r="B10" s="189"/>
      <c r="C10" s="228">
        <v>0</v>
      </c>
      <c r="D10" s="290">
        <v>230115103108</v>
      </c>
      <c r="E10" s="146" t="s">
        <v>248</v>
      </c>
      <c r="F10" s="183">
        <v>1300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t="s">
        <v>41</v>
      </c>
      <c r="D11" s="290">
        <v>230115103109</v>
      </c>
      <c r="E11" s="146" t="s">
        <v>249</v>
      </c>
      <c r="F11" s="183">
        <v>4000</v>
      </c>
      <c r="G11" s="184"/>
      <c r="H11" s="148"/>
      <c r="I11" s="149"/>
      <c r="J11" s="179"/>
      <c r="K11" s="184"/>
      <c r="L11" s="148"/>
      <c r="M11" s="149"/>
      <c r="N11" s="191"/>
      <c r="O11" s="184"/>
      <c r="P11" s="147"/>
      <c r="Q11" s="146"/>
      <c r="R11" s="179"/>
      <c r="S11" s="184"/>
      <c r="T11" s="147"/>
      <c r="U11" s="146"/>
      <c r="V11" s="187"/>
      <c r="W11" s="192"/>
      <c r="X11" s="267" t="s">
        <v>543</v>
      </c>
      <c r="AA11" s="170"/>
      <c r="AB11" s="170"/>
      <c r="AC11" s="170"/>
      <c r="AD11" s="170"/>
      <c r="AE11" s="170"/>
      <c r="AF11" s="170"/>
      <c r="AG11" s="170"/>
      <c r="AH11" s="170"/>
      <c r="AI11" s="170"/>
      <c r="AJ11" s="170"/>
      <c r="AK11" s="170"/>
      <c r="AL11" s="170"/>
      <c r="AM11" s="170"/>
    </row>
    <row r="12" spans="1:39" ht="15.75" customHeight="1">
      <c r="A12" s="188"/>
      <c r="B12" s="189"/>
      <c r="C12" s="228">
        <v>0</v>
      </c>
      <c r="D12" s="290">
        <v>230115103110</v>
      </c>
      <c r="E12" s="146" t="s">
        <v>250</v>
      </c>
      <c r="F12" s="183">
        <v>2550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t="s">
        <v>42</v>
      </c>
      <c r="D13" s="147">
        <v>230115103112</v>
      </c>
      <c r="E13" s="146" t="s">
        <v>600</v>
      </c>
      <c r="F13" s="183">
        <v>2650</v>
      </c>
      <c r="G13" s="184"/>
      <c r="H13" s="147"/>
      <c r="I13" s="146"/>
      <c r="J13" s="179"/>
      <c r="K13" s="184"/>
      <c r="L13" s="147"/>
      <c r="M13" s="146"/>
      <c r="N13" s="179"/>
      <c r="O13" s="184"/>
      <c r="P13" s="147"/>
      <c r="Q13" s="146"/>
      <c r="R13" s="179"/>
      <c r="S13" s="184"/>
      <c r="T13" s="147"/>
      <c r="U13" s="146"/>
      <c r="V13" s="187"/>
      <c r="W13" s="184"/>
      <c r="X13" s="267" t="s">
        <v>544</v>
      </c>
      <c r="AA13" s="170"/>
      <c r="AB13" s="170"/>
      <c r="AC13" s="170"/>
      <c r="AD13" s="170"/>
      <c r="AE13" s="170"/>
      <c r="AF13" s="170"/>
      <c r="AG13" s="170"/>
      <c r="AH13" s="170"/>
      <c r="AI13" s="170"/>
      <c r="AJ13" s="170"/>
      <c r="AK13" s="170"/>
      <c r="AL13" s="170"/>
      <c r="AM13" s="170"/>
    </row>
    <row r="14" spans="1:39" ht="15.75" customHeight="1">
      <c r="A14" s="188"/>
      <c r="B14" s="189"/>
      <c r="C14" s="228" t="s">
        <v>79</v>
      </c>
      <c r="D14" s="290">
        <v>230115103113</v>
      </c>
      <c r="E14" s="146" t="s">
        <v>251</v>
      </c>
      <c r="F14" s="183">
        <v>2350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230115103115</v>
      </c>
      <c r="E15" s="146" t="s">
        <v>584</v>
      </c>
      <c r="F15" s="183">
        <v>1650</v>
      </c>
      <c r="G15" s="184"/>
      <c r="H15" s="147"/>
      <c r="I15" s="146"/>
      <c r="J15" s="179"/>
      <c r="K15" s="184"/>
      <c r="L15" s="147"/>
      <c r="M15" s="146"/>
      <c r="N15" s="179"/>
      <c r="O15" s="184"/>
      <c r="P15" s="147"/>
      <c r="Q15" s="146"/>
      <c r="R15" s="179"/>
      <c r="S15" s="184"/>
      <c r="T15" s="147"/>
      <c r="U15" s="146"/>
      <c r="V15" s="187"/>
      <c r="W15" s="184"/>
      <c r="X15" s="267" t="s">
        <v>545</v>
      </c>
      <c r="AA15" s="170"/>
      <c r="AB15" s="170"/>
      <c r="AC15" s="170"/>
      <c r="AD15" s="170"/>
      <c r="AE15" s="170"/>
      <c r="AF15" s="170"/>
      <c r="AG15" s="170"/>
      <c r="AH15" s="170"/>
      <c r="AI15" s="170"/>
      <c r="AJ15" s="170"/>
      <c r="AK15" s="170"/>
      <c r="AL15" s="170"/>
      <c r="AM15" s="170"/>
    </row>
    <row r="16" spans="1:39" ht="15.75" customHeight="1">
      <c r="A16" s="190"/>
      <c r="B16" s="195"/>
      <c r="C16" s="228">
        <v>0</v>
      </c>
      <c r="D16" s="290">
        <v>230115103117</v>
      </c>
      <c r="E16" s="146" t="s">
        <v>252</v>
      </c>
      <c r="F16" s="183">
        <v>2350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c r="D17" s="147"/>
      <c r="E17" s="146"/>
      <c r="F17" s="183"/>
      <c r="G17" s="184"/>
      <c r="H17" s="147"/>
      <c r="I17" s="146"/>
      <c r="J17" s="179"/>
      <c r="K17" s="184"/>
      <c r="L17" s="147"/>
      <c r="M17" s="146"/>
      <c r="N17" s="179"/>
      <c r="O17" s="184"/>
      <c r="P17" s="147"/>
      <c r="Q17" s="146"/>
      <c r="R17" s="179"/>
      <c r="S17" s="184"/>
      <c r="T17" s="147"/>
      <c r="U17" s="146"/>
      <c r="V17" s="187"/>
      <c r="W17" s="184"/>
      <c r="X17" s="267" t="s">
        <v>546</v>
      </c>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198"/>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201"/>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12　店</v>
      </c>
      <c r="F48" s="206">
        <f>SUM(F5:F47)</f>
        <v>24400</v>
      </c>
      <c r="G48" s="206">
        <f>SUM(G5:G47)</f>
        <v>0</v>
      </c>
      <c r="H48" s="152"/>
      <c r="I48" s="161" t="str">
        <f>CONCATENATE(FIXED(COUNTA(I5:I47),0,0),"　店")</f>
        <v>5　店</v>
      </c>
      <c r="J48" s="206">
        <f>SUM(J5:J47)</f>
        <v>3550</v>
      </c>
      <c r="K48" s="206">
        <f>SUM(K5:K47)</f>
        <v>0</v>
      </c>
      <c r="L48" s="152"/>
      <c r="M48" s="161" t="str">
        <f>CONCATENATE(FIXED(COUNTA(M5:M47),0,0),"　店")</f>
        <v>0　店</v>
      </c>
      <c r="N48" s="206">
        <f>SUM(N5:N47)</f>
        <v>0</v>
      </c>
      <c r="O48" s="206">
        <f>SUM(O5:O47)</f>
        <v>0</v>
      </c>
      <c r="P48" s="152"/>
      <c r="Q48" s="161" t="str">
        <f>CONCATENATE(FIXED(COUNTA(Q5:Q47),0,0),"　店")</f>
        <v>4　店</v>
      </c>
      <c r="R48" s="206">
        <f>SUM(R5:R47)</f>
        <v>1450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613</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6:X48">
      <formula1>昭和区!#REF!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292</v>
      </c>
      <c r="B5" s="174"/>
      <c r="C5" s="226" t="s">
        <v>39</v>
      </c>
      <c r="D5" s="291">
        <v>230175101005</v>
      </c>
      <c r="E5" s="145" t="s">
        <v>253</v>
      </c>
      <c r="F5" s="175">
        <v>2900</v>
      </c>
      <c r="G5" s="176"/>
      <c r="H5" s="291">
        <v>230175202010</v>
      </c>
      <c r="I5" s="145" t="s">
        <v>254</v>
      </c>
      <c r="J5" s="177">
        <v>700</v>
      </c>
      <c r="K5" s="272"/>
      <c r="L5" s="144">
        <v>230175303030</v>
      </c>
      <c r="M5" s="145" t="s">
        <v>255</v>
      </c>
      <c r="N5" s="178">
        <v>50</v>
      </c>
      <c r="O5" s="273"/>
      <c r="P5" s="289">
        <v>230175415501</v>
      </c>
      <c r="Q5" s="146" t="s">
        <v>254</v>
      </c>
      <c r="R5" s="179">
        <v>350</v>
      </c>
      <c r="S5" s="274"/>
      <c r="T5" s="144"/>
      <c r="U5" s="145"/>
      <c r="V5" s="180"/>
      <c r="W5" s="176"/>
      <c r="X5" s="266" t="s">
        <v>256</v>
      </c>
      <c r="AA5" s="170"/>
      <c r="AB5" s="170"/>
      <c r="AC5" s="170"/>
      <c r="AD5" s="170"/>
      <c r="AE5" s="170"/>
      <c r="AF5" s="170"/>
      <c r="AG5" s="170"/>
      <c r="AH5" s="170"/>
      <c r="AI5" s="170"/>
      <c r="AJ5" s="170"/>
      <c r="AK5" s="170"/>
      <c r="AL5" s="170"/>
      <c r="AM5" s="170"/>
    </row>
    <row r="6" spans="1:39" ht="15.75" customHeight="1">
      <c r="A6" s="181">
        <f>SUM(G48,K48,O48,S48,W48)</f>
        <v>0</v>
      </c>
      <c r="B6" s="182">
        <f>SUM(F48,J48,N48,R48,V48)</f>
        <v>42150</v>
      </c>
      <c r="C6" s="227">
        <v>0</v>
      </c>
      <c r="D6" s="290">
        <v>230175101010</v>
      </c>
      <c r="E6" s="146" t="s">
        <v>257</v>
      </c>
      <c r="F6" s="183">
        <v>1900</v>
      </c>
      <c r="G6" s="184"/>
      <c r="H6" s="290">
        <v>230175202020</v>
      </c>
      <c r="I6" s="146" t="s">
        <v>258</v>
      </c>
      <c r="J6" s="185">
        <v>1300</v>
      </c>
      <c r="K6" s="275"/>
      <c r="L6" s="147"/>
      <c r="M6" s="146"/>
      <c r="N6" s="186"/>
      <c r="O6" s="276"/>
      <c r="P6" s="290">
        <v>230175415503</v>
      </c>
      <c r="Q6" s="146" t="s">
        <v>261</v>
      </c>
      <c r="R6" s="179">
        <v>950</v>
      </c>
      <c r="S6" s="274"/>
      <c r="T6" s="147"/>
      <c r="U6" s="146"/>
      <c r="V6" s="187"/>
      <c r="W6" s="184"/>
      <c r="X6" s="267" t="s">
        <v>535</v>
      </c>
      <c r="AA6" s="170"/>
      <c r="AB6" s="170"/>
      <c r="AC6" s="170"/>
      <c r="AD6" s="170"/>
      <c r="AE6" s="170"/>
      <c r="AF6" s="170"/>
      <c r="AG6" s="170"/>
      <c r="AH6" s="170"/>
      <c r="AI6" s="170"/>
      <c r="AJ6" s="170"/>
      <c r="AK6" s="170"/>
      <c r="AL6" s="170"/>
      <c r="AM6" s="170"/>
    </row>
    <row r="7" spans="1:39" ht="15.75" customHeight="1">
      <c r="A7" s="188"/>
      <c r="B7" s="189"/>
      <c r="C7" s="228">
        <v>0</v>
      </c>
      <c r="D7" s="290">
        <v>230175101020</v>
      </c>
      <c r="E7" s="146" t="s">
        <v>259</v>
      </c>
      <c r="F7" s="183">
        <v>6650</v>
      </c>
      <c r="G7" s="184"/>
      <c r="H7" s="290">
        <v>230175202040</v>
      </c>
      <c r="I7" s="146" t="s">
        <v>260</v>
      </c>
      <c r="J7" s="185">
        <v>700</v>
      </c>
      <c r="K7" s="275"/>
      <c r="L7" s="147"/>
      <c r="M7" s="146"/>
      <c r="N7" s="186"/>
      <c r="O7" s="276"/>
      <c r="P7" s="290">
        <v>230175415504</v>
      </c>
      <c r="Q7" s="146" t="s">
        <v>264</v>
      </c>
      <c r="R7" s="179">
        <v>450</v>
      </c>
      <c r="S7" s="274"/>
      <c r="T7" s="147"/>
      <c r="U7" s="146"/>
      <c r="V7" s="187"/>
      <c r="W7" s="184"/>
      <c r="X7" s="267" t="s">
        <v>536</v>
      </c>
      <c r="AA7" s="170"/>
      <c r="AB7" s="170"/>
      <c r="AC7" s="170"/>
      <c r="AD7" s="170"/>
      <c r="AE7" s="170"/>
      <c r="AF7" s="170"/>
      <c r="AG7" s="170"/>
      <c r="AH7" s="170"/>
      <c r="AI7" s="170"/>
      <c r="AJ7" s="170"/>
      <c r="AK7" s="170"/>
      <c r="AL7" s="170"/>
      <c r="AM7" s="170"/>
    </row>
    <row r="8" spans="1:39" ht="15.75" customHeight="1">
      <c r="A8" s="188"/>
      <c r="B8" s="189"/>
      <c r="C8" s="228">
        <v>0</v>
      </c>
      <c r="D8" s="290">
        <v>230175101030</v>
      </c>
      <c r="E8" s="146" t="s">
        <v>262</v>
      </c>
      <c r="F8" s="183">
        <v>5150</v>
      </c>
      <c r="G8" s="184"/>
      <c r="H8" s="290">
        <v>230175202050</v>
      </c>
      <c r="I8" s="146" t="s">
        <v>263</v>
      </c>
      <c r="J8" s="185">
        <v>400</v>
      </c>
      <c r="K8" s="275"/>
      <c r="L8" s="147"/>
      <c r="M8" s="146"/>
      <c r="N8" s="191"/>
      <c r="O8" s="274"/>
      <c r="P8" s="290">
        <v>230175415505</v>
      </c>
      <c r="Q8" s="146" t="s">
        <v>266</v>
      </c>
      <c r="R8" s="179">
        <v>600</v>
      </c>
      <c r="S8" s="184"/>
      <c r="T8" s="147"/>
      <c r="U8" s="146"/>
      <c r="V8" s="187"/>
      <c r="W8" s="184"/>
      <c r="X8" s="267" t="s">
        <v>537</v>
      </c>
      <c r="AA8" s="170"/>
      <c r="AB8" s="170"/>
      <c r="AC8" s="170"/>
      <c r="AD8" s="170"/>
      <c r="AE8" s="170"/>
      <c r="AF8" s="170"/>
      <c r="AG8" s="170"/>
      <c r="AH8" s="170"/>
      <c r="AI8" s="170"/>
      <c r="AJ8" s="170"/>
      <c r="AK8" s="170"/>
      <c r="AL8" s="170"/>
      <c r="AM8" s="170"/>
    </row>
    <row r="9" spans="1:39" ht="15.75" customHeight="1">
      <c r="A9" s="188"/>
      <c r="B9" s="189"/>
      <c r="C9" s="228" t="s">
        <v>40</v>
      </c>
      <c r="D9" s="290">
        <v>230175101040</v>
      </c>
      <c r="E9" s="146" t="s">
        <v>609</v>
      </c>
      <c r="F9" s="183">
        <v>2750</v>
      </c>
      <c r="G9" s="184"/>
      <c r="H9" s="147">
        <v>230175202065</v>
      </c>
      <c r="I9" s="146" t="s">
        <v>265</v>
      </c>
      <c r="J9" s="191">
        <v>1150</v>
      </c>
      <c r="K9" s="274"/>
      <c r="L9" s="147"/>
      <c r="M9" s="146"/>
      <c r="N9" s="191"/>
      <c r="O9" s="274"/>
      <c r="P9" s="147"/>
      <c r="Q9" s="146"/>
      <c r="R9" s="179"/>
      <c r="S9" s="184"/>
      <c r="T9" s="147"/>
      <c r="U9" s="146"/>
      <c r="V9" s="187"/>
      <c r="W9" s="184"/>
      <c r="X9" s="267" t="s">
        <v>503</v>
      </c>
      <c r="AA9" s="170"/>
      <c r="AB9" s="170"/>
      <c r="AC9" s="170"/>
      <c r="AD9" s="170"/>
      <c r="AE9" s="170"/>
      <c r="AF9" s="170"/>
      <c r="AG9" s="170"/>
      <c r="AH9" s="170"/>
      <c r="AI9" s="170"/>
      <c r="AJ9" s="170"/>
      <c r="AK9" s="170"/>
      <c r="AL9" s="170"/>
      <c r="AM9" s="170"/>
    </row>
    <row r="10" spans="1:39" ht="15.75" customHeight="1">
      <c r="A10" s="188"/>
      <c r="B10" s="189"/>
      <c r="C10" s="228">
        <v>0</v>
      </c>
      <c r="D10" s="290">
        <v>230175101050</v>
      </c>
      <c r="E10" s="146" t="s">
        <v>267</v>
      </c>
      <c r="F10" s="183">
        <v>1100</v>
      </c>
      <c r="G10" s="184"/>
      <c r="H10" s="147">
        <v>230175202070</v>
      </c>
      <c r="I10" s="146" t="s">
        <v>587</v>
      </c>
      <c r="J10" s="191">
        <v>500</v>
      </c>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230175101070</v>
      </c>
      <c r="E11" s="146" t="s">
        <v>268</v>
      </c>
      <c r="F11" s="183">
        <v>3200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230175101090</v>
      </c>
      <c r="E12" s="146" t="s">
        <v>599</v>
      </c>
      <c r="F12" s="183">
        <v>2850</v>
      </c>
      <c r="G12" s="184"/>
      <c r="H12" s="147"/>
      <c r="I12" s="146"/>
      <c r="J12" s="179"/>
      <c r="K12" s="184"/>
      <c r="L12" s="147"/>
      <c r="M12" s="146"/>
      <c r="N12" s="179"/>
      <c r="O12" s="184"/>
      <c r="P12" s="147"/>
      <c r="Q12" s="146"/>
      <c r="R12" s="179"/>
      <c r="S12" s="184"/>
      <c r="T12" s="147"/>
      <c r="U12" s="146"/>
      <c r="V12" s="187"/>
      <c r="W12" s="184"/>
      <c r="X12" s="267" t="s">
        <v>538</v>
      </c>
      <c r="AA12" s="170"/>
      <c r="AB12" s="170"/>
      <c r="AC12" s="170"/>
      <c r="AD12" s="170"/>
      <c r="AE12" s="170"/>
      <c r="AF12" s="170"/>
      <c r="AG12" s="170"/>
      <c r="AH12" s="170"/>
      <c r="AI12" s="170"/>
      <c r="AJ12" s="170"/>
      <c r="AK12" s="170"/>
      <c r="AL12" s="170"/>
      <c r="AM12" s="170"/>
    </row>
    <row r="13" spans="1:39" ht="15.75" customHeight="1">
      <c r="A13" s="188"/>
      <c r="B13" s="189"/>
      <c r="C13" s="228" t="s">
        <v>41</v>
      </c>
      <c r="D13" s="290">
        <v>230175101110</v>
      </c>
      <c r="E13" s="146" t="s">
        <v>269</v>
      </c>
      <c r="F13" s="183">
        <v>1850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230175101120</v>
      </c>
      <c r="E14" s="146" t="s">
        <v>270</v>
      </c>
      <c r="F14" s="183">
        <v>2500</v>
      </c>
      <c r="G14" s="184"/>
      <c r="H14" s="147"/>
      <c r="I14" s="146"/>
      <c r="J14" s="179"/>
      <c r="K14" s="184"/>
      <c r="L14" s="147"/>
      <c r="M14" s="146"/>
      <c r="N14" s="179"/>
      <c r="O14" s="184"/>
      <c r="P14" s="147"/>
      <c r="Q14" s="146"/>
      <c r="R14" s="179"/>
      <c r="S14" s="184"/>
      <c r="T14" s="147"/>
      <c r="U14" s="146"/>
      <c r="V14" s="187"/>
      <c r="W14" s="184"/>
      <c r="X14" s="267" t="s">
        <v>539</v>
      </c>
      <c r="AA14" s="170"/>
      <c r="AB14" s="170"/>
      <c r="AC14" s="170"/>
      <c r="AD14" s="170"/>
      <c r="AE14" s="170"/>
      <c r="AF14" s="170"/>
      <c r="AG14" s="170"/>
      <c r="AH14" s="170"/>
      <c r="AI14" s="170"/>
      <c r="AJ14" s="170"/>
      <c r="AK14" s="170"/>
      <c r="AL14" s="170"/>
      <c r="AM14" s="170"/>
    </row>
    <row r="15" spans="1:39" ht="15.75" customHeight="1">
      <c r="A15" s="193"/>
      <c r="B15" s="194"/>
      <c r="C15" s="228">
        <v>0</v>
      </c>
      <c r="D15" s="290">
        <v>230175101130</v>
      </c>
      <c r="E15" s="146" t="s">
        <v>271</v>
      </c>
      <c r="F15" s="183">
        <v>850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230175101150</v>
      </c>
      <c r="E16" s="146" t="s">
        <v>272</v>
      </c>
      <c r="F16" s="183">
        <v>1550</v>
      </c>
      <c r="G16" s="184"/>
      <c r="H16" s="147"/>
      <c r="I16" s="146"/>
      <c r="J16" s="179"/>
      <c r="K16" s="184"/>
      <c r="L16" s="147"/>
      <c r="M16" s="146"/>
      <c r="N16" s="179"/>
      <c r="O16" s="184"/>
      <c r="P16" s="147"/>
      <c r="Q16" s="146"/>
      <c r="R16" s="179"/>
      <c r="S16" s="184"/>
      <c r="T16" s="147"/>
      <c r="U16" s="146"/>
      <c r="V16" s="187"/>
      <c r="W16" s="184"/>
      <c r="X16" s="267" t="s">
        <v>604</v>
      </c>
      <c r="AA16" s="170"/>
      <c r="AB16" s="170"/>
      <c r="AC16" s="170"/>
      <c r="AD16" s="170"/>
      <c r="AE16" s="170"/>
      <c r="AF16" s="170"/>
      <c r="AG16" s="170"/>
      <c r="AH16" s="170"/>
      <c r="AI16" s="170"/>
      <c r="AJ16" s="170"/>
      <c r="AK16" s="170"/>
      <c r="AL16" s="170"/>
      <c r="AM16" s="170"/>
    </row>
    <row r="17" spans="1:39" ht="15.75" customHeight="1">
      <c r="A17" s="190"/>
      <c r="B17" s="195"/>
      <c r="C17" s="229" t="s">
        <v>42</v>
      </c>
      <c r="D17" s="150">
        <v>230175101170</v>
      </c>
      <c r="E17" s="151" t="s">
        <v>273</v>
      </c>
      <c r="F17" s="201">
        <v>1750</v>
      </c>
      <c r="G17" s="199"/>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201"/>
      <c r="G18" s="199"/>
      <c r="H18" s="150"/>
      <c r="I18" s="151"/>
      <c r="J18" s="200"/>
      <c r="K18" s="199"/>
      <c r="L18" s="147"/>
      <c r="M18" s="146"/>
      <c r="N18" s="179"/>
      <c r="O18" s="199"/>
      <c r="P18" s="150"/>
      <c r="Q18" s="151"/>
      <c r="R18" s="200"/>
      <c r="S18" s="199"/>
      <c r="T18" s="150"/>
      <c r="U18" s="151"/>
      <c r="V18" s="187"/>
      <c r="W18" s="199"/>
      <c r="X18" s="267" t="s">
        <v>540</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198"/>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13　店</v>
      </c>
      <c r="F48" s="206">
        <f>SUM(F5:F47)</f>
        <v>35000</v>
      </c>
      <c r="G48" s="206">
        <f>SUM(G5:G47)</f>
        <v>0</v>
      </c>
      <c r="H48" s="152"/>
      <c r="I48" s="161" t="str">
        <f>CONCATENATE(FIXED(COUNTA(I5:I47),0,0),"　店")</f>
        <v>6　店</v>
      </c>
      <c r="J48" s="206">
        <f>SUM(J5:J47)</f>
        <v>4750</v>
      </c>
      <c r="K48" s="206">
        <f>SUM(K5:K47)</f>
        <v>0</v>
      </c>
      <c r="L48" s="152"/>
      <c r="M48" s="161" t="str">
        <f>CONCATENATE(FIXED(COUNTA(M5:M47),0,0),"　店")</f>
        <v>1　店</v>
      </c>
      <c r="N48" s="206">
        <f>SUM(N5:N47)</f>
        <v>50</v>
      </c>
      <c r="O48" s="206">
        <f>SUM(O5:O47)</f>
        <v>0</v>
      </c>
      <c r="P48" s="152"/>
      <c r="Q48" s="161" t="str">
        <f>CONCATENATE(FIXED(COUNTA(Q5:Q47),0,0),"　店")</f>
        <v>4　店</v>
      </c>
      <c r="R48" s="206">
        <f>SUM(R5:R47)</f>
        <v>2350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613</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O20:P20 O23:P23 G5:G48 K5:K48 L5:L47 O24:O48 W5:W48 O5:O19 O21:O22 S5:S48 P5:P18">
      <formula1>N20</formula1>
    </dataValidation>
    <dataValidation type="whole" operator="lessThanOrEqual" showInputMessage="1" showErrorMessage="1" sqref="Y3:Z65536 AN3:GN65536">
      <formula1>#REF!</formula1>
    </dataValidation>
    <dataValidation type="whole" operator="lessThanOrEqual" allowBlank="1" showInputMessage="1" showErrorMessage="1" sqref="X48">
      <formula1>天白区!#REF!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F10" sqref="F1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291</v>
      </c>
      <c r="B5" s="174"/>
      <c r="C5" s="226">
        <v>0</v>
      </c>
      <c r="D5" s="291">
        <v>230120104101</v>
      </c>
      <c r="E5" s="145" t="s">
        <v>274</v>
      </c>
      <c r="F5" s="175">
        <v>1750</v>
      </c>
      <c r="G5" s="176"/>
      <c r="H5" s="291">
        <v>230120204201</v>
      </c>
      <c r="I5" s="145" t="s">
        <v>275</v>
      </c>
      <c r="J5" s="177">
        <v>850</v>
      </c>
      <c r="K5" s="272"/>
      <c r="L5" s="144">
        <v>230120304302</v>
      </c>
      <c r="M5" s="145" t="s">
        <v>275</v>
      </c>
      <c r="N5" s="178">
        <v>200</v>
      </c>
      <c r="O5" s="273"/>
      <c r="P5" s="289">
        <v>230120404501</v>
      </c>
      <c r="Q5" s="146" t="s">
        <v>276</v>
      </c>
      <c r="R5" s="179">
        <v>600</v>
      </c>
      <c r="S5" s="274"/>
      <c r="T5" s="144"/>
      <c r="U5" s="145"/>
      <c r="V5" s="180"/>
      <c r="W5" s="176"/>
      <c r="X5" s="266" t="s">
        <v>277</v>
      </c>
      <c r="AA5" s="170"/>
      <c r="AB5" s="170"/>
      <c r="AC5" s="170"/>
      <c r="AD5" s="170"/>
      <c r="AE5" s="170"/>
      <c r="AF5" s="170"/>
      <c r="AG5" s="170"/>
      <c r="AH5" s="170"/>
      <c r="AI5" s="170"/>
      <c r="AJ5" s="170"/>
      <c r="AK5" s="170"/>
      <c r="AL5" s="170"/>
      <c r="AM5" s="170"/>
    </row>
    <row r="6" spans="1:39" ht="15.75" customHeight="1">
      <c r="A6" s="181">
        <f>SUM(G48,K48,O48,S48,W48)</f>
        <v>0</v>
      </c>
      <c r="B6" s="182">
        <f>SUM(F48,J48,N48,R48,V48)</f>
        <v>27750</v>
      </c>
      <c r="C6" s="227">
        <v>0</v>
      </c>
      <c r="D6" s="290">
        <v>230120104102</v>
      </c>
      <c r="E6" s="146" t="s">
        <v>278</v>
      </c>
      <c r="F6" s="183">
        <v>1350</v>
      </c>
      <c r="G6" s="184"/>
      <c r="H6" s="290">
        <v>230120204204</v>
      </c>
      <c r="I6" s="146" t="s">
        <v>279</v>
      </c>
      <c r="J6" s="185">
        <v>1500</v>
      </c>
      <c r="K6" s="275"/>
      <c r="L6" s="147">
        <v>230120304303</v>
      </c>
      <c r="M6" s="146" t="s">
        <v>280</v>
      </c>
      <c r="N6" s="186">
        <v>500</v>
      </c>
      <c r="O6" s="276"/>
      <c r="P6" s="290">
        <v>230120404502</v>
      </c>
      <c r="Q6" s="146" t="s">
        <v>281</v>
      </c>
      <c r="R6" s="179">
        <v>250</v>
      </c>
      <c r="S6" s="274"/>
      <c r="T6" s="147"/>
      <c r="U6" s="146"/>
      <c r="V6" s="187"/>
      <c r="W6" s="184"/>
      <c r="X6" s="267" t="s">
        <v>530</v>
      </c>
      <c r="AA6" s="170"/>
      <c r="AB6" s="170"/>
      <c r="AC6" s="170"/>
      <c r="AD6" s="170"/>
      <c r="AE6" s="170"/>
      <c r="AF6" s="170"/>
      <c r="AG6" s="170"/>
      <c r="AH6" s="170"/>
      <c r="AI6" s="170"/>
      <c r="AJ6" s="170"/>
      <c r="AK6" s="170"/>
      <c r="AL6" s="170"/>
      <c r="AM6" s="170"/>
    </row>
    <row r="7" spans="1:39" ht="15.75" customHeight="1">
      <c r="A7" s="188"/>
      <c r="B7" s="189"/>
      <c r="C7" s="228">
        <v>0</v>
      </c>
      <c r="D7" s="290">
        <v>230120104103</v>
      </c>
      <c r="E7" s="146" t="s">
        <v>282</v>
      </c>
      <c r="F7" s="183">
        <v>2850</v>
      </c>
      <c r="G7" s="184"/>
      <c r="H7" s="290">
        <v>230120204203</v>
      </c>
      <c r="I7" s="146" t="s">
        <v>280</v>
      </c>
      <c r="J7" s="185">
        <v>1650</v>
      </c>
      <c r="K7" s="275"/>
      <c r="L7" s="147"/>
      <c r="M7" s="146"/>
      <c r="N7" s="186"/>
      <c r="O7" s="276"/>
      <c r="P7" s="147"/>
      <c r="Q7" s="146"/>
      <c r="R7" s="179"/>
      <c r="S7" s="274"/>
      <c r="T7" s="147"/>
      <c r="U7" s="146"/>
      <c r="V7" s="187"/>
      <c r="W7" s="184"/>
      <c r="X7" s="267" t="s">
        <v>531</v>
      </c>
      <c r="AA7" s="170"/>
      <c r="AB7" s="170"/>
      <c r="AC7" s="170"/>
      <c r="AD7" s="170"/>
      <c r="AE7" s="170"/>
      <c r="AF7" s="170"/>
      <c r="AG7" s="170"/>
      <c r="AH7" s="170"/>
      <c r="AI7" s="170"/>
      <c r="AJ7" s="170"/>
      <c r="AK7" s="170"/>
      <c r="AL7" s="170"/>
      <c r="AM7" s="170"/>
    </row>
    <row r="8" spans="1:39" ht="15.75" customHeight="1">
      <c r="A8" s="188"/>
      <c r="B8" s="189"/>
      <c r="C8" s="228">
        <v>0</v>
      </c>
      <c r="D8" s="290">
        <v>230120104104</v>
      </c>
      <c r="E8" s="146" t="s">
        <v>283</v>
      </c>
      <c r="F8" s="183">
        <v>2650</v>
      </c>
      <c r="G8" s="184"/>
      <c r="H8" s="147"/>
      <c r="I8" s="146"/>
      <c r="J8" s="185"/>
      <c r="K8" s="275"/>
      <c r="L8" s="147"/>
      <c r="M8" s="146"/>
      <c r="N8" s="191"/>
      <c r="O8" s="274"/>
      <c r="P8" s="147"/>
      <c r="Q8" s="146"/>
      <c r="R8" s="179"/>
      <c r="S8" s="274"/>
      <c r="T8" s="147"/>
      <c r="U8" s="146"/>
      <c r="V8" s="187"/>
      <c r="W8" s="184"/>
      <c r="X8" s="267" t="s">
        <v>532</v>
      </c>
      <c r="AA8" s="170"/>
      <c r="AB8" s="170"/>
      <c r="AC8" s="170"/>
      <c r="AD8" s="170"/>
      <c r="AE8" s="170"/>
      <c r="AF8" s="170"/>
      <c r="AG8" s="170"/>
      <c r="AH8" s="170"/>
      <c r="AI8" s="170"/>
      <c r="AJ8" s="170"/>
      <c r="AK8" s="170"/>
      <c r="AL8" s="170"/>
      <c r="AM8" s="170"/>
    </row>
    <row r="9" spans="1:39" ht="15.75" customHeight="1">
      <c r="A9" s="188"/>
      <c r="B9" s="189"/>
      <c r="C9" s="228" t="s">
        <v>39</v>
      </c>
      <c r="D9" s="290">
        <v>230120104106</v>
      </c>
      <c r="E9" s="146" t="s">
        <v>284</v>
      </c>
      <c r="F9" s="183">
        <v>1900</v>
      </c>
      <c r="G9" s="184"/>
      <c r="H9" s="147"/>
      <c r="I9" s="146"/>
      <c r="J9" s="191"/>
      <c r="K9" s="274"/>
      <c r="L9" s="147"/>
      <c r="M9" s="146"/>
      <c r="N9" s="191"/>
      <c r="O9" s="274"/>
      <c r="P9" s="147"/>
      <c r="Q9" s="146"/>
      <c r="R9" s="179"/>
      <c r="S9" s="184"/>
      <c r="T9" s="147"/>
      <c r="U9" s="146"/>
      <c r="V9" s="187"/>
      <c r="W9" s="184"/>
      <c r="X9" s="267" t="s">
        <v>533</v>
      </c>
      <c r="AA9" s="170"/>
      <c r="AB9" s="170"/>
      <c r="AC9" s="170"/>
      <c r="AD9" s="170"/>
      <c r="AE9" s="170"/>
      <c r="AF9" s="170"/>
      <c r="AG9" s="170"/>
      <c r="AH9" s="170"/>
      <c r="AI9" s="170"/>
      <c r="AJ9" s="170"/>
      <c r="AK9" s="170"/>
      <c r="AL9" s="170"/>
      <c r="AM9" s="170"/>
    </row>
    <row r="10" spans="1:39" ht="15.75" customHeight="1">
      <c r="A10" s="188"/>
      <c r="B10" s="189"/>
      <c r="C10" s="228">
        <v>0</v>
      </c>
      <c r="D10" s="290">
        <v>230120104107</v>
      </c>
      <c r="E10" s="146" t="s">
        <v>285</v>
      </c>
      <c r="F10" s="183">
        <v>1850</v>
      </c>
      <c r="G10" s="184"/>
      <c r="H10" s="147"/>
      <c r="I10" s="146"/>
      <c r="J10" s="191"/>
      <c r="K10" s="274"/>
      <c r="L10" s="147"/>
      <c r="M10" s="146"/>
      <c r="N10" s="191"/>
      <c r="O10" s="274"/>
      <c r="P10" s="147"/>
      <c r="Q10" s="146"/>
      <c r="R10" s="179"/>
      <c r="S10" s="184"/>
      <c r="T10" s="147"/>
      <c r="U10" s="146"/>
      <c r="V10" s="187"/>
      <c r="W10" s="184"/>
      <c r="X10" s="267" t="s">
        <v>503</v>
      </c>
      <c r="AA10" s="170"/>
      <c r="AB10" s="170"/>
      <c r="AC10" s="170"/>
      <c r="AD10" s="170"/>
      <c r="AE10" s="170"/>
      <c r="AF10" s="170"/>
      <c r="AG10" s="170"/>
      <c r="AH10" s="170"/>
      <c r="AI10" s="170"/>
      <c r="AJ10" s="170"/>
      <c r="AK10" s="170"/>
      <c r="AL10" s="170"/>
      <c r="AM10" s="170"/>
    </row>
    <row r="11" spans="1:39" ht="15.75" customHeight="1">
      <c r="A11" s="188"/>
      <c r="B11" s="189"/>
      <c r="C11" s="228">
        <v>0</v>
      </c>
      <c r="D11" s="290">
        <v>230120104109</v>
      </c>
      <c r="E11" s="146" t="s">
        <v>286</v>
      </c>
      <c r="F11" s="183">
        <v>2100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230120104110</v>
      </c>
      <c r="E12" s="146" t="s">
        <v>287</v>
      </c>
      <c r="F12" s="183">
        <v>1550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230120104111</v>
      </c>
      <c r="E13" s="146" t="s">
        <v>288</v>
      </c>
      <c r="F13" s="183">
        <v>2450</v>
      </c>
      <c r="G13" s="184"/>
      <c r="H13" s="147"/>
      <c r="I13" s="146"/>
      <c r="J13" s="179"/>
      <c r="K13" s="184"/>
      <c r="L13" s="147"/>
      <c r="M13" s="146"/>
      <c r="N13" s="179"/>
      <c r="O13" s="184"/>
      <c r="P13" s="147"/>
      <c r="Q13" s="146"/>
      <c r="R13" s="179"/>
      <c r="S13" s="184"/>
      <c r="T13" s="147"/>
      <c r="U13" s="146"/>
      <c r="V13" s="187"/>
      <c r="W13" s="184"/>
      <c r="X13" s="267" t="s">
        <v>534</v>
      </c>
      <c r="AA13" s="170"/>
      <c r="AB13" s="170"/>
      <c r="AC13" s="170"/>
      <c r="AD13" s="170"/>
      <c r="AE13" s="170"/>
      <c r="AF13" s="170"/>
      <c r="AG13" s="170"/>
      <c r="AH13" s="170"/>
      <c r="AI13" s="170"/>
      <c r="AJ13" s="170"/>
      <c r="AK13" s="170"/>
      <c r="AL13" s="170"/>
      <c r="AM13" s="170"/>
    </row>
    <row r="14" spans="1:39" ht="15.75" customHeight="1">
      <c r="A14" s="188"/>
      <c r="B14" s="189"/>
      <c r="C14" s="228">
        <v>0</v>
      </c>
      <c r="D14" s="290">
        <v>230120104112</v>
      </c>
      <c r="E14" s="146" t="s">
        <v>289</v>
      </c>
      <c r="F14" s="183">
        <v>1950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230120104113</v>
      </c>
      <c r="E15" s="146" t="s">
        <v>290</v>
      </c>
      <c r="F15" s="183">
        <v>1800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c r="D16" s="290"/>
      <c r="E16" s="146"/>
      <c r="F16" s="183"/>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c r="D17" s="290"/>
      <c r="E17" s="146"/>
      <c r="F17" s="183"/>
      <c r="G17" s="184"/>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198"/>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201"/>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11　店</v>
      </c>
      <c r="F48" s="206">
        <f>SUM(F5:F47)</f>
        <v>22200</v>
      </c>
      <c r="G48" s="206">
        <f>SUM(G5:G47)</f>
        <v>0</v>
      </c>
      <c r="H48" s="152"/>
      <c r="I48" s="161" t="str">
        <f>CONCATENATE(FIXED(COUNTA(I5:I47),0,0),"　店")</f>
        <v>3　店</v>
      </c>
      <c r="J48" s="206">
        <f>SUM(J5:J47)</f>
        <v>4000</v>
      </c>
      <c r="K48" s="206">
        <f>SUM(K5:K47)</f>
        <v>0</v>
      </c>
      <c r="L48" s="152"/>
      <c r="M48" s="161" t="str">
        <f>CONCATENATE(FIXED(COUNTA(M5:M47),0,0),"　店")</f>
        <v>2　店</v>
      </c>
      <c r="N48" s="206">
        <f>SUM(N5:N47)</f>
        <v>700</v>
      </c>
      <c r="O48" s="206">
        <f>SUM(O5:O47)</f>
        <v>0</v>
      </c>
      <c r="P48" s="152"/>
      <c r="Q48" s="161" t="str">
        <f>CONCATENATE(FIXED(COUNTA(Q5:Q47),0,0),"　店")</f>
        <v>2　店</v>
      </c>
      <c r="R48" s="206">
        <f>SUM(R5:R47)</f>
        <v>850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613</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6:X48">
      <formula1>瑞穂区!#REF!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347</v>
      </c>
      <c r="B5" s="174"/>
      <c r="C5" s="226">
        <v>0</v>
      </c>
      <c r="D5" s="291">
        <v>230125105102</v>
      </c>
      <c r="E5" s="145" t="s">
        <v>293</v>
      </c>
      <c r="F5" s="175">
        <v>2300</v>
      </c>
      <c r="G5" s="176"/>
      <c r="H5" s="291">
        <v>230125205201</v>
      </c>
      <c r="I5" s="145" t="s">
        <v>294</v>
      </c>
      <c r="J5" s="177">
        <v>750</v>
      </c>
      <c r="K5" s="272"/>
      <c r="L5" s="144">
        <v>230125305301</v>
      </c>
      <c r="M5" s="145" t="s">
        <v>295</v>
      </c>
      <c r="N5" s="178">
        <v>250</v>
      </c>
      <c r="O5" s="273"/>
      <c r="P5" s="289">
        <v>230125405502</v>
      </c>
      <c r="Q5" s="146" t="s">
        <v>296</v>
      </c>
      <c r="R5" s="179">
        <v>950</v>
      </c>
      <c r="S5" s="274"/>
      <c r="T5" s="144"/>
      <c r="U5" s="145"/>
      <c r="V5" s="180"/>
      <c r="W5" s="176"/>
      <c r="X5" s="266">
        <v>0</v>
      </c>
      <c r="AA5" s="170"/>
      <c r="AB5" s="170"/>
      <c r="AC5" s="170"/>
      <c r="AD5" s="170"/>
      <c r="AE5" s="170"/>
      <c r="AF5" s="170"/>
      <c r="AG5" s="170"/>
      <c r="AH5" s="170"/>
      <c r="AI5" s="170"/>
      <c r="AJ5" s="170"/>
      <c r="AK5" s="170"/>
      <c r="AL5" s="170"/>
      <c r="AM5" s="170"/>
    </row>
    <row r="6" spans="1:39" ht="15.75" customHeight="1">
      <c r="A6" s="181">
        <f>SUM(G48,K48,O48,S48,W48)</f>
        <v>0</v>
      </c>
      <c r="B6" s="182">
        <f>SUM(F48,J48,N48,R48,V48)</f>
        <v>40450</v>
      </c>
      <c r="C6" s="227">
        <v>0</v>
      </c>
      <c r="D6" s="290">
        <v>230125105123</v>
      </c>
      <c r="E6" s="146" t="s">
        <v>297</v>
      </c>
      <c r="F6" s="183">
        <v>1100</v>
      </c>
      <c r="G6" s="184"/>
      <c r="H6" s="290">
        <v>230125205202</v>
      </c>
      <c r="I6" s="146" t="s">
        <v>298</v>
      </c>
      <c r="J6" s="185">
        <v>750</v>
      </c>
      <c r="K6" s="275"/>
      <c r="L6" s="147">
        <v>230125305302</v>
      </c>
      <c r="M6" s="146" t="s">
        <v>298</v>
      </c>
      <c r="N6" s="186">
        <v>200</v>
      </c>
      <c r="O6" s="276"/>
      <c r="P6" s="290">
        <v>230125405503</v>
      </c>
      <c r="Q6" s="146" t="s">
        <v>298</v>
      </c>
      <c r="R6" s="179">
        <v>450</v>
      </c>
      <c r="S6" s="274"/>
      <c r="T6" s="147"/>
      <c r="U6" s="146"/>
      <c r="V6" s="187"/>
      <c r="W6" s="184"/>
      <c r="X6" s="267">
        <v>0</v>
      </c>
      <c r="AA6" s="170"/>
      <c r="AB6" s="170"/>
      <c r="AC6" s="170"/>
      <c r="AD6" s="170"/>
      <c r="AE6" s="170"/>
      <c r="AF6" s="170"/>
      <c r="AG6" s="170"/>
      <c r="AH6" s="170"/>
      <c r="AI6" s="170"/>
      <c r="AJ6" s="170"/>
      <c r="AK6" s="170"/>
      <c r="AL6" s="170"/>
      <c r="AM6" s="170"/>
    </row>
    <row r="7" spans="1:39" ht="15.75" customHeight="1">
      <c r="A7" s="188"/>
      <c r="B7" s="189"/>
      <c r="C7" s="228">
        <v>0</v>
      </c>
      <c r="D7" s="290">
        <v>230125105105</v>
      </c>
      <c r="E7" s="146" t="s">
        <v>299</v>
      </c>
      <c r="F7" s="183">
        <v>2050</v>
      </c>
      <c r="G7" s="184"/>
      <c r="H7" s="290">
        <v>230125205204</v>
      </c>
      <c r="I7" s="146" t="s">
        <v>300</v>
      </c>
      <c r="J7" s="185">
        <v>600</v>
      </c>
      <c r="K7" s="275"/>
      <c r="L7" s="147"/>
      <c r="M7" s="146"/>
      <c r="N7" s="186"/>
      <c r="O7" s="276"/>
      <c r="P7" s="290">
        <v>230125405504</v>
      </c>
      <c r="Q7" s="146" t="s">
        <v>263</v>
      </c>
      <c r="R7" s="179">
        <v>650</v>
      </c>
      <c r="S7" s="274"/>
      <c r="T7" s="147"/>
      <c r="U7" s="146"/>
      <c r="V7" s="187"/>
      <c r="W7" s="184"/>
      <c r="X7" s="267">
        <v>0</v>
      </c>
      <c r="AA7" s="170"/>
      <c r="AB7" s="170"/>
      <c r="AC7" s="170"/>
      <c r="AD7" s="170"/>
      <c r="AE7" s="170"/>
      <c r="AF7" s="170"/>
      <c r="AG7" s="170"/>
      <c r="AH7" s="170"/>
      <c r="AI7" s="170"/>
      <c r="AJ7" s="170"/>
      <c r="AK7" s="170"/>
      <c r="AL7" s="170"/>
      <c r="AM7" s="170"/>
    </row>
    <row r="8" spans="1:39" ht="15.75" customHeight="1">
      <c r="A8" s="188"/>
      <c r="B8" s="189"/>
      <c r="C8" s="228">
        <v>0</v>
      </c>
      <c r="D8" s="290">
        <v>230125105106</v>
      </c>
      <c r="E8" s="146" t="s">
        <v>301</v>
      </c>
      <c r="F8" s="183">
        <v>1850</v>
      </c>
      <c r="G8" s="184"/>
      <c r="H8" s="290">
        <v>230125205205</v>
      </c>
      <c r="I8" s="146" t="s">
        <v>302</v>
      </c>
      <c r="J8" s="185">
        <v>900</v>
      </c>
      <c r="K8" s="275"/>
      <c r="L8" s="147"/>
      <c r="M8" s="146"/>
      <c r="N8" s="191"/>
      <c r="O8" s="274"/>
      <c r="P8" s="290">
        <v>230125405507</v>
      </c>
      <c r="Q8" s="146" t="s">
        <v>303</v>
      </c>
      <c r="R8" s="179">
        <v>700</v>
      </c>
      <c r="S8" s="27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t="s">
        <v>39</v>
      </c>
      <c r="D9" s="290">
        <v>230125105108</v>
      </c>
      <c r="E9" s="146" t="s">
        <v>304</v>
      </c>
      <c r="F9" s="183">
        <v>3000</v>
      </c>
      <c r="G9" s="184"/>
      <c r="H9" s="147"/>
      <c r="I9" s="146"/>
      <c r="J9" s="191"/>
      <c r="K9" s="274"/>
      <c r="L9" s="147"/>
      <c r="M9" s="146"/>
      <c r="N9" s="191"/>
      <c r="O9" s="274"/>
      <c r="P9" s="290">
        <v>230125405505</v>
      </c>
      <c r="Q9" s="146" t="s">
        <v>300</v>
      </c>
      <c r="R9" s="179">
        <v>500</v>
      </c>
      <c r="S9" s="184"/>
      <c r="T9" s="147"/>
      <c r="U9" s="146"/>
      <c r="V9" s="187"/>
      <c r="W9" s="184"/>
      <c r="X9" s="267" t="s">
        <v>528</v>
      </c>
      <c r="AA9" s="170"/>
      <c r="AB9" s="170"/>
      <c r="AC9" s="170"/>
      <c r="AD9" s="170"/>
      <c r="AE9" s="170"/>
      <c r="AF9" s="170"/>
      <c r="AG9" s="170"/>
      <c r="AH9" s="170"/>
      <c r="AI9" s="170"/>
      <c r="AJ9" s="170"/>
      <c r="AK9" s="170"/>
      <c r="AL9" s="170"/>
      <c r="AM9" s="170"/>
    </row>
    <row r="10" spans="1:39" ht="15.75" customHeight="1">
      <c r="A10" s="188"/>
      <c r="B10" s="189"/>
      <c r="C10" s="228">
        <v>0</v>
      </c>
      <c r="D10" s="290">
        <v>230125105109</v>
      </c>
      <c r="E10" s="146" t="s">
        <v>306</v>
      </c>
      <c r="F10" s="183">
        <v>1750</v>
      </c>
      <c r="G10" s="184"/>
      <c r="H10" s="147"/>
      <c r="I10" s="146"/>
      <c r="J10" s="191"/>
      <c r="K10" s="274"/>
      <c r="L10" s="147"/>
      <c r="M10" s="146"/>
      <c r="N10" s="191"/>
      <c r="O10" s="274"/>
      <c r="P10" s="290">
        <v>230125405506</v>
      </c>
      <c r="Q10" s="146" t="s">
        <v>305</v>
      </c>
      <c r="R10" s="179">
        <v>700</v>
      </c>
      <c r="S10" s="184"/>
      <c r="T10" s="147"/>
      <c r="U10" s="146"/>
      <c r="V10" s="187"/>
      <c r="W10" s="184"/>
      <c r="X10" s="267"/>
      <c r="AA10" s="170"/>
      <c r="AB10" s="170"/>
      <c r="AC10" s="170"/>
      <c r="AD10" s="170"/>
      <c r="AE10" s="170"/>
      <c r="AF10" s="170"/>
      <c r="AG10" s="170"/>
      <c r="AH10" s="170"/>
      <c r="AI10" s="170"/>
      <c r="AJ10" s="170"/>
      <c r="AK10" s="170"/>
      <c r="AL10" s="170"/>
      <c r="AM10" s="170"/>
    </row>
    <row r="11" spans="1:39" ht="15.75" customHeight="1">
      <c r="A11" s="188"/>
      <c r="B11" s="189"/>
      <c r="C11" s="228">
        <v>0</v>
      </c>
      <c r="D11" s="290">
        <v>230125105110</v>
      </c>
      <c r="E11" s="146" t="s">
        <v>307</v>
      </c>
      <c r="F11" s="183">
        <v>2300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230125105111</v>
      </c>
      <c r="E12" s="146" t="s">
        <v>308</v>
      </c>
      <c r="F12" s="183">
        <v>1900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t="s">
        <v>40</v>
      </c>
      <c r="D13" s="290">
        <v>230125105113</v>
      </c>
      <c r="E13" s="146" t="s">
        <v>578</v>
      </c>
      <c r="F13" s="183">
        <v>2200</v>
      </c>
      <c r="G13" s="184"/>
      <c r="H13" s="147"/>
      <c r="I13" s="146"/>
      <c r="J13" s="179"/>
      <c r="K13" s="184"/>
      <c r="L13" s="147"/>
      <c r="M13" s="146"/>
      <c r="N13" s="179"/>
      <c r="O13" s="184"/>
      <c r="P13" s="147"/>
      <c r="Q13" s="146"/>
      <c r="R13" s="179"/>
      <c r="S13" s="184"/>
      <c r="T13" s="147"/>
      <c r="U13" s="146"/>
      <c r="V13" s="187"/>
      <c r="W13" s="184"/>
      <c r="X13" s="267" t="s">
        <v>529</v>
      </c>
      <c r="AA13" s="170"/>
      <c r="AB13" s="170"/>
      <c r="AC13" s="170"/>
      <c r="AD13" s="170"/>
      <c r="AE13" s="170"/>
      <c r="AF13" s="170"/>
      <c r="AG13" s="170"/>
      <c r="AH13" s="170"/>
      <c r="AI13" s="170"/>
      <c r="AJ13" s="170"/>
      <c r="AK13" s="170"/>
      <c r="AL13" s="170"/>
      <c r="AM13" s="170"/>
    </row>
    <row r="14" spans="1:39" ht="15.75" customHeight="1">
      <c r="A14" s="188"/>
      <c r="B14" s="189"/>
      <c r="C14" s="228">
        <v>0</v>
      </c>
      <c r="D14" s="290">
        <v>230125105114</v>
      </c>
      <c r="E14" s="146" t="s">
        <v>309</v>
      </c>
      <c r="F14" s="183">
        <v>3100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230125105116</v>
      </c>
      <c r="E15" s="146" t="s">
        <v>310</v>
      </c>
      <c r="F15" s="183">
        <v>3100</v>
      </c>
      <c r="G15" s="184"/>
      <c r="H15" s="147"/>
      <c r="I15" s="146"/>
      <c r="J15" s="179"/>
      <c r="K15" s="184"/>
      <c r="L15" s="147"/>
      <c r="M15" s="146"/>
      <c r="N15" s="179"/>
      <c r="O15" s="184"/>
      <c r="P15" s="147"/>
      <c r="Q15" s="146"/>
      <c r="R15" s="179"/>
      <c r="S15" s="184"/>
      <c r="T15" s="147"/>
      <c r="U15" s="146"/>
      <c r="V15" s="187"/>
      <c r="W15" s="184"/>
      <c r="X15" s="267"/>
      <c r="AA15" s="170"/>
      <c r="AB15" s="170"/>
      <c r="AC15" s="170"/>
      <c r="AD15" s="170"/>
      <c r="AE15" s="170"/>
      <c r="AF15" s="170"/>
      <c r="AG15" s="170"/>
      <c r="AH15" s="170"/>
      <c r="AI15" s="170"/>
      <c r="AJ15" s="170"/>
      <c r="AK15" s="170"/>
      <c r="AL15" s="170"/>
      <c r="AM15" s="170"/>
    </row>
    <row r="16" spans="1:39" ht="15.75" customHeight="1">
      <c r="A16" s="190"/>
      <c r="B16" s="195"/>
      <c r="C16" s="229">
        <v>0</v>
      </c>
      <c r="D16" s="293">
        <v>230125105118</v>
      </c>
      <c r="E16" s="151" t="s">
        <v>311</v>
      </c>
      <c r="F16" s="198">
        <v>1400</v>
      </c>
      <c r="G16" s="199"/>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9">
        <v>0</v>
      </c>
      <c r="D17" s="293">
        <v>230125105119</v>
      </c>
      <c r="E17" s="151" t="s">
        <v>312</v>
      </c>
      <c r="F17" s="201">
        <v>2100</v>
      </c>
      <c r="G17" s="199"/>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230125105120</v>
      </c>
      <c r="E18" s="151" t="s">
        <v>313</v>
      </c>
      <c r="F18" s="198">
        <v>2100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230125105121</v>
      </c>
      <c r="E19" s="151" t="s">
        <v>314</v>
      </c>
      <c r="F19" s="201">
        <v>1500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v>0</v>
      </c>
      <c r="D20" s="293">
        <v>230125105122</v>
      </c>
      <c r="E20" s="151" t="s">
        <v>315</v>
      </c>
      <c r="F20" s="201">
        <v>1300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198"/>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198"/>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16　店</v>
      </c>
      <c r="F48" s="206">
        <f>SUM(F5:F47)</f>
        <v>33050</v>
      </c>
      <c r="G48" s="206">
        <f>SUM(G5:G47)</f>
        <v>0</v>
      </c>
      <c r="H48" s="152"/>
      <c r="I48" s="161" t="str">
        <f>CONCATENATE(FIXED(COUNTA(I5:I47),0,0),"　店")</f>
        <v>4　店</v>
      </c>
      <c r="J48" s="206">
        <f>SUM(J5:J47)</f>
        <v>3000</v>
      </c>
      <c r="K48" s="206">
        <f>SUM(K5:K47)</f>
        <v>0</v>
      </c>
      <c r="L48" s="152"/>
      <c r="M48" s="161" t="str">
        <f>CONCATENATE(FIXED(COUNTA(M5:M47),0,0),"　店")</f>
        <v>2　店</v>
      </c>
      <c r="N48" s="206">
        <f>SUM(N5:N47)</f>
        <v>450</v>
      </c>
      <c r="O48" s="206">
        <f>SUM(O5:O47)</f>
        <v>0</v>
      </c>
      <c r="P48" s="152"/>
      <c r="Q48" s="161" t="str">
        <f>CONCATENATE(FIXED(COUNTA(Q5:Q47),0,0),"　店")</f>
        <v>6　店</v>
      </c>
      <c r="R48" s="206">
        <f>SUM(R5:R47)</f>
        <v>3950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613</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S5:S48 L5:L47 O24:O48 W5:W48 O5:O19 O21:O22 G5:G48">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6:X48">
      <formula1>南区!#REF!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346</v>
      </c>
      <c r="B5" s="174"/>
      <c r="C5" s="226">
        <v>0</v>
      </c>
      <c r="D5" s="291">
        <v>230180101010</v>
      </c>
      <c r="E5" s="145" t="s">
        <v>316</v>
      </c>
      <c r="F5" s="175">
        <v>4550</v>
      </c>
      <c r="G5" s="176"/>
      <c r="H5" s="291">
        <v>230180202010</v>
      </c>
      <c r="I5" s="145" t="s">
        <v>317</v>
      </c>
      <c r="J5" s="177">
        <v>450</v>
      </c>
      <c r="K5" s="272"/>
      <c r="L5" s="144">
        <v>230180303010</v>
      </c>
      <c r="M5" s="145" t="s">
        <v>317</v>
      </c>
      <c r="N5" s="178">
        <v>500</v>
      </c>
      <c r="O5" s="273"/>
      <c r="P5" s="289">
        <v>230180416502</v>
      </c>
      <c r="Q5" s="146" t="s">
        <v>322</v>
      </c>
      <c r="R5" s="179">
        <v>600</v>
      </c>
      <c r="S5" s="274"/>
      <c r="T5" s="144"/>
      <c r="U5" s="145"/>
      <c r="V5" s="180"/>
      <c r="W5" s="176"/>
      <c r="X5" s="266" t="s">
        <v>318</v>
      </c>
      <c r="AA5" s="170"/>
      <c r="AB5" s="170"/>
      <c r="AC5" s="170"/>
      <c r="AD5" s="170"/>
      <c r="AE5" s="170"/>
      <c r="AF5" s="170"/>
      <c r="AG5" s="170"/>
      <c r="AH5" s="170"/>
      <c r="AI5" s="170"/>
      <c r="AJ5" s="170"/>
      <c r="AK5" s="170"/>
      <c r="AL5" s="170"/>
      <c r="AM5" s="170"/>
    </row>
    <row r="6" spans="1:39" ht="15.75" customHeight="1">
      <c r="A6" s="181">
        <f>SUM(G48,K48,O48,S48,W48)</f>
        <v>0</v>
      </c>
      <c r="B6" s="182">
        <f>SUM(F48,J48,N48,R48,V48)</f>
        <v>61350</v>
      </c>
      <c r="C6" s="227">
        <v>0</v>
      </c>
      <c r="D6" s="290">
        <v>230180101030</v>
      </c>
      <c r="E6" s="146" t="s">
        <v>319</v>
      </c>
      <c r="F6" s="183">
        <v>2450</v>
      </c>
      <c r="G6" s="184"/>
      <c r="H6" s="290">
        <v>230180202020</v>
      </c>
      <c r="I6" s="146" t="s">
        <v>320</v>
      </c>
      <c r="J6" s="185">
        <v>1300</v>
      </c>
      <c r="K6" s="275"/>
      <c r="L6" s="147">
        <v>230180303020</v>
      </c>
      <c r="M6" s="146" t="s">
        <v>321</v>
      </c>
      <c r="N6" s="186">
        <v>350</v>
      </c>
      <c r="O6" s="276"/>
      <c r="P6" s="290">
        <v>230180416503</v>
      </c>
      <c r="Q6" s="146" t="s">
        <v>320</v>
      </c>
      <c r="R6" s="179">
        <v>700</v>
      </c>
      <c r="S6" s="274"/>
      <c r="T6" s="147"/>
      <c r="U6" s="146"/>
      <c r="V6" s="187"/>
      <c r="W6" s="184"/>
      <c r="X6" s="267" t="s">
        <v>579</v>
      </c>
      <c r="AA6" s="170"/>
      <c r="AB6" s="170"/>
      <c r="AC6" s="170"/>
      <c r="AD6" s="170"/>
      <c r="AE6" s="170"/>
      <c r="AF6" s="170"/>
      <c r="AG6" s="170"/>
      <c r="AH6" s="170"/>
      <c r="AI6" s="170"/>
      <c r="AJ6" s="170"/>
      <c r="AK6" s="170"/>
      <c r="AL6" s="170"/>
      <c r="AM6" s="170"/>
    </row>
    <row r="7" spans="1:39" ht="15.75" customHeight="1">
      <c r="A7" s="188"/>
      <c r="B7" s="189"/>
      <c r="C7" s="228">
        <v>0</v>
      </c>
      <c r="D7" s="290">
        <v>230180101040</v>
      </c>
      <c r="E7" s="146" t="s">
        <v>323</v>
      </c>
      <c r="F7" s="183">
        <v>3450</v>
      </c>
      <c r="G7" s="184"/>
      <c r="H7" s="290">
        <v>230180202040</v>
      </c>
      <c r="I7" s="146" t="s">
        <v>324</v>
      </c>
      <c r="J7" s="185">
        <v>2450</v>
      </c>
      <c r="K7" s="275"/>
      <c r="L7" s="147">
        <v>230180303030</v>
      </c>
      <c r="M7" s="146" t="s">
        <v>255</v>
      </c>
      <c r="N7" s="186">
        <v>550</v>
      </c>
      <c r="O7" s="276"/>
      <c r="P7" s="290"/>
      <c r="Q7" s="146"/>
      <c r="R7" s="179"/>
      <c r="S7" s="274"/>
      <c r="T7" s="147"/>
      <c r="U7" s="146"/>
      <c r="V7" s="187"/>
      <c r="W7" s="184"/>
      <c r="X7" s="267" t="s">
        <v>503</v>
      </c>
      <c r="AA7" s="170"/>
      <c r="AB7" s="170"/>
      <c r="AC7" s="170"/>
      <c r="AD7" s="170"/>
      <c r="AE7" s="170"/>
      <c r="AF7" s="170"/>
      <c r="AG7" s="170"/>
      <c r="AH7" s="170"/>
      <c r="AI7" s="170"/>
      <c r="AJ7" s="170"/>
      <c r="AK7" s="170"/>
      <c r="AL7" s="170"/>
      <c r="AM7" s="170"/>
    </row>
    <row r="8" spans="1:39" ht="15.75" customHeight="1">
      <c r="A8" s="188"/>
      <c r="B8" s="189"/>
      <c r="C8" s="228">
        <v>0</v>
      </c>
      <c r="D8" s="290">
        <v>230180101050</v>
      </c>
      <c r="E8" s="146" t="s">
        <v>325</v>
      </c>
      <c r="F8" s="183">
        <v>1200</v>
      </c>
      <c r="G8" s="184"/>
      <c r="H8" s="290">
        <v>230180202060</v>
      </c>
      <c r="I8" s="146" t="s">
        <v>321</v>
      </c>
      <c r="J8" s="185">
        <v>1250</v>
      </c>
      <c r="K8" s="275"/>
      <c r="L8" s="147">
        <v>230180303040</v>
      </c>
      <c r="M8" s="146" t="s">
        <v>322</v>
      </c>
      <c r="N8" s="191">
        <v>400</v>
      </c>
      <c r="O8" s="274"/>
      <c r="P8" s="147"/>
      <c r="Q8" s="146"/>
      <c r="R8" s="179"/>
      <c r="S8" s="27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v>0</v>
      </c>
      <c r="D9" s="290">
        <v>230180101060</v>
      </c>
      <c r="E9" s="146" t="s">
        <v>326</v>
      </c>
      <c r="F9" s="183">
        <v>1250</v>
      </c>
      <c r="G9" s="184"/>
      <c r="H9" s="290">
        <v>230180202080</v>
      </c>
      <c r="I9" s="146" t="s">
        <v>255</v>
      </c>
      <c r="J9" s="191">
        <v>700</v>
      </c>
      <c r="K9" s="274"/>
      <c r="L9" s="147"/>
      <c r="M9" s="146"/>
      <c r="N9" s="191"/>
      <c r="O9" s="274"/>
      <c r="P9" s="147"/>
      <c r="Q9" s="146"/>
      <c r="R9" s="179"/>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230180101070</v>
      </c>
      <c r="E10" s="146" t="s">
        <v>327</v>
      </c>
      <c r="F10" s="183">
        <v>2850</v>
      </c>
      <c r="G10" s="184"/>
      <c r="H10" s="290">
        <v>230180202090</v>
      </c>
      <c r="I10" s="146" t="s">
        <v>328</v>
      </c>
      <c r="J10" s="191">
        <v>950</v>
      </c>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230180101080</v>
      </c>
      <c r="E11" s="146" t="s">
        <v>329</v>
      </c>
      <c r="F11" s="183">
        <v>2000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230180101100</v>
      </c>
      <c r="E12" s="146" t="s">
        <v>330</v>
      </c>
      <c r="F12" s="183">
        <v>2450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230180101110</v>
      </c>
      <c r="E13" s="146" t="s">
        <v>331</v>
      </c>
      <c r="F13" s="183">
        <v>4250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230180101120</v>
      </c>
      <c r="E14" s="146" t="s">
        <v>332</v>
      </c>
      <c r="F14" s="183">
        <v>800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230180101130</v>
      </c>
      <c r="E15" s="146" t="s">
        <v>333</v>
      </c>
      <c r="F15" s="183">
        <v>1450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230180101140</v>
      </c>
      <c r="E16" s="146" t="s">
        <v>334</v>
      </c>
      <c r="F16" s="183">
        <v>2650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v>0</v>
      </c>
      <c r="D17" s="290">
        <v>230180101150</v>
      </c>
      <c r="E17" s="146" t="s">
        <v>335</v>
      </c>
      <c r="F17" s="183">
        <v>2550</v>
      </c>
      <c r="G17" s="184"/>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230180101160</v>
      </c>
      <c r="E18" s="151" t="s">
        <v>336</v>
      </c>
      <c r="F18" s="198">
        <v>1500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230180101180</v>
      </c>
      <c r="E19" s="151" t="s">
        <v>337</v>
      </c>
      <c r="F19" s="201">
        <v>2300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v>0</v>
      </c>
      <c r="D20" s="293">
        <v>230180101190</v>
      </c>
      <c r="E20" s="151" t="s">
        <v>338</v>
      </c>
      <c r="F20" s="198">
        <v>2100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v>0</v>
      </c>
      <c r="D21" s="293">
        <v>230180101200</v>
      </c>
      <c r="E21" s="151" t="s">
        <v>339</v>
      </c>
      <c r="F21" s="201">
        <v>2900</v>
      </c>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t="s">
        <v>39</v>
      </c>
      <c r="D22" s="293">
        <v>230180101201</v>
      </c>
      <c r="E22" s="151" t="s">
        <v>340</v>
      </c>
      <c r="F22" s="201">
        <v>1700</v>
      </c>
      <c r="G22" s="199"/>
      <c r="H22" s="150"/>
      <c r="I22" s="151"/>
      <c r="J22" s="200"/>
      <c r="K22" s="199"/>
      <c r="L22" s="147"/>
      <c r="M22" s="146"/>
      <c r="N22" s="179"/>
      <c r="O22" s="199"/>
      <c r="P22" s="150"/>
      <c r="Q22" s="151"/>
      <c r="R22" s="200"/>
      <c r="S22" s="199"/>
      <c r="T22" s="150"/>
      <c r="U22" s="151"/>
      <c r="V22" s="202"/>
      <c r="W22" s="199"/>
      <c r="X22" s="267" t="s">
        <v>526</v>
      </c>
      <c r="AA22" s="170"/>
      <c r="AB22" s="170"/>
      <c r="AC22" s="170"/>
      <c r="AD22" s="170"/>
      <c r="AE22" s="170"/>
      <c r="AF22" s="170"/>
      <c r="AG22" s="170"/>
      <c r="AH22" s="170"/>
      <c r="AI22" s="170"/>
      <c r="AJ22" s="170"/>
      <c r="AK22" s="170"/>
      <c r="AL22" s="170"/>
      <c r="AM22" s="170"/>
    </row>
    <row r="23" spans="1:39" ht="15.75" customHeight="1">
      <c r="A23" s="196"/>
      <c r="B23" s="197"/>
      <c r="C23" s="229" t="s">
        <v>40</v>
      </c>
      <c r="D23" s="293">
        <v>230180101210</v>
      </c>
      <c r="E23" s="151" t="s">
        <v>341</v>
      </c>
      <c r="F23" s="198">
        <v>1450</v>
      </c>
      <c r="G23" s="199"/>
      <c r="H23" s="150"/>
      <c r="I23" s="151"/>
      <c r="J23" s="200"/>
      <c r="K23" s="199"/>
      <c r="L23" s="147"/>
      <c r="M23" s="146"/>
      <c r="N23" s="179"/>
      <c r="O23" s="199"/>
      <c r="P23" s="150"/>
      <c r="Q23" s="151"/>
      <c r="R23" s="200"/>
      <c r="S23" s="199"/>
      <c r="T23" s="150"/>
      <c r="U23" s="151"/>
      <c r="V23" s="187"/>
      <c r="W23" s="199"/>
      <c r="X23" s="267" t="s">
        <v>527</v>
      </c>
      <c r="AA23" s="170"/>
      <c r="AB23" s="170"/>
      <c r="AC23" s="170"/>
      <c r="AD23" s="170"/>
      <c r="AE23" s="170"/>
      <c r="AF23" s="170"/>
      <c r="AG23" s="170"/>
      <c r="AH23" s="170"/>
      <c r="AI23" s="170"/>
      <c r="AJ23" s="170"/>
      <c r="AK23" s="170"/>
      <c r="AL23" s="170"/>
      <c r="AM23" s="170"/>
    </row>
    <row r="24" spans="1:39" ht="15.75" customHeight="1">
      <c r="A24" s="196"/>
      <c r="B24" s="197"/>
      <c r="C24" s="229">
        <v>0</v>
      </c>
      <c r="D24" s="293">
        <v>230180101220</v>
      </c>
      <c r="E24" s="151" t="s">
        <v>342</v>
      </c>
      <c r="F24" s="201">
        <v>2050</v>
      </c>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v>0</v>
      </c>
      <c r="D25" s="293">
        <v>230180101230</v>
      </c>
      <c r="E25" s="151" t="s">
        <v>343</v>
      </c>
      <c r="F25" s="201">
        <v>2150</v>
      </c>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v>0</v>
      </c>
      <c r="D26" s="293">
        <v>230180101240</v>
      </c>
      <c r="E26" s="151" t="s">
        <v>344</v>
      </c>
      <c r="F26" s="201">
        <v>1500</v>
      </c>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v>0</v>
      </c>
      <c r="D27" s="293">
        <v>230180101250</v>
      </c>
      <c r="E27" s="151" t="s">
        <v>345</v>
      </c>
      <c r="F27" s="201">
        <v>1600</v>
      </c>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23　店</v>
      </c>
      <c r="F48" s="206">
        <f>SUM(F5:F47)</f>
        <v>51150</v>
      </c>
      <c r="G48" s="206">
        <f>SUM(G5:G47)</f>
        <v>0</v>
      </c>
      <c r="H48" s="152"/>
      <c r="I48" s="161" t="str">
        <f>CONCATENATE(FIXED(COUNTA(I5:I47),0,0),"　店")</f>
        <v>6　店</v>
      </c>
      <c r="J48" s="206">
        <f>SUM(J5:J47)</f>
        <v>7100</v>
      </c>
      <c r="K48" s="206">
        <f>SUM(K5:K47)</f>
        <v>0</v>
      </c>
      <c r="L48" s="152"/>
      <c r="M48" s="161" t="str">
        <f>CONCATENATE(FIXED(COUNTA(M5:M47),0,0),"　店")</f>
        <v>4　店</v>
      </c>
      <c r="N48" s="206">
        <f>SUM(N5:N47)</f>
        <v>1800</v>
      </c>
      <c r="O48" s="206">
        <f>SUM(O5:O47)</f>
        <v>0</v>
      </c>
      <c r="P48" s="152"/>
      <c r="Q48" s="161" t="str">
        <f>CONCATENATE(FIXED(COUNTA(Q5:Q47),0,0),"　店")</f>
        <v>2　店</v>
      </c>
      <c r="R48" s="206">
        <f>SUM(R5:R47)</f>
        <v>1300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613</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W4:X4 G4 S4 K4 O4 F1:F2 H1:H2 P1:P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A6+A25</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380</v>
      </c>
      <c r="B5" s="174"/>
      <c r="C5" s="226">
        <v>0</v>
      </c>
      <c r="D5" s="291">
        <v>230130106101</v>
      </c>
      <c r="E5" s="145" t="s">
        <v>348</v>
      </c>
      <c r="F5" s="175">
        <v>3900</v>
      </c>
      <c r="G5" s="176"/>
      <c r="H5" s="291">
        <v>230130206201</v>
      </c>
      <c r="I5" s="145" t="s">
        <v>349</v>
      </c>
      <c r="J5" s="177">
        <v>1300</v>
      </c>
      <c r="K5" s="272"/>
      <c r="L5" s="144"/>
      <c r="M5" s="145"/>
      <c r="N5" s="178"/>
      <c r="O5" s="273"/>
      <c r="P5" s="289">
        <v>230130406504</v>
      </c>
      <c r="Q5" s="146" t="s">
        <v>350</v>
      </c>
      <c r="R5" s="179">
        <v>1100</v>
      </c>
      <c r="S5" s="274"/>
      <c r="T5" s="144"/>
      <c r="U5" s="145"/>
      <c r="V5" s="180"/>
      <c r="W5" s="176"/>
      <c r="X5" s="266" t="s">
        <v>351</v>
      </c>
      <c r="AA5" s="170"/>
      <c r="AB5" s="170"/>
      <c r="AC5" s="170"/>
      <c r="AD5" s="170"/>
      <c r="AE5" s="170"/>
      <c r="AF5" s="170"/>
      <c r="AG5" s="170"/>
      <c r="AH5" s="170"/>
      <c r="AI5" s="170"/>
      <c r="AJ5" s="170"/>
      <c r="AK5" s="170"/>
      <c r="AL5" s="170"/>
      <c r="AM5" s="170"/>
    </row>
    <row r="6" spans="1:39" ht="15.75" customHeight="1">
      <c r="A6" s="181">
        <f>SUM(G21,K21,O21,S21,W21)</f>
        <v>0</v>
      </c>
      <c r="B6" s="182">
        <f>SUM(F21,J21,N21,R21,V21)</f>
        <v>18700</v>
      </c>
      <c r="C6" s="227">
        <v>0</v>
      </c>
      <c r="D6" s="290">
        <v>230130106102</v>
      </c>
      <c r="E6" s="146" t="s">
        <v>352</v>
      </c>
      <c r="F6" s="183">
        <v>2400</v>
      </c>
      <c r="G6" s="184"/>
      <c r="H6" s="290">
        <v>230130206202</v>
      </c>
      <c r="I6" s="146" t="s">
        <v>353</v>
      </c>
      <c r="J6" s="185">
        <v>1250</v>
      </c>
      <c r="K6" s="275"/>
      <c r="L6" s="147"/>
      <c r="M6" s="146"/>
      <c r="N6" s="186"/>
      <c r="O6" s="276"/>
      <c r="P6" s="290">
        <v>230130406502</v>
      </c>
      <c r="Q6" s="146" t="s">
        <v>354</v>
      </c>
      <c r="R6" s="179">
        <v>700</v>
      </c>
      <c r="S6" s="274"/>
      <c r="T6" s="147"/>
      <c r="U6" s="146"/>
      <c r="V6" s="187"/>
      <c r="W6" s="184"/>
      <c r="X6" s="267" t="s">
        <v>519</v>
      </c>
      <c r="AA6" s="170"/>
      <c r="AB6" s="170"/>
      <c r="AC6" s="170"/>
      <c r="AD6" s="170"/>
      <c r="AE6" s="170"/>
      <c r="AF6" s="170"/>
      <c r="AG6" s="170"/>
      <c r="AH6" s="170"/>
      <c r="AI6" s="170"/>
      <c r="AJ6" s="170"/>
      <c r="AK6" s="170"/>
      <c r="AL6" s="170"/>
      <c r="AM6" s="170"/>
    </row>
    <row r="7" spans="1:39" ht="15.75" customHeight="1">
      <c r="A7" s="188"/>
      <c r="B7" s="189"/>
      <c r="C7" s="228">
        <v>0</v>
      </c>
      <c r="D7" s="290">
        <v>230130106104</v>
      </c>
      <c r="E7" s="146" t="s">
        <v>356</v>
      </c>
      <c r="F7" s="183">
        <v>2450</v>
      </c>
      <c r="G7" s="184"/>
      <c r="H7" s="147"/>
      <c r="I7" s="146"/>
      <c r="J7" s="185"/>
      <c r="K7" s="275"/>
      <c r="L7" s="147"/>
      <c r="M7" s="146"/>
      <c r="N7" s="186"/>
      <c r="O7" s="276"/>
      <c r="P7" s="290">
        <v>230130406503</v>
      </c>
      <c r="Q7" s="146" t="s">
        <v>355</v>
      </c>
      <c r="R7" s="179">
        <v>850</v>
      </c>
      <c r="S7" s="274"/>
      <c r="T7" s="147"/>
      <c r="U7" s="146"/>
      <c r="V7" s="187"/>
      <c r="W7" s="184"/>
      <c r="X7" s="267" t="s">
        <v>520</v>
      </c>
      <c r="AA7" s="170"/>
      <c r="AB7" s="170"/>
      <c r="AC7" s="170"/>
      <c r="AD7" s="170"/>
      <c r="AE7" s="170"/>
      <c r="AF7" s="170"/>
      <c r="AG7" s="170"/>
      <c r="AH7" s="170"/>
      <c r="AI7" s="170"/>
      <c r="AJ7" s="170"/>
      <c r="AK7" s="170"/>
      <c r="AL7" s="170"/>
      <c r="AM7" s="170"/>
    </row>
    <row r="8" spans="1:39" ht="15.75" customHeight="1">
      <c r="A8" s="188"/>
      <c r="B8" s="189"/>
      <c r="C8" s="228">
        <v>0</v>
      </c>
      <c r="D8" s="290">
        <v>230130106106</v>
      </c>
      <c r="E8" s="146" t="s">
        <v>357</v>
      </c>
      <c r="F8" s="183">
        <v>1500</v>
      </c>
      <c r="G8" s="184"/>
      <c r="H8" s="147"/>
      <c r="I8" s="146"/>
      <c r="J8" s="185"/>
      <c r="K8" s="275"/>
      <c r="L8" s="147"/>
      <c r="M8" s="146"/>
      <c r="N8" s="191"/>
      <c r="O8" s="274"/>
      <c r="P8" s="147"/>
      <c r="Q8" s="146"/>
      <c r="R8" s="179"/>
      <c r="S8" s="274"/>
      <c r="T8" s="147"/>
      <c r="U8" s="146"/>
      <c r="V8" s="187"/>
      <c r="W8" s="184"/>
      <c r="X8" s="267" t="s">
        <v>503</v>
      </c>
      <c r="AA8" s="170"/>
      <c r="AB8" s="170"/>
      <c r="AC8" s="170"/>
      <c r="AD8" s="170"/>
      <c r="AE8" s="170"/>
      <c r="AF8" s="170"/>
      <c r="AG8" s="170"/>
      <c r="AH8" s="170"/>
      <c r="AI8" s="170"/>
      <c r="AJ8" s="170"/>
      <c r="AK8" s="170"/>
      <c r="AL8" s="170"/>
      <c r="AM8" s="170"/>
    </row>
    <row r="9" spans="1:39" ht="15.75" customHeight="1">
      <c r="A9" s="188"/>
      <c r="B9" s="189"/>
      <c r="C9" s="228">
        <v>0</v>
      </c>
      <c r="D9" s="290">
        <v>230130106105</v>
      </c>
      <c r="E9" s="146" t="s">
        <v>358</v>
      </c>
      <c r="F9" s="183">
        <v>2200</v>
      </c>
      <c r="G9" s="184"/>
      <c r="H9" s="147"/>
      <c r="I9" s="146"/>
      <c r="J9" s="191"/>
      <c r="K9" s="274"/>
      <c r="L9" s="147"/>
      <c r="M9" s="146"/>
      <c r="N9" s="191"/>
      <c r="O9" s="274"/>
      <c r="P9" s="147"/>
      <c r="Q9" s="146"/>
      <c r="R9" s="179"/>
      <c r="S9" s="184"/>
      <c r="T9" s="147"/>
      <c r="U9" s="146"/>
      <c r="V9" s="187"/>
      <c r="W9" s="184"/>
      <c r="X9" s="267"/>
      <c r="AA9" s="170"/>
      <c r="AB9" s="170"/>
      <c r="AC9" s="170"/>
      <c r="AD9" s="170"/>
      <c r="AE9" s="170"/>
      <c r="AF9" s="170"/>
      <c r="AG9" s="170"/>
      <c r="AH9" s="170"/>
      <c r="AI9" s="170"/>
      <c r="AJ9" s="170"/>
      <c r="AK9" s="170"/>
      <c r="AL9" s="170"/>
      <c r="AM9" s="170"/>
    </row>
    <row r="10" spans="1:39" ht="15.75" customHeight="1">
      <c r="A10" s="188"/>
      <c r="B10" s="189"/>
      <c r="C10" s="228">
        <v>0</v>
      </c>
      <c r="D10" s="290">
        <v>230130106107</v>
      </c>
      <c r="E10" s="146" t="s">
        <v>359</v>
      </c>
      <c r="F10" s="183">
        <v>1050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c r="D11" s="147"/>
      <c r="E11" s="146"/>
      <c r="F11" s="183"/>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c r="D12" s="147"/>
      <c r="E12" s="146"/>
      <c r="F12" s="183"/>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c r="D13" s="147"/>
      <c r="E13" s="146"/>
      <c r="F13" s="183"/>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9"/>
      <c r="D14" s="150"/>
      <c r="E14" s="151"/>
      <c r="F14" s="198"/>
      <c r="G14" s="199"/>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6"/>
      <c r="B15" s="197"/>
      <c r="C15" s="229"/>
      <c r="D15" s="150"/>
      <c r="E15" s="151"/>
      <c r="F15" s="201"/>
      <c r="G15" s="199"/>
      <c r="H15" s="150"/>
      <c r="I15" s="151"/>
      <c r="J15" s="200"/>
      <c r="K15" s="199"/>
      <c r="L15" s="147"/>
      <c r="M15" s="146"/>
      <c r="N15" s="179"/>
      <c r="O15" s="199"/>
      <c r="P15" s="150"/>
      <c r="Q15" s="151"/>
      <c r="R15" s="200"/>
      <c r="S15" s="199"/>
      <c r="T15" s="150"/>
      <c r="U15" s="151"/>
      <c r="V15" s="187"/>
      <c r="W15" s="199"/>
      <c r="X15" s="267">
        <v>0</v>
      </c>
      <c r="AA15" s="170"/>
      <c r="AB15" s="170"/>
      <c r="AC15" s="170"/>
      <c r="AD15" s="170"/>
      <c r="AE15" s="170"/>
      <c r="AF15" s="170"/>
      <c r="AG15" s="170"/>
      <c r="AH15" s="170"/>
      <c r="AI15" s="170"/>
      <c r="AJ15" s="170"/>
      <c r="AK15" s="170"/>
      <c r="AL15" s="170"/>
      <c r="AM15" s="170"/>
    </row>
    <row r="16" spans="1:39" ht="15.75" customHeight="1">
      <c r="A16" s="196"/>
      <c r="B16" s="197"/>
      <c r="C16" s="229"/>
      <c r="D16" s="150"/>
      <c r="E16" s="151"/>
      <c r="F16" s="201"/>
      <c r="G16" s="199"/>
      <c r="H16" s="150"/>
      <c r="I16" s="151"/>
      <c r="J16" s="200"/>
      <c r="K16" s="199"/>
      <c r="L16" s="147"/>
      <c r="M16" s="146"/>
      <c r="N16" s="179"/>
      <c r="O16" s="199"/>
      <c r="P16" s="150"/>
      <c r="Q16" s="151"/>
      <c r="R16" s="200"/>
      <c r="S16" s="199"/>
      <c r="T16" s="150"/>
      <c r="U16" s="151"/>
      <c r="V16" s="202"/>
      <c r="W16" s="199"/>
      <c r="X16" s="267">
        <v>0</v>
      </c>
      <c r="AA16" s="170"/>
      <c r="AB16" s="170"/>
      <c r="AC16" s="170"/>
      <c r="AD16" s="170"/>
      <c r="AE16" s="170"/>
      <c r="AF16" s="170"/>
      <c r="AG16" s="170"/>
      <c r="AH16" s="170"/>
      <c r="AI16" s="170"/>
      <c r="AJ16" s="170"/>
      <c r="AK16" s="170"/>
      <c r="AL16" s="170"/>
      <c r="AM16" s="170"/>
    </row>
    <row r="17" spans="1:39" ht="15.75" customHeight="1">
      <c r="A17" s="196"/>
      <c r="B17" s="197"/>
      <c r="C17" s="229"/>
      <c r="D17" s="150"/>
      <c r="E17" s="151"/>
      <c r="F17" s="201"/>
      <c r="G17" s="199"/>
      <c r="H17" s="150"/>
      <c r="I17" s="151"/>
      <c r="J17" s="200"/>
      <c r="K17" s="199"/>
      <c r="L17" s="147"/>
      <c r="M17" s="146"/>
      <c r="N17" s="179"/>
      <c r="O17" s="199"/>
      <c r="P17" s="150"/>
      <c r="Q17" s="151"/>
      <c r="R17" s="200"/>
      <c r="S17" s="199"/>
      <c r="T17" s="150"/>
      <c r="U17" s="151"/>
      <c r="V17" s="202"/>
      <c r="W17" s="199"/>
      <c r="X17" s="267">
        <v>0</v>
      </c>
      <c r="AA17" s="170"/>
      <c r="AB17" s="170"/>
      <c r="AC17" s="170"/>
      <c r="AD17" s="170"/>
      <c r="AE17" s="170"/>
      <c r="AF17" s="170"/>
      <c r="AG17" s="170"/>
      <c r="AH17" s="170"/>
      <c r="AI17" s="170"/>
      <c r="AJ17" s="170"/>
      <c r="AK17" s="170"/>
      <c r="AL17" s="170"/>
      <c r="AM17" s="170"/>
    </row>
    <row r="18" spans="1:39" ht="15.75" customHeight="1">
      <c r="A18" s="196"/>
      <c r="B18" s="197"/>
      <c r="C18" s="229"/>
      <c r="D18" s="150"/>
      <c r="E18" s="151"/>
      <c r="F18" s="198"/>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c r="D19" s="150"/>
      <c r="E19" s="151"/>
      <c r="F19" s="201"/>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201"/>
      <c r="G20" s="199"/>
      <c r="H20" s="150"/>
      <c r="I20" s="151"/>
      <c r="J20" s="200"/>
      <c r="K20" s="199"/>
      <c r="L20" s="150"/>
      <c r="M20" s="151"/>
      <c r="N20" s="200"/>
      <c r="O20" s="199"/>
      <c r="P20" s="150"/>
      <c r="Q20" s="151"/>
      <c r="R20" s="200"/>
      <c r="S20" s="199"/>
      <c r="T20" s="150"/>
      <c r="U20" s="151"/>
      <c r="V20" s="203"/>
      <c r="W20" s="199"/>
      <c r="X20" s="268">
        <v>0</v>
      </c>
      <c r="AA20" s="170"/>
      <c r="AB20" s="170"/>
      <c r="AC20" s="170"/>
      <c r="AD20" s="170"/>
      <c r="AE20" s="170"/>
      <c r="AF20" s="170"/>
      <c r="AG20" s="170"/>
      <c r="AH20" s="170"/>
      <c r="AI20" s="170"/>
      <c r="AJ20" s="170"/>
      <c r="AK20" s="170"/>
      <c r="AL20" s="170"/>
      <c r="AM20" s="170"/>
    </row>
    <row r="21" spans="1:39" ht="15.75" customHeight="1">
      <c r="A21" s="204"/>
      <c r="B21" s="205"/>
      <c r="C21" s="235"/>
      <c r="D21" s="152"/>
      <c r="E21" s="153" t="str">
        <f>CONCATENATE(FIXED(COUNTA(E5:E20),0,0),"　店")</f>
        <v>6　店</v>
      </c>
      <c r="F21" s="206">
        <f>SUM(F5:F20)</f>
        <v>13500</v>
      </c>
      <c r="G21" s="154">
        <f>SUM(G5:G20)</f>
        <v>0</v>
      </c>
      <c r="H21" s="152"/>
      <c r="I21" s="153" t="str">
        <f>CONCATENATE(FIXED(COUNTA(I5:I20),0,0),"　店")</f>
        <v>2　店</v>
      </c>
      <c r="J21" s="206">
        <f>SUM(J5:J20)</f>
        <v>2550</v>
      </c>
      <c r="K21" s="154">
        <f>SUM(K5:K20)</f>
        <v>0</v>
      </c>
      <c r="L21" s="152"/>
      <c r="M21" s="153" t="str">
        <f>CONCATENATE(FIXED(COUNTA(M5:M20),0,0),"　店")</f>
        <v>0　店</v>
      </c>
      <c r="N21" s="206">
        <f>SUM(N5:N20)</f>
        <v>0</v>
      </c>
      <c r="O21" s="154">
        <f>SUM(O5:O20)</f>
        <v>0</v>
      </c>
      <c r="P21" s="152"/>
      <c r="Q21" s="153" t="str">
        <f>CONCATENATE(FIXED(COUNTA(Q5:Q20),0,0),"　店")</f>
        <v>3　店</v>
      </c>
      <c r="R21" s="206">
        <f>SUM(R5:R20)</f>
        <v>2650</v>
      </c>
      <c r="S21" s="154">
        <f>SUM(S5:S20)</f>
        <v>0</v>
      </c>
      <c r="T21" s="152"/>
      <c r="U21" s="153" t="str">
        <f>CONCATENATE(FIXED(COUNTA(U5:U20),0,0),"　店")</f>
        <v>0　店</v>
      </c>
      <c r="V21" s="206">
        <f>SUM(V5:V20)</f>
        <v>0</v>
      </c>
      <c r="W21" s="154">
        <f>SUM(W5:W20)</f>
        <v>0</v>
      </c>
      <c r="X21" s="74">
        <f>SUM(X5:X20)</f>
        <v>0</v>
      </c>
      <c r="AA21" s="170"/>
      <c r="AB21" s="170"/>
      <c r="AC21" s="170"/>
      <c r="AD21" s="170"/>
      <c r="AE21" s="170"/>
      <c r="AF21" s="170"/>
      <c r="AG21" s="170"/>
      <c r="AH21" s="170"/>
      <c r="AI21" s="170"/>
      <c r="AJ21" s="170"/>
      <c r="AK21" s="170"/>
      <c r="AL21" s="170"/>
      <c r="AM21" s="170"/>
    </row>
    <row r="22" spans="1:39" s="287" customFormat="1" ht="15.75" customHeight="1">
      <c r="A22" s="207"/>
      <c r="B22" s="207"/>
      <c r="C22" s="230"/>
      <c r="D22" s="155"/>
      <c r="E22" s="151"/>
      <c r="F22" s="208"/>
      <c r="G22" s="156"/>
      <c r="H22" s="155"/>
      <c r="I22" s="151"/>
      <c r="J22" s="208"/>
      <c r="K22" s="156"/>
      <c r="L22" s="155"/>
      <c r="M22" s="151"/>
      <c r="N22" s="208"/>
      <c r="O22" s="156"/>
      <c r="P22" s="155"/>
      <c r="Q22" s="151"/>
      <c r="R22" s="208"/>
      <c r="S22" s="156"/>
      <c r="T22" s="155"/>
      <c r="U22" s="151"/>
      <c r="V22" s="156"/>
      <c r="W22" s="156"/>
      <c r="X22" s="141"/>
      <c r="AA22" s="170"/>
      <c r="AB22" s="170"/>
      <c r="AC22" s="170"/>
      <c r="AD22" s="170"/>
      <c r="AE22" s="170"/>
      <c r="AF22" s="170"/>
      <c r="AG22" s="170"/>
      <c r="AH22" s="170"/>
      <c r="AI22" s="170"/>
      <c r="AJ22" s="170"/>
      <c r="AK22" s="170"/>
      <c r="AL22" s="170"/>
      <c r="AM22" s="170"/>
    </row>
    <row r="23" spans="1:39" s="286" customFormat="1" ht="15.75" customHeight="1">
      <c r="A23" s="363" t="s">
        <v>0</v>
      </c>
      <c r="B23" s="364"/>
      <c r="C23" s="236"/>
      <c r="D23" s="365" t="s">
        <v>3</v>
      </c>
      <c r="E23" s="366"/>
      <c r="F23" s="367"/>
      <c r="G23" s="143" t="s">
        <v>7</v>
      </c>
      <c r="H23" s="365" t="s">
        <v>4</v>
      </c>
      <c r="I23" s="366"/>
      <c r="J23" s="367"/>
      <c r="K23" s="142" t="s">
        <v>7</v>
      </c>
      <c r="L23" s="365" t="s">
        <v>5</v>
      </c>
      <c r="M23" s="366"/>
      <c r="N23" s="367"/>
      <c r="O23" s="142" t="s">
        <v>7</v>
      </c>
      <c r="P23" s="365" t="s">
        <v>6</v>
      </c>
      <c r="Q23" s="366"/>
      <c r="R23" s="367"/>
      <c r="S23" s="142" t="s">
        <v>7</v>
      </c>
      <c r="T23" s="368"/>
      <c r="U23" s="366"/>
      <c r="V23" s="367"/>
      <c r="W23" s="143"/>
      <c r="X23" s="73" t="s">
        <v>9</v>
      </c>
      <c r="AA23" s="170"/>
      <c r="AB23" s="170"/>
      <c r="AC23" s="170"/>
      <c r="AD23" s="170"/>
      <c r="AE23" s="170"/>
      <c r="AF23" s="170"/>
      <c r="AG23" s="170"/>
      <c r="AH23" s="170"/>
      <c r="AI23" s="170"/>
      <c r="AJ23" s="170"/>
      <c r="AK23" s="170"/>
      <c r="AL23" s="170"/>
      <c r="AM23" s="170"/>
    </row>
    <row r="24" spans="1:39" ht="15.75" customHeight="1">
      <c r="A24" s="209" t="s">
        <v>381</v>
      </c>
      <c r="B24" s="210"/>
      <c r="C24" s="237" t="s">
        <v>39</v>
      </c>
      <c r="D24" s="292">
        <v>230135107101</v>
      </c>
      <c r="E24" s="158" t="s">
        <v>360</v>
      </c>
      <c r="F24" s="211">
        <v>2600</v>
      </c>
      <c r="G24" s="212"/>
      <c r="H24" s="292">
        <v>230135207201</v>
      </c>
      <c r="I24" s="158" t="s">
        <v>361</v>
      </c>
      <c r="J24" s="213">
        <v>800</v>
      </c>
      <c r="K24" s="212"/>
      <c r="L24" s="157"/>
      <c r="M24" s="158"/>
      <c r="N24" s="213"/>
      <c r="O24" s="212"/>
      <c r="P24" s="292">
        <v>230135407501</v>
      </c>
      <c r="Q24" s="158" t="s">
        <v>362</v>
      </c>
      <c r="R24" s="213">
        <v>400</v>
      </c>
      <c r="S24" s="212"/>
      <c r="T24" s="157"/>
      <c r="U24" s="158"/>
      <c r="V24" s="214"/>
      <c r="W24" s="212"/>
      <c r="X24" s="266" t="s">
        <v>363</v>
      </c>
      <c r="AA24" s="170"/>
      <c r="AB24" s="170"/>
      <c r="AC24" s="170"/>
      <c r="AD24" s="170"/>
      <c r="AE24" s="170"/>
      <c r="AF24" s="170"/>
      <c r="AG24" s="170"/>
      <c r="AH24" s="170"/>
      <c r="AI24" s="170"/>
      <c r="AJ24" s="170"/>
      <c r="AK24" s="170"/>
      <c r="AL24" s="170"/>
      <c r="AM24" s="170"/>
    </row>
    <row r="25" spans="1:39" ht="15.75" customHeight="1">
      <c r="A25" s="181">
        <f>SUM(G48,K48,O48,S48,W48)</f>
        <v>0</v>
      </c>
      <c r="B25" s="182">
        <f>SUM(F48,J48,N48,R48,V48)</f>
        <v>30750</v>
      </c>
      <c r="C25" s="231">
        <v>0</v>
      </c>
      <c r="D25" s="290">
        <v>230135107102</v>
      </c>
      <c r="E25" s="146" t="s">
        <v>364</v>
      </c>
      <c r="F25" s="191">
        <v>2300</v>
      </c>
      <c r="G25" s="184"/>
      <c r="H25" s="290">
        <v>230135207203</v>
      </c>
      <c r="I25" s="146" t="s">
        <v>365</v>
      </c>
      <c r="J25" s="179">
        <v>450</v>
      </c>
      <c r="K25" s="184"/>
      <c r="L25" s="147"/>
      <c r="M25" s="146"/>
      <c r="N25" s="179"/>
      <c r="O25" s="184"/>
      <c r="P25" s="290">
        <v>230135407502</v>
      </c>
      <c r="Q25" s="146" t="s">
        <v>366</v>
      </c>
      <c r="R25" s="179">
        <v>400</v>
      </c>
      <c r="S25" s="184"/>
      <c r="T25" s="147"/>
      <c r="U25" s="146"/>
      <c r="V25" s="202"/>
      <c r="W25" s="184"/>
      <c r="X25" s="267" t="s">
        <v>521</v>
      </c>
      <c r="AA25" s="170"/>
      <c r="AB25" s="170"/>
      <c r="AC25" s="170"/>
      <c r="AD25" s="170"/>
      <c r="AE25" s="170"/>
      <c r="AF25" s="170"/>
      <c r="AG25" s="170"/>
      <c r="AH25" s="170"/>
      <c r="AI25" s="170"/>
      <c r="AJ25" s="170"/>
      <c r="AK25" s="170"/>
      <c r="AL25" s="170"/>
      <c r="AM25" s="170"/>
    </row>
    <row r="26" spans="1:39" ht="15.75" customHeight="1">
      <c r="A26" s="196"/>
      <c r="B26" s="197"/>
      <c r="C26" s="230">
        <v>0</v>
      </c>
      <c r="D26" s="293">
        <v>230135107104</v>
      </c>
      <c r="E26" s="151" t="s">
        <v>367</v>
      </c>
      <c r="F26" s="201">
        <v>1900</v>
      </c>
      <c r="G26" s="199"/>
      <c r="H26" s="150"/>
      <c r="I26" s="151"/>
      <c r="J26" s="200"/>
      <c r="K26" s="199"/>
      <c r="L26" s="150"/>
      <c r="M26" s="151"/>
      <c r="N26" s="200"/>
      <c r="O26" s="199"/>
      <c r="P26" s="293">
        <v>230135407503</v>
      </c>
      <c r="Q26" s="151" t="s">
        <v>368</v>
      </c>
      <c r="R26" s="200">
        <v>550</v>
      </c>
      <c r="S26" s="199"/>
      <c r="T26" s="150"/>
      <c r="U26" s="151"/>
      <c r="V26" s="203"/>
      <c r="W26" s="199"/>
      <c r="X26" s="267" t="s">
        <v>522</v>
      </c>
      <c r="AA26" s="170"/>
      <c r="AB26" s="170"/>
      <c r="AC26" s="170"/>
      <c r="AD26" s="170"/>
      <c r="AE26" s="170"/>
      <c r="AF26" s="170"/>
      <c r="AG26" s="170"/>
      <c r="AH26" s="170"/>
      <c r="AI26" s="170"/>
      <c r="AJ26" s="170"/>
      <c r="AK26" s="170"/>
      <c r="AL26" s="170"/>
      <c r="AM26" s="170"/>
    </row>
    <row r="27" spans="1:39" ht="15.75" customHeight="1">
      <c r="A27" s="196"/>
      <c r="B27" s="197"/>
      <c r="C27" s="230">
        <v>0</v>
      </c>
      <c r="D27" s="293">
        <v>230135107105</v>
      </c>
      <c r="E27" s="151" t="s">
        <v>589</v>
      </c>
      <c r="F27" s="201">
        <v>2100</v>
      </c>
      <c r="G27" s="199"/>
      <c r="H27" s="150"/>
      <c r="I27" s="151"/>
      <c r="J27" s="200"/>
      <c r="K27" s="199"/>
      <c r="L27" s="150"/>
      <c r="M27" s="151"/>
      <c r="N27" s="200"/>
      <c r="O27" s="199"/>
      <c r="P27" s="293">
        <v>230135407504</v>
      </c>
      <c r="Q27" s="151" t="s">
        <v>369</v>
      </c>
      <c r="R27" s="200">
        <v>300</v>
      </c>
      <c r="S27" s="199"/>
      <c r="T27" s="150"/>
      <c r="U27" s="151"/>
      <c r="V27" s="203"/>
      <c r="W27" s="199"/>
      <c r="X27" s="267" t="s">
        <v>523</v>
      </c>
      <c r="AA27" s="170"/>
      <c r="AB27" s="279"/>
      <c r="AC27" s="279"/>
      <c r="AD27" s="170"/>
      <c r="AE27" s="170"/>
      <c r="AF27" s="279"/>
      <c r="AG27" s="279"/>
      <c r="AH27" s="170"/>
      <c r="AI27" s="170"/>
      <c r="AJ27" s="279"/>
      <c r="AK27" s="279"/>
      <c r="AL27" s="279"/>
      <c r="AM27" s="170"/>
    </row>
    <row r="28" spans="1:39" ht="15.75" customHeight="1">
      <c r="A28" s="215"/>
      <c r="B28" s="216"/>
      <c r="C28" s="231">
        <v>0</v>
      </c>
      <c r="D28" s="290">
        <v>230135107106</v>
      </c>
      <c r="E28" s="146" t="s">
        <v>370</v>
      </c>
      <c r="F28" s="191">
        <v>1650</v>
      </c>
      <c r="G28" s="184"/>
      <c r="H28" s="147"/>
      <c r="I28" s="146"/>
      <c r="J28" s="179"/>
      <c r="K28" s="184"/>
      <c r="L28" s="147"/>
      <c r="M28" s="146"/>
      <c r="N28" s="179"/>
      <c r="O28" s="184"/>
      <c r="P28" s="147"/>
      <c r="Q28" s="146"/>
      <c r="R28" s="179"/>
      <c r="S28" s="184"/>
      <c r="T28" s="147"/>
      <c r="U28" s="146"/>
      <c r="V28" s="202"/>
      <c r="W28" s="184"/>
      <c r="X28" s="267" t="s">
        <v>524</v>
      </c>
      <c r="AA28" s="170"/>
      <c r="AB28" s="271"/>
      <c r="AC28" s="271"/>
      <c r="AD28" s="170"/>
      <c r="AE28" s="170"/>
      <c r="AF28" s="271"/>
      <c r="AG28" s="271"/>
      <c r="AH28" s="170"/>
      <c r="AI28" s="170"/>
      <c r="AJ28" s="271"/>
      <c r="AK28" s="271"/>
      <c r="AL28" s="271"/>
      <c r="AM28" s="170"/>
    </row>
    <row r="29" spans="1:39" ht="15.75" customHeight="1">
      <c r="A29" s="215"/>
      <c r="B29" s="216"/>
      <c r="C29" s="231">
        <v>0</v>
      </c>
      <c r="D29" s="290">
        <v>230135107107</v>
      </c>
      <c r="E29" s="146" t="s">
        <v>371</v>
      </c>
      <c r="F29" s="191">
        <v>2350</v>
      </c>
      <c r="G29" s="184"/>
      <c r="H29" s="147"/>
      <c r="I29" s="146"/>
      <c r="J29" s="179"/>
      <c r="K29" s="184"/>
      <c r="L29" s="147"/>
      <c r="M29" s="146"/>
      <c r="N29" s="179"/>
      <c r="O29" s="184"/>
      <c r="P29" s="147"/>
      <c r="Q29" s="146"/>
      <c r="R29" s="179"/>
      <c r="S29" s="184"/>
      <c r="T29" s="147"/>
      <c r="U29" s="146"/>
      <c r="V29" s="202"/>
      <c r="W29" s="184"/>
      <c r="X29" s="267" t="s">
        <v>503</v>
      </c>
      <c r="AA29" s="170"/>
      <c r="AB29" s="170"/>
      <c r="AC29" s="170"/>
      <c r="AD29" s="170"/>
      <c r="AE29" s="170"/>
      <c r="AF29" s="170"/>
      <c r="AG29" s="170"/>
      <c r="AH29" s="170"/>
      <c r="AI29" s="170"/>
      <c r="AJ29" s="170"/>
      <c r="AK29" s="170"/>
      <c r="AL29" s="170"/>
      <c r="AM29" s="170"/>
    </row>
    <row r="30" spans="1:39" ht="15.75" customHeight="1">
      <c r="A30" s="196"/>
      <c r="B30" s="197"/>
      <c r="C30" s="230">
        <v>0</v>
      </c>
      <c r="D30" s="293">
        <v>230135107108</v>
      </c>
      <c r="E30" s="151" t="s">
        <v>372</v>
      </c>
      <c r="F30" s="201">
        <v>1600</v>
      </c>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215"/>
      <c r="B31" s="216"/>
      <c r="C31" s="231">
        <v>0</v>
      </c>
      <c r="D31" s="290">
        <v>230135107109</v>
      </c>
      <c r="E31" s="146" t="s">
        <v>373</v>
      </c>
      <c r="F31" s="191">
        <v>1400</v>
      </c>
      <c r="G31" s="184"/>
      <c r="H31" s="147"/>
      <c r="I31" s="146"/>
      <c r="J31" s="179"/>
      <c r="K31" s="184"/>
      <c r="L31" s="147"/>
      <c r="M31" s="146"/>
      <c r="N31" s="179"/>
      <c r="O31" s="184"/>
      <c r="P31" s="147"/>
      <c r="Q31" s="146"/>
      <c r="R31" s="179"/>
      <c r="S31" s="184"/>
      <c r="T31" s="147"/>
      <c r="U31" s="146"/>
      <c r="V31" s="202"/>
      <c r="W31" s="184"/>
      <c r="X31" s="267" t="s">
        <v>525</v>
      </c>
      <c r="AA31" s="170"/>
      <c r="AB31" s="170"/>
      <c r="AC31" s="170"/>
      <c r="AD31" s="170"/>
      <c r="AE31" s="170"/>
      <c r="AF31" s="170"/>
      <c r="AG31" s="170"/>
      <c r="AH31" s="170"/>
      <c r="AI31" s="170"/>
      <c r="AJ31" s="170"/>
      <c r="AK31" s="170"/>
      <c r="AL31" s="170"/>
      <c r="AM31" s="170"/>
    </row>
    <row r="32" spans="1:39" ht="15.75" customHeight="1">
      <c r="A32" s="196"/>
      <c r="B32" s="197"/>
      <c r="C32" s="230">
        <v>0</v>
      </c>
      <c r="D32" s="293">
        <v>230135107110</v>
      </c>
      <c r="E32" s="151" t="s">
        <v>374</v>
      </c>
      <c r="F32" s="201">
        <v>1500</v>
      </c>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215"/>
      <c r="B33" s="216"/>
      <c r="C33" s="231">
        <v>0</v>
      </c>
      <c r="D33" s="290">
        <v>230135107111</v>
      </c>
      <c r="E33" s="146" t="s">
        <v>588</v>
      </c>
      <c r="F33" s="191">
        <v>1200</v>
      </c>
      <c r="G33" s="184"/>
      <c r="H33" s="147"/>
      <c r="I33" s="146"/>
      <c r="J33" s="179"/>
      <c r="K33" s="184"/>
      <c r="L33" s="147"/>
      <c r="M33" s="146"/>
      <c r="N33" s="179"/>
      <c r="O33" s="184"/>
      <c r="P33" s="147"/>
      <c r="Q33" s="146"/>
      <c r="R33" s="179"/>
      <c r="S33" s="184"/>
      <c r="T33" s="147"/>
      <c r="U33" s="146"/>
      <c r="V33" s="202"/>
      <c r="W33" s="184"/>
      <c r="X33" s="267">
        <v>0</v>
      </c>
      <c r="AA33" s="170"/>
      <c r="AB33" s="170"/>
      <c r="AC33" s="170"/>
      <c r="AD33" s="170"/>
      <c r="AE33" s="170"/>
      <c r="AF33" s="170"/>
      <c r="AG33" s="170"/>
      <c r="AH33" s="170"/>
      <c r="AI33" s="170"/>
      <c r="AJ33" s="170"/>
      <c r="AK33" s="170"/>
      <c r="AL33" s="170"/>
      <c r="AM33" s="170"/>
    </row>
    <row r="34" spans="1:39" ht="15.75" customHeight="1">
      <c r="A34" s="196"/>
      <c r="B34" s="197"/>
      <c r="C34" s="230">
        <v>0</v>
      </c>
      <c r="D34" s="293">
        <v>230135107112</v>
      </c>
      <c r="E34" s="151" t="s">
        <v>375</v>
      </c>
      <c r="F34" s="201">
        <v>1250</v>
      </c>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196"/>
      <c r="B35" s="197"/>
      <c r="C35" s="230">
        <v>0</v>
      </c>
      <c r="D35" s="293">
        <v>230135107113</v>
      </c>
      <c r="E35" s="151" t="s">
        <v>376</v>
      </c>
      <c r="F35" s="201">
        <v>1150</v>
      </c>
      <c r="G35" s="199"/>
      <c r="H35" s="150"/>
      <c r="I35" s="151"/>
      <c r="J35" s="200"/>
      <c r="K35" s="199"/>
      <c r="L35" s="150"/>
      <c r="M35" s="151"/>
      <c r="N35" s="200"/>
      <c r="O35" s="199"/>
      <c r="P35" s="150"/>
      <c r="Q35" s="151"/>
      <c r="R35" s="200"/>
      <c r="S35" s="199"/>
      <c r="T35" s="150"/>
      <c r="U35" s="151"/>
      <c r="V35" s="203"/>
      <c r="W35" s="199"/>
      <c r="X35" s="267">
        <v>0</v>
      </c>
      <c r="AA35" s="170"/>
      <c r="AB35" s="170"/>
      <c r="AC35" s="170"/>
      <c r="AD35" s="170"/>
      <c r="AE35" s="170"/>
      <c r="AF35" s="170"/>
      <c r="AG35" s="170"/>
      <c r="AH35" s="170"/>
      <c r="AI35" s="170"/>
      <c r="AJ35" s="170"/>
      <c r="AK35" s="170"/>
      <c r="AL35" s="170"/>
      <c r="AM35" s="170"/>
    </row>
    <row r="36" spans="1:39" ht="15.75" customHeight="1">
      <c r="A36" s="215"/>
      <c r="B36" s="216"/>
      <c r="C36" s="231">
        <v>0</v>
      </c>
      <c r="D36" s="290">
        <v>230135107114</v>
      </c>
      <c r="E36" s="146" t="s">
        <v>377</v>
      </c>
      <c r="F36" s="191">
        <v>4600</v>
      </c>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v>0</v>
      </c>
      <c r="D37" s="293">
        <v>230135107115</v>
      </c>
      <c r="E37" s="151" t="s">
        <v>378</v>
      </c>
      <c r="F37" s="201">
        <v>1050</v>
      </c>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v>0</v>
      </c>
      <c r="D38" s="290">
        <v>230135107116</v>
      </c>
      <c r="E38" s="146" t="s">
        <v>379</v>
      </c>
      <c r="F38" s="191">
        <v>1200</v>
      </c>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215"/>
      <c r="B42" s="216"/>
      <c r="C42" s="231"/>
      <c r="D42" s="147"/>
      <c r="E42" s="146"/>
      <c r="F42" s="191"/>
      <c r="G42" s="184"/>
      <c r="H42" s="147"/>
      <c r="I42" s="146"/>
      <c r="J42" s="179"/>
      <c r="K42" s="184"/>
      <c r="L42" s="147"/>
      <c r="M42" s="146"/>
      <c r="N42" s="179"/>
      <c r="O42" s="184"/>
      <c r="P42" s="147"/>
      <c r="Q42" s="146"/>
      <c r="R42" s="179"/>
      <c r="S42" s="184"/>
      <c r="T42" s="147"/>
      <c r="U42" s="146"/>
      <c r="V42" s="202"/>
      <c r="W42" s="184"/>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196"/>
      <c r="B44" s="197"/>
      <c r="C44" s="230"/>
      <c r="D44" s="150"/>
      <c r="E44" s="151"/>
      <c r="F44" s="201"/>
      <c r="G44" s="199"/>
      <c r="H44" s="150"/>
      <c r="I44" s="151"/>
      <c r="J44" s="200"/>
      <c r="K44" s="199"/>
      <c r="L44" s="150"/>
      <c r="M44" s="151"/>
      <c r="N44" s="200"/>
      <c r="O44" s="199"/>
      <c r="P44" s="150"/>
      <c r="Q44" s="151"/>
      <c r="R44" s="200"/>
      <c r="S44" s="199"/>
      <c r="T44" s="150"/>
      <c r="U44" s="151"/>
      <c r="V44" s="203"/>
      <c r="W44" s="199"/>
      <c r="X44" s="267">
        <v>0</v>
      </c>
      <c r="AA44" s="170"/>
      <c r="AB44" s="170"/>
      <c r="AC44" s="170"/>
      <c r="AD44" s="170"/>
      <c r="AE44" s="170"/>
      <c r="AF44" s="170"/>
      <c r="AG44" s="170"/>
      <c r="AH44" s="170"/>
      <c r="AI44" s="170"/>
      <c r="AJ44" s="170"/>
      <c r="AK44" s="170"/>
      <c r="AL44" s="170"/>
      <c r="AM44" s="170"/>
    </row>
    <row r="45" spans="1:39" ht="15.75" customHeight="1">
      <c r="A45" s="215"/>
      <c r="B45" s="216"/>
      <c r="C45" s="231"/>
      <c r="D45" s="147"/>
      <c r="E45" s="146"/>
      <c r="F45" s="191"/>
      <c r="G45" s="184"/>
      <c r="H45" s="147"/>
      <c r="I45" s="146"/>
      <c r="J45" s="179"/>
      <c r="K45" s="184"/>
      <c r="L45" s="147"/>
      <c r="M45" s="146"/>
      <c r="N45" s="179"/>
      <c r="O45" s="184"/>
      <c r="P45" s="147"/>
      <c r="Q45" s="146"/>
      <c r="R45" s="179"/>
      <c r="S45" s="184"/>
      <c r="T45" s="147"/>
      <c r="U45" s="146"/>
      <c r="V45" s="202"/>
      <c r="W45" s="184"/>
      <c r="X45" s="267">
        <v>0</v>
      </c>
      <c r="AA45" s="170"/>
      <c r="AB45" s="170"/>
      <c r="AC45" s="170"/>
      <c r="AD45" s="170"/>
      <c r="AE45" s="170"/>
      <c r="AF45" s="170"/>
      <c r="AG45" s="170"/>
      <c r="AH45" s="170"/>
      <c r="AI45" s="170"/>
      <c r="AJ45" s="170"/>
      <c r="AK45" s="170"/>
      <c r="AL45" s="170"/>
      <c r="AM45" s="170"/>
    </row>
    <row r="46" spans="1:39" ht="15.75" customHeight="1">
      <c r="A46" s="196"/>
      <c r="B46" s="197"/>
      <c r="C46" s="230"/>
      <c r="D46" s="150"/>
      <c r="E46" s="151"/>
      <c r="F46" s="201"/>
      <c r="G46" s="199"/>
      <c r="H46" s="150"/>
      <c r="I46" s="151"/>
      <c r="J46" s="200"/>
      <c r="K46" s="199"/>
      <c r="L46" s="150"/>
      <c r="M46" s="151"/>
      <c r="N46" s="200"/>
      <c r="O46" s="199"/>
      <c r="P46" s="150"/>
      <c r="Q46" s="151"/>
      <c r="R46" s="200"/>
      <c r="S46" s="199"/>
      <c r="T46" s="150"/>
      <c r="U46" s="151"/>
      <c r="V46" s="203"/>
      <c r="W46" s="199"/>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CONCATENATE(FIXED(COUNTA(E24:E47),0,0),"　店")</f>
        <v>15　店</v>
      </c>
      <c r="F48" s="206">
        <f>SUM(F24:F47)</f>
        <v>27850</v>
      </c>
      <c r="G48" s="206">
        <f>SUM(G24:G47)</f>
        <v>0</v>
      </c>
      <c r="H48" s="152"/>
      <c r="I48" s="161" t="str">
        <f>CONCATENATE(FIXED(COUNTA(I24:I47),0,0),"　店")</f>
        <v>2　店</v>
      </c>
      <c r="J48" s="206">
        <f>SUM(J24:J47)</f>
        <v>1250</v>
      </c>
      <c r="K48" s="206">
        <f>SUM(K24:K47)</f>
        <v>0</v>
      </c>
      <c r="L48" s="152"/>
      <c r="M48" s="161" t="str">
        <f>CONCATENATE(FIXED(COUNTA(M24:M47),0,0),"　店")</f>
        <v>0　店</v>
      </c>
      <c r="N48" s="206">
        <f>SUM(N24:N47)</f>
        <v>0</v>
      </c>
      <c r="O48" s="206">
        <f>SUM(O24:O47)</f>
        <v>0</v>
      </c>
      <c r="P48" s="152"/>
      <c r="Q48" s="161" t="str">
        <f>CONCATENATE(FIXED(COUNTA(Q24:Q47),0,0),"　店")</f>
        <v>4　店</v>
      </c>
      <c r="R48" s="206">
        <f>SUM(R24:R47)</f>
        <v>1650</v>
      </c>
      <c r="S48" s="154">
        <f>SUM(S24:S47)</f>
        <v>0</v>
      </c>
      <c r="T48" s="152"/>
      <c r="U48" s="153" t="str">
        <f>CONCATENATE(FIXED(COUNTA(U24:U47),0,0),"　店")</f>
        <v>0　店</v>
      </c>
      <c r="V48" s="206">
        <f>SUM(V24:V47)</f>
        <v>0</v>
      </c>
      <c r="W48" s="240">
        <f>SUM(W24:W47)</f>
        <v>0</v>
      </c>
      <c r="X48" s="242">
        <f>SUM(X24:X47)</f>
        <v>0</v>
      </c>
      <c r="AA48" s="170"/>
      <c r="AB48" s="170"/>
      <c r="AC48" s="170"/>
      <c r="AD48" s="170"/>
      <c r="AE48" s="170"/>
      <c r="AF48" s="170"/>
      <c r="AG48" s="170"/>
      <c r="AH48" s="170"/>
      <c r="AI48" s="170"/>
      <c r="AJ48" s="170"/>
      <c r="AK48" s="170"/>
      <c r="AL48" s="170"/>
      <c r="AM48" s="170"/>
    </row>
    <row r="49" spans="1:39" ht="15.75" customHeight="1">
      <c r="A49" s="162" t="s">
        <v>613</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3:B23"/>
    <mergeCell ref="D23:F23"/>
    <mergeCell ref="H23:J23"/>
    <mergeCell ref="L23:N23"/>
    <mergeCell ref="P23:R23"/>
    <mergeCell ref="T23:V23"/>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P1:P65536 G4 W4 S4 K4 O4 G23 S23 K23 O23 L3:L65536 H1:H65536 F1:F2 W23:X23 X4:X5"/>
    <dataValidation type="whole" operator="lessThanOrEqual" allowBlank="1" showInputMessage="1" showErrorMessage="1" sqref="U19:U20 U16:U17 T22:U22 T5:T20 T24:U47">
      <formula1>H19</formula1>
    </dataValidation>
    <dataValidation type="whole" operator="lessThanOrEqual" allowBlank="1" showInputMessage="1" showErrorMessage="1" sqref="V5:V20 V22 V24:V47">
      <formula1>G5</formula1>
    </dataValidation>
    <dataValidation type="whole" operator="lessThanOrEqual" allowBlank="1" showInputMessage="1" showErrorMessage="1" sqref="W5:W22 O5:O22 S5:S22 K5:K22 S24:S48 K24:K48 G24:G48 W24:W48 O24:O48 G5:G22">
      <formula1>V5</formula1>
    </dataValidation>
    <dataValidation type="whole" operator="lessThanOrEqual" showInputMessage="1" showErrorMessage="1" sqref="GO3:IV65536">
      <formula1>GM3</formula1>
    </dataValidation>
    <dataValidation type="whole" operator="lessThanOrEqual" showInputMessage="1" showErrorMessage="1" sqref="Y3:Z65536 AN3:GN65536">
      <formula1>#REF!</formula1>
    </dataValidation>
    <dataValidation type="whole" operator="lessThanOrEqual" allowBlank="1" showInputMessage="1" showErrorMessage="1" sqref="X24:X48 X6:X22">
      <formula1>熱田区・港区!#REF!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A32:L49"/>
    </sheetView>
  </sheetViews>
  <sheetFormatPr defaultColWidth="9.00390625" defaultRowHeight="13.5"/>
  <cols>
    <col min="1" max="1" width="3.625" style="125" customWidth="1"/>
    <col min="2" max="3" width="8.625" style="125" customWidth="1"/>
    <col min="4" max="4" width="112.375" style="125" customWidth="1"/>
    <col min="5" max="5" width="3.625" style="0" customWidth="1"/>
  </cols>
  <sheetData>
    <row r="1" spans="1:5" ht="13.5">
      <c r="A1" s="19"/>
      <c r="B1" s="19"/>
      <c r="C1" s="19"/>
      <c r="D1" s="19"/>
      <c r="E1" s="4"/>
    </row>
    <row r="2" spans="1:5" ht="24">
      <c r="A2" s="297" t="s">
        <v>31</v>
      </c>
      <c r="B2" s="297"/>
      <c r="C2" s="297"/>
      <c r="D2" s="297"/>
      <c r="E2" s="297"/>
    </row>
    <row r="3" spans="1:5" ht="18.75" customHeight="1">
      <c r="A3" s="102"/>
      <c r="B3" s="102"/>
      <c r="C3" s="102"/>
      <c r="D3" s="102"/>
      <c r="E3" s="2"/>
    </row>
    <row r="4" spans="1:5" ht="18.75">
      <c r="A4" s="103"/>
      <c r="B4" s="103"/>
      <c r="C4" s="2"/>
      <c r="D4" s="2"/>
      <c r="E4" s="2"/>
    </row>
    <row r="5" spans="1:4" s="104" customFormat="1" ht="12">
      <c r="A5" s="5"/>
      <c r="B5" s="5" t="s">
        <v>442</v>
      </c>
      <c r="C5" s="5"/>
      <c r="D5" s="5"/>
    </row>
    <row r="6" spans="1:4" s="104" customFormat="1" ht="6" customHeight="1">
      <c r="A6" s="5"/>
      <c r="B6" s="5"/>
      <c r="C6" s="5"/>
      <c r="D6" s="5"/>
    </row>
    <row r="7" spans="1:4" s="104" customFormat="1" ht="12">
      <c r="A7" s="5"/>
      <c r="B7" s="5" t="s">
        <v>443</v>
      </c>
      <c r="C7" s="5"/>
      <c r="D7" s="5"/>
    </row>
    <row r="8" spans="1:4" s="104" customFormat="1" ht="6" customHeight="1">
      <c r="A8" s="5"/>
      <c r="B8" s="5"/>
      <c r="C8" s="5"/>
      <c r="D8" s="5"/>
    </row>
    <row r="9" spans="1:4" s="104" customFormat="1" ht="12">
      <c r="A9" s="5"/>
      <c r="B9" s="5" t="s">
        <v>444</v>
      </c>
      <c r="C9" s="5"/>
      <c r="D9" s="5"/>
    </row>
    <row r="10" spans="1:4" s="104" customFormat="1" ht="6" customHeight="1">
      <c r="A10" s="5"/>
      <c r="B10" s="5"/>
      <c r="C10" s="5"/>
      <c r="D10" s="5"/>
    </row>
    <row r="11" spans="1:4" s="104" customFormat="1" ht="12">
      <c r="A11" s="5"/>
      <c r="B11" s="5" t="s">
        <v>445</v>
      </c>
      <c r="C11" s="5"/>
      <c r="D11" s="5"/>
    </row>
    <row r="12" spans="1:4" s="104" customFormat="1" ht="6" customHeight="1">
      <c r="A12" s="5"/>
      <c r="B12" s="5"/>
      <c r="C12" s="5"/>
      <c r="D12" s="5"/>
    </row>
    <row r="13" spans="1:4" s="104" customFormat="1" ht="12">
      <c r="A13" s="5"/>
      <c r="B13" s="5" t="s">
        <v>446</v>
      </c>
      <c r="C13" s="5"/>
      <c r="D13" s="5"/>
    </row>
    <row r="14" spans="1:4" s="104" customFormat="1" ht="6" customHeight="1">
      <c r="A14" s="5"/>
      <c r="B14" s="5"/>
      <c r="C14" s="5"/>
      <c r="D14" s="5"/>
    </row>
    <row r="15" spans="1:4" s="104" customFormat="1" ht="12">
      <c r="A15" s="5"/>
      <c r="B15" s="5" t="s">
        <v>447</v>
      </c>
      <c r="C15" s="5"/>
      <c r="D15" s="5"/>
    </row>
    <row r="16" spans="1:4" s="104" customFormat="1" ht="6" customHeight="1">
      <c r="A16" s="5" t="s">
        <v>448</v>
      </c>
      <c r="B16" s="5"/>
      <c r="C16" s="5"/>
      <c r="D16" s="5"/>
    </row>
    <row r="17" spans="1:4" s="104" customFormat="1" ht="12">
      <c r="A17" s="5"/>
      <c r="B17" s="5"/>
      <c r="C17" s="5"/>
      <c r="D17" s="5"/>
    </row>
    <row r="18" spans="1:4" s="104" customFormat="1" ht="12">
      <c r="A18" s="5"/>
      <c r="B18" s="5"/>
      <c r="C18" s="5"/>
      <c r="D18" s="5"/>
    </row>
    <row r="19" spans="1:4" s="104" customFormat="1" ht="12">
      <c r="A19" s="5"/>
      <c r="B19" s="5"/>
      <c r="C19" s="5"/>
      <c r="D19" s="5"/>
    </row>
    <row r="20" spans="1:4" s="104" customFormat="1" ht="12">
      <c r="A20" s="5"/>
      <c r="B20" s="5"/>
      <c r="C20" s="5"/>
      <c r="D20" s="5"/>
    </row>
    <row r="21" spans="1:4" s="104" customFormat="1" ht="12">
      <c r="A21" s="5"/>
      <c r="B21" s="5"/>
      <c r="C21" s="5"/>
      <c r="D21" s="5"/>
    </row>
    <row r="22" spans="1:4" s="104" customFormat="1" ht="12">
      <c r="A22" s="5"/>
      <c r="B22" s="5"/>
      <c r="C22" s="5"/>
      <c r="D22" s="5"/>
    </row>
    <row r="23" spans="1:4" s="104" customFormat="1" ht="12">
      <c r="A23" s="5"/>
      <c r="B23" s="105"/>
      <c r="C23" s="106"/>
      <c r="D23" s="107"/>
    </row>
    <row r="24" spans="1:5" s="104" customFormat="1" ht="18.75">
      <c r="A24" s="108"/>
      <c r="B24" s="298" t="s">
        <v>32</v>
      </c>
      <c r="C24" s="299"/>
      <c r="D24" s="300"/>
      <c r="E24" s="112"/>
    </row>
    <row r="25" spans="1:5" s="104" customFormat="1" ht="6" customHeight="1">
      <c r="A25" s="108"/>
      <c r="B25" s="109"/>
      <c r="C25" s="110"/>
      <c r="D25" s="111"/>
      <c r="E25" s="112"/>
    </row>
    <row r="26" spans="1:5" s="104" customFormat="1" ht="18.75">
      <c r="A26" s="108"/>
      <c r="B26" s="298" t="s">
        <v>33</v>
      </c>
      <c r="C26" s="299"/>
      <c r="D26" s="300"/>
      <c r="E26" s="112"/>
    </row>
    <row r="27" spans="1:5" s="104" customFormat="1" ht="18.75" customHeight="1">
      <c r="A27" s="113"/>
      <c r="B27" s="114"/>
      <c r="C27" s="115"/>
      <c r="D27" s="116"/>
      <c r="E27" s="117"/>
    </row>
    <row r="28" spans="1:4" s="104" customFormat="1" ht="18.75" customHeight="1">
      <c r="A28" s="5"/>
      <c r="B28" s="118"/>
      <c r="C28" s="119"/>
      <c r="D28" s="120"/>
    </row>
    <row r="29" spans="1:4" s="104" customFormat="1" ht="12">
      <c r="A29" s="5"/>
      <c r="B29" s="118" t="s">
        <v>449</v>
      </c>
      <c r="C29" s="119"/>
      <c r="D29" s="120"/>
    </row>
    <row r="30" spans="1:4" s="104" customFormat="1" ht="6" customHeight="1">
      <c r="A30" s="5"/>
      <c r="B30" s="118"/>
      <c r="C30" s="119"/>
      <c r="D30" s="120"/>
    </row>
    <row r="31" spans="1:4" s="104" customFormat="1" ht="12">
      <c r="A31" s="5"/>
      <c r="B31" s="118" t="s">
        <v>450</v>
      </c>
      <c r="C31" s="119"/>
      <c r="D31" s="120"/>
    </row>
    <row r="32" spans="1:4" s="104" customFormat="1" ht="6" customHeight="1">
      <c r="A32" s="5"/>
      <c r="B32" s="118"/>
      <c r="C32" s="119"/>
      <c r="D32" s="120"/>
    </row>
    <row r="33" spans="1:4" s="104" customFormat="1" ht="12">
      <c r="A33" s="5"/>
      <c r="B33" s="118" t="s">
        <v>451</v>
      </c>
      <c r="C33" s="119"/>
      <c r="D33" s="120"/>
    </row>
    <row r="34" spans="1:4" s="104" customFormat="1" ht="6" customHeight="1">
      <c r="A34" s="5"/>
      <c r="B34" s="118"/>
      <c r="C34" s="119"/>
      <c r="D34" s="120"/>
    </row>
    <row r="35" spans="1:4" s="104" customFormat="1" ht="12">
      <c r="A35" s="5"/>
      <c r="B35" s="118" t="s">
        <v>452</v>
      </c>
      <c r="C35" s="119"/>
      <c r="D35" s="120"/>
    </row>
    <row r="36" spans="1:4" s="104" customFormat="1" ht="6" customHeight="1">
      <c r="A36" s="5"/>
      <c r="B36" s="118"/>
      <c r="C36" s="119"/>
      <c r="D36" s="120"/>
    </row>
    <row r="37" spans="1:4" s="104" customFormat="1" ht="12">
      <c r="A37" s="5"/>
      <c r="B37" s="118" t="s">
        <v>453</v>
      </c>
      <c r="C37" s="119"/>
      <c r="D37" s="120"/>
    </row>
    <row r="38" spans="1:4" s="104" customFormat="1" ht="6" customHeight="1">
      <c r="A38" s="5"/>
      <c r="B38" s="118"/>
      <c r="C38" s="119"/>
      <c r="D38" s="120"/>
    </row>
    <row r="39" spans="1:4" s="104" customFormat="1" ht="12">
      <c r="A39" s="5"/>
      <c r="B39" s="118" t="s">
        <v>454</v>
      </c>
      <c r="C39" s="119"/>
      <c r="D39" s="121"/>
    </row>
    <row r="40" spans="1:4" s="104" customFormat="1" ht="6" customHeight="1">
      <c r="A40" s="5"/>
      <c r="B40" s="118"/>
      <c r="C40" s="119"/>
      <c r="D40" s="121"/>
    </row>
    <row r="41" spans="1:4" s="104" customFormat="1" ht="12">
      <c r="A41" s="5"/>
      <c r="B41" s="118" t="s">
        <v>455</v>
      </c>
      <c r="C41" s="119"/>
      <c r="D41" s="120"/>
    </row>
    <row r="42" spans="1:4" s="104" customFormat="1" ht="6" customHeight="1">
      <c r="A42" s="5"/>
      <c r="B42" s="118"/>
      <c r="C42" s="119"/>
      <c r="D42" s="120"/>
    </row>
    <row r="43" spans="1:4" s="104" customFormat="1" ht="12">
      <c r="A43" s="5"/>
      <c r="B43" s="118" t="s">
        <v>456</v>
      </c>
      <c r="C43" s="119"/>
      <c r="D43" s="120"/>
    </row>
    <row r="44" spans="1:4" s="104" customFormat="1" ht="6" customHeight="1">
      <c r="A44" s="5"/>
      <c r="B44" s="118"/>
      <c r="C44" s="119"/>
      <c r="D44" s="120"/>
    </row>
    <row r="45" spans="1:4" s="104" customFormat="1" ht="12">
      <c r="A45" s="5"/>
      <c r="B45" s="118" t="s">
        <v>457</v>
      </c>
      <c r="C45" s="119"/>
      <c r="D45" s="120"/>
    </row>
    <row r="46" spans="1:4" s="104" customFormat="1" ht="6" customHeight="1">
      <c r="A46" s="5"/>
      <c r="B46" s="118"/>
      <c r="C46" s="119"/>
      <c r="D46" s="120"/>
    </row>
    <row r="47" spans="1:4" s="104" customFormat="1" ht="12">
      <c r="A47" s="5"/>
      <c r="B47" s="118" t="s">
        <v>458</v>
      </c>
      <c r="C47" s="119"/>
      <c r="D47" s="120"/>
    </row>
    <row r="48" spans="1:4" s="104" customFormat="1" ht="6" customHeight="1">
      <c r="A48" s="5"/>
      <c r="B48" s="118"/>
      <c r="C48" s="119"/>
      <c r="D48" s="120"/>
    </row>
    <row r="49" spans="1:4" s="104" customFormat="1" ht="12">
      <c r="A49" s="5"/>
      <c r="B49" s="118" t="s">
        <v>459</v>
      </c>
      <c r="C49" s="119"/>
      <c r="D49" s="120"/>
    </row>
    <row r="50" spans="1:4" ht="13.5" customHeight="1">
      <c r="A50" s="5"/>
      <c r="B50" s="122"/>
      <c r="C50" s="123"/>
      <c r="D50" s="124"/>
    </row>
    <row r="51" spans="1:4" ht="13.5">
      <c r="A51" s="5"/>
      <c r="B51" s="5"/>
      <c r="C51" s="5"/>
      <c r="D51" s="5"/>
    </row>
    <row r="52" spans="1:4" ht="13.5">
      <c r="A52" s="5"/>
      <c r="B52" s="5"/>
      <c r="C52" s="5"/>
      <c r="D52" s="5"/>
    </row>
    <row r="53" spans="1:4" ht="13.5">
      <c r="A53" s="5"/>
      <c r="B53" s="5"/>
      <c r="C53" s="5"/>
      <c r="D53" s="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419</v>
      </c>
      <c r="B5" s="174"/>
      <c r="C5" s="226">
        <v>0</v>
      </c>
      <c r="D5" s="291">
        <v>230140108101</v>
      </c>
      <c r="E5" s="145" t="s">
        <v>382</v>
      </c>
      <c r="F5" s="175">
        <v>2350</v>
      </c>
      <c r="G5" s="176"/>
      <c r="H5" s="291">
        <v>230140208201</v>
      </c>
      <c r="I5" s="145" t="s">
        <v>383</v>
      </c>
      <c r="J5" s="177">
        <v>1000</v>
      </c>
      <c r="K5" s="272"/>
      <c r="L5" s="144"/>
      <c r="M5" s="145"/>
      <c r="N5" s="178"/>
      <c r="O5" s="273"/>
      <c r="P5" s="289">
        <v>230140408502</v>
      </c>
      <c r="Q5" s="146" t="s">
        <v>384</v>
      </c>
      <c r="R5" s="179">
        <v>1100</v>
      </c>
      <c r="S5" s="274"/>
      <c r="T5" s="144"/>
      <c r="U5" s="145"/>
      <c r="V5" s="180"/>
      <c r="W5" s="176"/>
      <c r="X5" s="266" t="s">
        <v>385</v>
      </c>
      <c r="AA5" s="170"/>
      <c r="AB5" s="170"/>
      <c r="AC5" s="170"/>
      <c r="AD5" s="170"/>
      <c r="AE5" s="170"/>
      <c r="AF5" s="170"/>
      <c r="AG5" s="170"/>
      <c r="AH5" s="170"/>
      <c r="AI5" s="170"/>
      <c r="AJ5" s="170"/>
      <c r="AK5" s="170"/>
      <c r="AL5" s="170"/>
      <c r="AM5" s="170"/>
    </row>
    <row r="6" spans="1:39" ht="15.75" customHeight="1">
      <c r="A6" s="181">
        <f>SUM(G48,K48,O48,S48,W48)</f>
        <v>0</v>
      </c>
      <c r="B6" s="182">
        <f>SUM(F48,J48,N48,R48,V48)</f>
        <v>54500</v>
      </c>
      <c r="C6" s="227">
        <v>0</v>
      </c>
      <c r="D6" s="290">
        <v>230140108102</v>
      </c>
      <c r="E6" s="146" t="s">
        <v>386</v>
      </c>
      <c r="F6" s="183">
        <v>2100</v>
      </c>
      <c r="G6" s="184"/>
      <c r="H6" s="290">
        <v>230140208202</v>
      </c>
      <c r="I6" s="146" t="s">
        <v>601</v>
      </c>
      <c r="J6" s="185">
        <v>400</v>
      </c>
      <c r="K6" s="275"/>
      <c r="L6" s="147"/>
      <c r="M6" s="146"/>
      <c r="N6" s="186"/>
      <c r="O6" s="276"/>
      <c r="P6" s="290">
        <v>230140408503</v>
      </c>
      <c r="Q6" s="146" t="s">
        <v>387</v>
      </c>
      <c r="R6" s="179">
        <v>1150</v>
      </c>
      <c r="S6" s="274"/>
      <c r="T6" s="147"/>
      <c r="U6" s="146"/>
      <c r="V6" s="187"/>
      <c r="W6" s="184"/>
      <c r="X6" s="267" t="s">
        <v>388</v>
      </c>
      <c r="AA6" s="170"/>
      <c r="AB6" s="170"/>
      <c r="AC6" s="170"/>
      <c r="AD6" s="170"/>
      <c r="AE6" s="170"/>
      <c r="AF6" s="170"/>
      <c r="AG6" s="170"/>
      <c r="AH6" s="170"/>
      <c r="AI6" s="170"/>
      <c r="AJ6" s="170"/>
      <c r="AK6" s="170"/>
      <c r="AL6" s="170"/>
      <c r="AM6" s="170"/>
    </row>
    <row r="7" spans="1:39" ht="15.75" customHeight="1">
      <c r="A7" s="188"/>
      <c r="B7" s="189"/>
      <c r="C7" s="228">
        <v>0</v>
      </c>
      <c r="D7" s="290">
        <v>230140108103</v>
      </c>
      <c r="E7" s="146" t="s">
        <v>389</v>
      </c>
      <c r="F7" s="183">
        <v>1250</v>
      </c>
      <c r="G7" s="184"/>
      <c r="H7" s="290">
        <v>230140208210</v>
      </c>
      <c r="I7" s="146" t="s">
        <v>390</v>
      </c>
      <c r="J7" s="185">
        <v>700</v>
      </c>
      <c r="K7" s="275"/>
      <c r="L7" s="147"/>
      <c r="M7" s="146"/>
      <c r="N7" s="186"/>
      <c r="O7" s="276"/>
      <c r="P7" s="290">
        <v>230140408505</v>
      </c>
      <c r="Q7" s="146" t="s">
        <v>392</v>
      </c>
      <c r="R7" s="179">
        <v>100</v>
      </c>
      <c r="S7" s="274"/>
      <c r="T7" s="147"/>
      <c r="U7" s="146"/>
      <c r="V7" s="187"/>
      <c r="W7" s="184"/>
      <c r="X7" s="267" t="s">
        <v>514</v>
      </c>
      <c r="AA7" s="170"/>
      <c r="AB7" s="170"/>
      <c r="AC7" s="170"/>
      <c r="AD7" s="170"/>
      <c r="AE7" s="170"/>
      <c r="AF7" s="170"/>
      <c r="AG7" s="170"/>
      <c r="AH7" s="170"/>
      <c r="AI7" s="170"/>
      <c r="AJ7" s="170"/>
      <c r="AK7" s="170"/>
      <c r="AL7" s="170"/>
      <c r="AM7" s="170"/>
    </row>
    <row r="8" spans="1:39" ht="15.75" customHeight="1">
      <c r="A8" s="188"/>
      <c r="B8" s="189"/>
      <c r="C8" s="228">
        <v>0</v>
      </c>
      <c r="D8" s="290">
        <v>230140108104</v>
      </c>
      <c r="E8" s="146" t="s">
        <v>391</v>
      </c>
      <c r="F8" s="183">
        <v>1250</v>
      </c>
      <c r="G8" s="184"/>
      <c r="H8" s="290">
        <v>230140208203</v>
      </c>
      <c r="I8" s="146" t="s">
        <v>384</v>
      </c>
      <c r="J8" s="185">
        <v>600</v>
      </c>
      <c r="K8" s="275"/>
      <c r="L8" s="147"/>
      <c r="M8" s="146"/>
      <c r="N8" s="191"/>
      <c r="O8" s="274"/>
      <c r="P8" s="290">
        <v>230140408506</v>
      </c>
      <c r="Q8" s="146" t="s">
        <v>394</v>
      </c>
      <c r="R8" s="179">
        <v>700</v>
      </c>
      <c r="S8" s="184"/>
      <c r="T8" s="147"/>
      <c r="U8" s="146"/>
      <c r="V8" s="187"/>
      <c r="W8" s="184"/>
      <c r="X8" s="267">
        <v>0</v>
      </c>
      <c r="AA8" s="170"/>
      <c r="AB8" s="170"/>
      <c r="AC8" s="170"/>
      <c r="AD8" s="170"/>
      <c r="AE8" s="170"/>
      <c r="AF8" s="170"/>
      <c r="AG8" s="170"/>
      <c r="AH8" s="170"/>
      <c r="AI8" s="170"/>
      <c r="AJ8" s="170"/>
      <c r="AK8" s="170"/>
      <c r="AL8" s="170"/>
      <c r="AM8" s="170"/>
    </row>
    <row r="9" spans="1:39" ht="15.75" customHeight="1">
      <c r="A9" s="188"/>
      <c r="B9" s="189"/>
      <c r="C9" s="228">
        <v>0</v>
      </c>
      <c r="D9" s="290">
        <v>230140108105</v>
      </c>
      <c r="E9" s="146" t="s">
        <v>393</v>
      </c>
      <c r="F9" s="183">
        <v>2550</v>
      </c>
      <c r="G9" s="184"/>
      <c r="H9" s="147"/>
      <c r="I9" s="146"/>
      <c r="J9" s="191"/>
      <c r="K9" s="274"/>
      <c r="L9" s="147"/>
      <c r="M9" s="146"/>
      <c r="N9" s="191"/>
      <c r="O9" s="274"/>
      <c r="P9" s="147"/>
      <c r="Q9" s="146"/>
      <c r="R9" s="179"/>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230140108106</v>
      </c>
      <c r="E10" s="146" t="s">
        <v>395</v>
      </c>
      <c r="F10" s="183">
        <v>2100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230140108107</v>
      </c>
      <c r="E11" s="146" t="s">
        <v>396</v>
      </c>
      <c r="F11" s="183">
        <v>2000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230140108110</v>
      </c>
      <c r="E12" s="146" t="s">
        <v>397</v>
      </c>
      <c r="F12" s="183">
        <v>2250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230140108111</v>
      </c>
      <c r="E13" s="146" t="s">
        <v>398</v>
      </c>
      <c r="F13" s="183">
        <v>2650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230140108112</v>
      </c>
      <c r="E14" s="146" t="s">
        <v>399</v>
      </c>
      <c r="F14" s="183">
        <v>1250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t="s">
        <v>39</v>
      </c>
      <c r="D15" s="290">
        <v>230140108113</v>
      </c>
      <c r="E15" s="146" t="s">
        <v>400</v>
      </c>
      <c r="F15" s="183">
        <v>1850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t="s">
        <v>40</v>
      </c>
      <c r="D16" s="290">
        <v>230140108114</v>
      </c>
      <c r="E16" s="146" t="s">
        <v>401</v>
      </c>
      <c r="F16" s="183">
        <v>900</v>
      </c>
      <c r="G16" s="184"/>
      <c r="H16" s="147"/>
      <c r="I16" s="146"/>
      <c r="J16" s="179"/>
      <c r="K16" s="184"/>
      <c r="L16" s="147"/>
      <c r="M16" s="146"/>
      <c r="N16" s="179"/>
      <c r="O16" s="184"/>
      <c r="P16" s="147"/>
      <c r="Q16" s="146"/>
      <c r="R16" s="179"/>
      <c r="S16" s="184"/>
      <c r="T16" s="147"/>
      <c r="U16" s="146"/>
      <c r="V16" s="187"/>
      <c r="W16" s="184"/>
      <c r="X16" s="267" t="s">
        <v>515</v>
      </c>
      <c r="AA16" s="170"/>
      <c r="AB16" s="170"/>
      <c r="AC16" s="170"/>
      <c r="AD16" s="170"/>
      <c r="AE16" s="170"/>
      <c r="AF16" s="170"/>
      <c r="AG16" s="170"/>
      <c r="AH16" s="170"/>
      <c r="AI16" s="170"/>
      <c r="AJ16" s="170"/>
      <c r="AK16" s="170"/>
      <c r="AL16" s="170"/>
      <c r="AM16" s="170"/>
    </row>
    <row r="17" spans="1:39" ht="15.75" customHeight="1">
      <c r="A17" s="190"/>
      <c r="B17" s="195"/>
      <c r="C17" s="228">
        <v>0</v>
      </c>
      <c r="D17" s="290">
        <v>230140108115</v>
      </c>
      <c r="E17" s="146" t="s">
        <v>402</v>
      </c>
      <c r="F17" s="183">
        <v>1900</v>
      </c>
      <c r="G17" s="184"/>
      <c r="H17" s="147"/>
      <c r="I17" s="146"/>
      <c r="J17" s="179"/>
      <c r="K17" s="184"/>
      <c r="L17" s="147"/>
      <c r="M17" s="146"/>
      <c r="N17" s="179"/>
      <c r="O17" s="184"/>
      <c r="P17" s="147"/>
      <c r="Q17" s="146"/>
      <c r="R17" s="179"/>
      <c r="S17" s="184"/>
      <c r="T17" s="147"/>
      <c r="U17" s="146"/>
      <c r="V17" s="187"/>
      <c r="W17" s="184"/>
      <c r="X17" s="267" t="s">
        <v>516</v>
      </c>
      <c r="AA17" s="170"/>
      <c r="AB17" s="170"/>
      <c r="AC17" s="170"/>
      <c r="AD17" s="170"/>
      <c r="AE17" s="170"/>
      <c r="AF17" s="170"/>
      <c r="AG17" s="170"/>
      <c r="AH17" s="170"/>
      <c r="AI17" s="170"/>
      <c r="AJ17" s="170"/>
      <c r="AK17" s="170"/>
      <c r="AL17" s="170"/>
      <c r="AM17" s="170"/>
    </row>
    <row r="18" spans="1:39" ht="15.75" customHeight="1">
      <c r="A18" s="196"/>
      <c r="B18" s="197"/>
      <c r="C18" s="229" t="s">
        <v>41</v>
      </c>
      <c r="D18" s="293">
        <v>230140108116</v>
      </c>
      <c r="E18" s="151" t="s">
        <v>403</v>
      </c>
      <c r="F18" s="198">
        <v>2300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230140108117</v>
      </c>
      <c r="E19" s="151" t="s">
        <v>404</v>
      </c>
      <c r="F19" s="201">
        <v>1100</v>
      </c>
      <c r="G19" s="199"/>
      <c r="H19" s="150"/>
      <c r="I19" s="151"/>
      <c r="J19" s="200"/>
      <c r="K19" s="199"/>
      <c r="L19" s="147"/>
      <c r="M19" s="146"/>
      <c r="N19" s="179"/>
      <c r="O19" s="199"/>
      <c r="P19" s="150"/>
      <c r="Q19" s="151"/>
      <c r="R19" s="200"/>
      <c r="S19" s="199"/>
      <c r="T19" s="150"/>
      <c r="U19" s="151"/>
      <c r="V19" s="202"/>
      <c r="W19" s="199"/>
      <c r="X19" s="267" t="s">
        <v>517</v>
      </c>
      <c r="AA19" s="170"/>
      <c r="AB19" s="170"/>
      <c r="AC19" s="170"/>
      <c r="AD19" s="170"/>
      <c r="AE19" s="170"/>
      <c r="AF19" s="170"/>
      <c r="AG19" s="170"/>
      <c r="AH19" s="170"/>
      <c r="AI19" s="170"/>
      <c r="AJ19" s="170"/>
      <c r="AK19" s="170"/>
      <c r="AL19" s="170"/>
      <c r="AM19" s="170"/>
    </row>
    <row r="20" spans="1:39" ht="15.75" customHeight="1">
      <c r="A20" s="196"/>
      <c r="B20" s="197"/>
      <c r="C20" s="229">
        <v>0</v>
      </c>
      <c r="D20" s="293">
        <v>230140108118</v>
      </c>
      <c r="E20" s="151" t="s">
        <v>405</v>
      </c>
      <c r="F20" s="198">
        <v>2150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v>0</v>
      </c>
      <c r="D21" s="293">
        <v>230140108119</v>
      </c>
      <c r="E21" s="151" t="s">
        <v>406</v>
      </c>
      <c r="F21" s="201">
        <v>1100</v>
      </c>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v>0</v>
      </c>
      <c r="D22" s="293">
        <v>230140108120</v>
      </c>
      <c r="E22" s="151" t="s">
        <v>407</v>
      </c>
      <c r="F22" s="201">
        <v>1250</v>
      </c>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v>0</v>
      </c>
      <c r="D23" s="293">
        <v>230140108121</v>
      </c>
      <c r="E23" s="151" t="s">
        <v>408</v>
      </c>
      <c r="F23" s="198">
        <v>1050</v>
      </c>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v>0</v>
      </c>
      <c r="D24" s="293">
        <v>230140108122</v>
      </c>
      <c r="E24" s="151" t="s">
        <v>409</v>
      </c>
      <c r="F24" s="201">
        <v>1400</v>
      </c>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t="s">
        <v>42</v>
      </c>
      <c r="D25" s="293">
        <v>230140108130</v>
      </c>
      <c r="E25" s="151" t="s">
        <v>410</v>
      </c>
      <c r="F25" s="201">
        <v>1700</v>
      </c>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v>0</v>
      </c>
      <c r="D26" s="293">
        <v>230140108131</v>
      </c>
      <c r="E26" s="151" t="s">
        <v>411</v>
      </c>
      <c r="F26" s="201">
        <v>2150</v>
      </c>
      <c r="G26" s="199"/>
      <c r="H26" s="150"/>
      <c r="I26" s="151"/>
      <c r="J26" s="200"/>
      <c r="K26" s="199"/>
      <c r="L26" s="150"/>
      <c r="M26" s="151"/>
      <c r="N26" s="200"/>
      <c r="O26" s="199"/>
      <c r="P26" s="150"/>
      <c r="Q26" s="151"/>
      <c r="R26" s="200"/>
      <c r="S26" s="199"/>
      <c r="T26" s="150"/>
      <c r="U26" s="151"/>
      <c r="V26" s="203"/>
      <c r="W26" s="199"/>
      <c r="X26" s="267" t="s">
        <v>518</v>
      </c>
      <c r="AA26" s="170"/>
      <c r="AB26" s="170"/>
      <c r="AC26" s="170"/>
      <c r="AD26" s="170"/>
      <c r="AE26" s="170"/>
      <c r="AF26" s="170"/>
      <c r="AG26" s="170"/>
      <c r="AH26" s="170"/>
      <c r="AI26" s="170"/>
      <c r="AJ26" s="170"/>
      <c r="AK26" s="170"/>
      <c r="AL26" s="170"/>
      <c r="AM26" s="170"/>
    </row>
    <row r="27" spans="1:39" ht="15.75" customHeight="1">
      <c r="A27" s="196"/>
      <c r="B27" s="197"/>
      <c r="C27" s="230">
        <v>0</v>
      </c>
      <c r="D27" s="293">
        <v>230140108132</v>
      </c>
      <c r="E27" s="151" t="s">
        <v>412</v>
      </c>
      <c r="F27" s="201">
        <v>1650</v>
      </c>
      <c r="G27" s="199"/>
      <c r="H27" s="150"/>
      <c r="I27" s="151"/>
      <c r="J27" s="200"/>
      <c r="K27" s="199"/>
      <c r="L27" s="150"/>
      <c r="M27" s="151"/>
      <c r="N27" s="200"/>
      <c r="O27" s="199"/>
      <c r="P27" s="150"/>
      <c r="Q27" s="151"/>
      <c r="R27" s="200"/>
      <c r="S27" s="199"/>
      <c r="T27" s="150"/>
      <c r="U27" s="151"/>
      <c r="V27" s="203"/>
      <c r="W27" s="199"/>
      <c r="X27" s="267" t="s">
        <v>577</v>
      </c>
      <c r="AA27" s="170"/>
      <c r="AB27" s="279"/>
      <c r="AC27" s="279"/>
      <c r="AD27" s="170"/>
      <c r="AE27" s="170"/>
      <c r="AF27" s="279"/>
      <c r="AG27" s="279"/>
      <c r="AH27" s="170"/>
      <c r="AI27" s="170"/>
      <c r="AJ27" s="279"/>
      <c r="AK27" s="279"/>
      <c r="AL27" s="279"/>
      <c r="AM27" s="170"/>
    </row>
    <row r="28" spans="1:39" ht="15.75" customHeight="1">
      <c r="A28" s="215"/>
      <c r="B28" s="216"/>
      <c r="C28" s="231">
        <v>0</v>
      </c>
      <c r="D28" s="290">
        <v>230140108133</v>
      </c>
      <c r="E28" s="146" t="s">
        <v>413</v>
      </c>
      <c r="F28" s="191">
        <v>1500</v>
      </c>
      <c r="G28" s="184"/>
      <c r="H28" s="147"/>
      <c r="I28" s="146"/>
      <c r="J28" s="179"/>
      <c r="K28" s="184"/>
      <c r="L28" s="147"/>
      <c r="M28" s="146"/>
      <c r="N28" s="179"/>
      <c r="O28" s="184"/>
      <c r="P28" s="147"/>
      <c r="Q28" s="146"/>
      <c r="R28" s="179"/>
      <c r="S28" s="184"/>
      <c r="T28" s="147"/>
      <c r="U28" s="146"/>
      <c r="V28" s="202"/>
      <c r="W28" s="184"/>
      <c r="X28" s="267" t="s">
        <v>575</v>
      </c>
      <c r="AA28" s="170"/>
      <c r="AB28" s="271"/>
      <c r="AC28" s="271"/>
      <c r="AD28" s="170"/>
      <c r="AE28" s="170"/>
      <c r="AF28" s="271"/>
      <c r="AG28" s="271"/>
      <c r="AH28" s="170"/>
      <c r="AI28" s="170"/>
      <c r="AJ28" s="271"/>
      <c r="AK28" s="271"/>
      <c r="AL28" s="271"/>
      <c r="AM28" s="170"/>
    </row>
    <row r="29" spans="1:39" ht="15.75" customHeight="1">
      <c r="A29" s="215"/>
      <c r="B29" s="216"/>
      <c r="C29" s="231">
        <v>0</v>
      </c>
      <c r="D29" s="290">
        <v>230140108134</v>
      </c>
      <c r="E29" s="146" t="s">
        <v>414</v>
      </c>
      <c r="F29" s="191">
        <v>1750</v>
      </c>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v>0</v>
      </c>
      <c r="D30" s="293">
        <v>230140108135</v>
      </c>
      <c r="E30" s="151" t="s">
        <v>415</v>
      </c>
      <c r="F30" s="201">
        <v>850</v>
      </c>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v>0</v>
      </c>
      <c r="D31" s="293">
        <v>230140108136</v>
      </c>
      <c r="E31" s="151" t="s">
        <v>416</v>
      </c>
      <c r="F31" s="201">
        <v>2050</v>
      </c>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v>0</v>
      </c>
      <c r="D32" s="293">
        <v>230140108137</v>
      </c>
      <c r="E32" s="151" t="s">
        <v>417</v>
      </c>
      <c r="F32" s="201">
        <v>1200</v>
      </c>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v>0</v>
      </c>
      <c r="D33" s="293">
        <v>230140108138</v>
      </c>
      <c r="E33" s="151" t="s">
        <v>418</v>
      </c>
      <c r="F33" s="201">
        <v>1150</v>
      </c>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29　店</v>
      </c>
      <c r="F48" s="206">
        <f>SUM(F5:F47)</f>
        <v>48750</v>
      </c>
      <c r="G48" s="206">
        <f>SUM(G5:G47)</f>
        <v>0</v>
      </c>
      <c r="H48" s="152"/>
      <c r="I48" s="161" t="str">
        <f>CONCATENATE(FIXED(COUNTA(I5:I47),0,0),"　店")</f>
        <v>4　店</v>
      </c>
      <c r="J48" s="206">
        <f>SUM(J5:J47)</f>
        <v>2700</v>
      </c>
      <c r="K48" s="206">
        <f>SUM(K5:K47)</f>
        <v>0</v>
      </c>
      <c r="L48" s="152"/>
      <c r="M48" s="161" t="str">
        <f>CONCATENATE(FIXED(COUNTA(M5:M47),0,0),"　店")</f>
        <v>0　店</v>
      </c>
      <c r="N48" s="206">
        <f>SUM(N5:N47)</f>
        <v>0</v>
      </c>
      <c r="O48" s="206">
        <f>SUM(O5:O47)</f>
        <v>0</v>
      </c>
      <c r="P48" s="152"/>
      <c r="Q48" s="161" t="str">
        <f>CONCATENATE(FIXED(COUNTA(Q5:Q47),0,0),"　店")</f>
        <v>4　店</v>
      </c>
      <c r="R48" s="206">
        <f>SUM(R5:R47)</f>
        <v>3050</v>
      </c>
      <c r="S48" s="154">
        <f>SUM(S5:S47)</f>
        <v>0</v>
      </c>
      <c r="T48" s="152"/>
      <c r="U48" s="153" t="str">
        <f>CONCATENATE(FIXED(COUNTA(U5:U47),0,0),"　店")</f>
        <v>0　店</v>
      </c>
      <c r="V48" s="206">
        <f>SUM(V5:V47)</f>
        <v>0</v>
      </c>
      <c r="W48" s="240">
        <f>SUM(W5:W47)</f>
        <v>0</v>
      </c>
      <c r="X48" s="242"/>
      <c r="AA48" s="170"/>
      <c r="AB48" s="170"/>
      <c r="AC48" s="170"/>
      <c r="AD48" s="170"/>
      <c r="AE48" s="170"/>
      <c r="AF48" s="170"/>
      <c r="AG48" s="170"/>
      <c r="AH48" s="170"/>
      <c r="AI48" s="170"/>
      <c r="AJ48" s="170"/>
      <c r="AK48" s="170"/>
      <c r="AL48" s="170"/>
      <c r="AM48" s="170"/>
    </row>
    <row r="49" spans="1:39" ht="15.75" customHeight="1">
      <c r="A49" s="162" t="s">
        <v>613</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O20:P20 O23:P23 O21:O22 K5:K48 G5:G48 L5:L47 O24:O48 W5:W48 O5:O19 S5:S48 P5:P18">
      <formula1>N20</formula1>
    </dataValidation>
    <dataValidation type="whole" operator="lessThanOrEqual" showInputMessage="1" showErrorMessage="1" sqref="Y3:Z65536 AN3:GN65536">
      <formula1>#REF!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5" customWidth="1"/>
    <col min="2" max="3" width="8.625" style="125" customWidth="1"/>
    <col min="4" max="4" width="80.625" style="125" customWidth="1"/>
    <col min="5" max="5" width="31.625" style="125" customWidth="1"/>
    <col min="6" max="6" width="3.625" style="0" customWidth="1"/>
  </cols>
  <sheetData>
    <row r="1" spans="1:6" ht="13.5">
      <c r="A1" s="16"/>
      <c r="B1" s="16"/>
      <c r="C1" s="16"/>
      <c r="D1" s="16"/>
      <c r="E1" s="16"/>
      <c r="F1" s="1"/>
    </row>
    <row r="2" spans="1:6" ht="24">
      <c r="A2" s="297" t="s">
        <v>19</v>
      </c>
      <c r="B2" s="297"/>
      <c r="C2" s="297"/>
      <c r="D2" s="297"/>
      <c r="E2" s="297"/>
      <c r="F2" s="297"/>
    </row>
    <row r="3" spans="1:6" ht="18.75">
      <c r="A3" s="103"/>
      <c r="B3" s="103"/>
      <c r="C3" s="103"/>
      <c r="D3" s="103"/>
      <c r="E3" s="103"/>
      <c r="F3" s="2"/>
    </row>
    <row r="4" spans="1:6" ht="13.5" customHeight="1">
      <c r="A4" s="12" t="s">
        <v>460</v>
      </c>
      <c r="B4" s="13"/>
      <c r="C4" s="103"/>
      <c r="D4" s="103"/>
      <c r="E4" s="103"/>
      <c r="F4" s="2"/>
    </row>
    <row r="5" spans="1:6" ht="13.5" customHeight="1">
      <c r="A5" s="12"/>
      <c r="B5" s="13"/>
      <c r="C5" s="103"/>
      <c r="D5" s="103"/>
      <c r="E5" s="103"/>
      <c r="F5" s="2"/>
    </row>
    <row r="6" spans="1:6" ht="18.75">
      <c r="A6" s="12" t="s">
        <v>461</v>
      </c>
      <c r="B6" s="13"/>
      <c r="C6" s="103"/>
      <c r="D6" s="103"/>
      <c r="E6" s="103"/>
      <c r="F6" s="2"/>
    </row>
    <row r="7" spans="1:6" ht="6" customHeight="1">
      <c r="A7" s="13"/>
      <c r="B7" s="13"/>
      <c r="C7" s="103"/>
      <c r="D7" s="103"/>
      <c r="E7" s="103"/>
      <c r="F7" s="2"/>
    </row>
    <row r="8" spans="1:6" ht="13.5">
      <c r="A8" s="19" t="s">
        <v>462</v>
      </c>
      <c r="B8" s="17"/>
      <c r="C8" s="10"/>
      <c r="D8" s="10"/>
      <c r="E8" s="10"/>
      <c r="F8" s="4"/>
    </row>
    <row r="9" spans="1:6" ht="6" customHeight="1">
      <c r="A9" s="19"/>
      <c r="B9" s="17"/>
      <c r="C9" s="10"/>
      <c r="D9" s="10"/>
      <c r="E9" s="10"/>
      <c r="F9" s="3"/>
    </row>
    <row r="10" spans="1:6" ht="13.5">
      <c r="A10" s="19" t="s">
        <v>463</v>
      </c>
      <c r="B10" s="17"/>
      <c r="C10" s="10"/>
      <c r="D10" s="10"/>
      <c r="E10" s="10"/>
      <c r="F10" s="4"/>
    </row>
    <row r="11" spans="1:6" ht="6" customHeight="1">
      <c r="A11" s="17"/>
      <c r="B11" s="17"/>
      <c r="C11" s="10"/>
      <c r="D11" s="10"/>
      <c r="E11" s="10"/>
      <c r="F11" s="4"/>
    </row>
    <row r="12" spans="1:6" ht="13.5" customHeight="1">
      <c r="A12" s="14" t="s">
        <v>464</v>
      </c>
      <c r="B12" s="13"/>
      <c r="C12" s="103"/>
      <c r="D12" s="103"/>
      <c r="E12" s="103"/>
      <c r="F12" s="2"/>
    </row>
    <row r="13" spans="1:6" ht="6" customHeight="1">
      <c r="A13" s="14"/>
      <c r="B13" s="13"/>
      <c r="C13" s="103"/>
      <c r="D13" s="103"/>
      <c r="E13" s="103"/>
      <c r="F13" s="2"/>
    </row>
    <row r="14" spans="1:6" ht="13.5" customHeight="1">
      <c r="A14" s="14" t="s">
        <v>465</v>
      </c>
      <c r="B14" s="13"/>
      <c r="C14" s="103"/>
      <c r="D14" s="103"/>
      <c r="E14" s="103"/>
      <c r="F14" s="2"/>
    </row>
    <row r="15" spans="1:6" ht="6" customHeight="1">
      <c r="A15" s="14"/>
      <c r="B15" s="13"/>
      <c r="C15" s="103"/>
      <c r="D15" s="103"/>
      <c r="E15" s="103"/>
      <c r="F15" s="2"/>
    </row>
    <row r="16" spans="1:6" ht="13.5" customHeight="1">
      <c r="A16" s="14" t="s">
        <v>466</v>
      </c>
      <c r="B16" s="13"/>
      <c r="C16" s="103"/>
      <c r="D16" s="103"/>
      <c r="E16" s="103"/>
      <c r="F16" s="2"/>
    </row>
    <row r="17" spans="1:5" ht="13.5">
      <c r="A17" s="6"/>
      <c r="B17" s="6"/>
      <c r="C17" s="4"/>
      <c r="D17" s="4"/>
      <c r="E17" s="4"/>
    </row>
    <row r="18" spans="1:6" ht="13.5">
      <c r="A18" s="126"/>
      <c r="B18" s="301" t="s">
        <v>467</v>
      </c>
      <c r="C18" s="302"/>
      <c r="D18" s="19"/>
      <c r="E18" s="19"/>
      <c r="F18" s="4"/>
    </row>
    <row r="19" spans="1:6" ht="6" customHeight="1">
      <c r="A19" s="127"/>
      <c r="B19" s="127"/>
      <c r="C19" s="128"/>
      <c r="D19" s="19"/>
      <c r="E19" s="19"/>
      <c r="F19" s="4"/>
    </row>
    <row r="20" spans="1:6" ht="6" customHeight="1">
      <c r="A20" s="127"/>
      <c r="B20" s="129"/>
      <c r="C20" s="130"/>
      <c r="D20" s="131"/>
      <c r="E20" s="18"/>
      <c r="F20" s="4"/>
    </row>
    <row r="21" spans="1:6" ht="13.5">
      <c r="A21" s="20"/>
      <c r="B21" s="132" t="s">
        <v>468</v>
      </c>
      <c r="C21" s="133"/>
      <c r="D21" s="134"/>
      <c r="E21" s="133"/>
      <c r="F21" s="4"/>
    </row>
    <row r="22" spans="1:6" ht="6" customHeight="1">
      <c r="A22" s="20"/>
      <c r="B22" s="135"/>
      <c r="C22" s="136"/>
      <c r="D22" s="137"/>
      <c r="E22" s="126"/>
      <c r="F22" s="4"/>
    </row>
    <row r="23" spans="1:6" ht="13.5">
      <c r="A23" s="20"/>
      <c r="B23" s="20"/>
      <c r="C23" s="20"/>
      <c r="D23" s="20"/>
      <c r="E23" s="20"/>
      <c r="F23" s="4"/>
    </row>
    <row r="24" spans="1:6" ht="13.5">
      <c r="A24" s="20"/>
      <c r="B24" s="20" t="s">
        <v>469</v>
      </c>
      <c r="C24" s="20"/>
      <c r="D24" s="20"/>
      <c r="E24" s="20"/>
      <c r="F24" s="4"/>
    </row>
    <row r="25" spans="1:6" ht="6" customHeight="1">
      <c r="A25" s="20"/>
      <c r="B25" s="20"/>
      <c r="C25" s="20"/>
      <c r="D25" s="20"/>
      <c r="E25" s="20"/>
      <c r="F25" s="4"/>
    </row>
    <row r="26" spans="1:6" ht="13.5">
      <c r="A26" s="20"/>
      <c r="B26" s="20" t="s">
        <v>470</v>
      </c>
      <c r="C26" s="20"/>
      <c r="D26" s="20"/>
      <c r="E26" s="20"/>
      <c r="F26" s="4"/>
    </row>
    <row r="27" spans="1:6" ht="6" customHeight="1">
      <c r="A27" s="20"/>
      <c r="B27" s="20"/>
      <c r="C27" s="20"/>
      <c r="D27" s="20"/>
      <c r="E27" s="20"/>
      <c r="F27" s="4"/>
    </row>
    <row r="28" spans="1:6" ht="13.5">
      <c r="A28" s="20"/>
      <c r="B28" s="20" t="s">
        <v>471</v>
      </c>
      <c r="C28" s="20"/>
      <c r="D28" s="20"/>
      <c r="E28" s="20"/>
      <c r="F28" s="4"/>
    </row>
    <row r="29" spans="1:6" ht="13.5">
      <c r="A29" s="20"/>
      <c r="B29" s="20"/>
      <c r="C29" s="20"/>
      <c r="D29" s="20"/>
      <c r="E29" s="20"/>
      <c r="F29" s="4"/>
    </row>
    <row r="30" spans="1:6" ht="13.5" customHeight="1">
      <c r="A30" s="103"/>
      <c r="B30" s="103"/>
      <c r="C30" s="103"/>
      <c r="D30" s="103"/>
      <c r="E30" s="103"/>
      <c r="F30" s="2"/>
    </row>
    <row r="31" spans="1:6" ht="13.5" customHeight="1">
      <c r="A31" s="12" t="s">
        <v>472</v>
      </c>
      <c r="B31" s="13"/>
      <c r="C31" s="13"/>
      <c r="D31" s="13"/>
      <c r="E31" s="13"/>
      <c r="F31" s="2"/>
    </row>
    <row r="32" spans="1:6" ht="13.5" customHeight="1">
      <c r="A32" s="13"/>
      <c r="B32" s="13"/>
      <c r="C32" s="13"/>
      <c r="D32" s="13"/>
      <c r="E32" s="13"/>
      <c r="F32" s="2"/>
    </row>
    <row r="33" spans="1:6" ht="13.5" customHeight="1">
      <c r="A33" s="14" t="s">
        <v>473</v>
      </c>
      <c r="B33" s="13"/>
      <c r="C33" s="13"/>
      <c r="D33" s="13"/>
      <c r="E33" s="13"/>
      <c r="F33" s="2"/>
    </row>
    <row r="34" spans="1:6" ht="6" customHeight="1">
      <c r="A34" s="14"/>
      <c r="B34" s="13"/>
      <c r="C34" s="13"/>
      <c r="D34" s="13"/>
      <c r="E34" s="13"/>
      <c r="F34" s="2"/>
    </row>
    <row r="35" spans="1:6" ht="13.5" customHeight="1">
      <c r="A35" s="14" t="s">
        <v>474</v>
      </c>
      <c r="B35" s="13"/>
      <c r="C35" s="13"/>
      <c r="D35" s="13"/>
      <c r="E35" s="13"/>
      <c r="F35" s="2"/>
    </row>
    <row r="36" spans="1:6" ht="6" customHeight="1">
      <c r="A36" s="14"/>
      <c r="B36" s="13"/>
      <c r="C36" s="13"/>
      <c r="D36" s="13"/>
      <c r="E36" s="13"/>
      <c r="F36" s="2"/>
    </row>
    <row r="37" spans="1:6" ht="13.5" customHeight="1">
      <c r="A37" s="14" t="s">
        <v>475</v>
      </c>
      <c r="B37" s="13"/>
      <c r="C37" s="13"/>
      <c r="D37" s="13"/>
      <c r="E37" s="13"/>
      <c r="F37" s="2"/>
    </row>
    <row r="38" spans="1:6" ht="6" customHeight="1">
      <c r="A38" s="14"/>
      <c r="B38" s="13"/>
      <c r="C38" s="13"/>
      <c r="D38" s="13"/>
      <c r="E38" s="13"/>
      <c r="F38" s="2"/>
    </row>
    <row r="39" spans="1:6" ht="14.25">
      <c r="A39" s="14" t="s">
        <v>476</v>
      </c>
      <c r="B39" s="13"/>
      <c r="C39" s="13"/>
      <c r="D39" s="13"/>
      <c r="E39" s="13"/>
      <c r="F39" s="2"/>
    </row>
    <row r="40" spans="1:6" ht="6" customHeight="1">
      <c r="A40" s="14"/>
      <c r="B40" s="13"/>
      <c r="C40" s="13"/>
      <c r="D40" s="13"/>
      <c r="E40" s="13"/>
      <c r="F40" s="2"/>
    </row>
    <row r="41" spans="1:6" ht="13.5" customHeight="1">
      <c r="A41" s="14" t="s">
        <v>477</v>
      </c>
      <c r="B41" s="13"/>
      <c r="C41" s="13"/>
      <c r="D41" s="13"/>
      <c r="E41" s="13"/>
      <c r="F41" s="2"/>
    </row>
    <row r="42" spans="1:6" ht="6" customHeight="1">
      <c r="A42" s="14"/>
      <c r="B42" s="13"/>
      <c r="C42" s="13"/>
      <c r="D42" s="13"/>
      <c r="E42" s="13"/>
      <c r="F42" s="2"/>
    </row>
    <row r="43" spans="1:6" ht="13.5" customHeight="1">
      <c r="A43" s="14" t="s">
        <v>478</v>
      </c>
      <c r="B43" s="13"/>
      <c r="C43" s="13"/>
      <c r="D43" s="13"/>
      <c r="E43" s="13"/>
      <c r="F43" s="2"/>
    </row>
    <row r="44" spans="1:6" ht="13.5" customHeight="1">
      <c r="A44" s="12"/>
      <c r="B44" s="12"/>
      <c r="C44" s="12"/>
      <c r="D44" s="12"/>
      <c r="E44" s="12"/>
      <c r="F44" s="2"/>
    </row>
    <row r="45" spans="1:6" ht="13.5" customHeight="1">
      <c r="A45" s="12"/>
      <c r="B45" s="12"/>
      <c r="C45" s="12"/>
      <c r="D45" s="12"/>
      <c r="E45" s="12"/>
      <c r="F45" s="2"/>
    </row>
    <row r="46" spans="1:6" ht="13.5" customHeight="1">
      <c r="A46" s="12" t="s">
        <v>479</v>
      </c>
      <c r="B46" s="13"/>
      <c r="C46" s="13"/>
      <c r="D46" s="13"/>
      <c r="E46" s="13"/>
      <c r="F46" s="2"/>
    </row>
    <row r="47" spans="1:6" ht="13.5" customHeight="1">
      <c r="A47" s="13"/>
      <c r="B47" s="13"/>
      <c r="C47" s="13"/>
      <c r="D47" s="13"/>
      <c r="E47" s="13"/>
      <c r="F47" s="2"/>
    </row>
    <row r="48" spans="1:6" ht="13.5" customHeight="1">
      <c r="A48" s="14" t="s">
        <v>480</v>
      </c>
      <c r="B48" s="13"/>
      <c r="C48" s="13"/>
      <c r="D48" s="13"/>
      <c r="E48" s="13"/>
      <c r="F48" s="2"/>
    </row>
    <row r="49" spans="1:6" ht="6" customHeight="1">
      <c r="A49" s="14"/>
      <c r="B49" s="12"/>
      <c r="C49" s="12"/>
      <c r="D49" s="12"/>
      <c r="E49" s="12"/>
      <c r="F49" s="2"/>
    </row>
    <row r="50" spans="1:6" ht="13.5" customHeight="1">
      <c r="A50" s="14" t="s">
        <v>481</v>
      </c>
      <c r="B50" s="12"/>
      <c r="C50" s="12"/>
      <c r="D50" s="12"/>
      <c r="E50" s="12"/>
      <c r="F50" s="2"/>
    </row>
    <row r="51" spans="1:6" ht="13.5" customHeight="1">
      <c r="A51" s="103"/>
      <c r="B51" s="103"/>
      <c r="C51" s="103"/>
      <c r="D51" s="103"/>
      <c r="E51" s="103"/>
      <c r="F51" s="2"/>
    </row>
    <row r="52" spans="1:6" ht="13.5">
      <c r="A52" s="17" t="s">
        <v>482</v>
      </c>
      <c r="B52" s="17"/>
      <c r="C52" s="10"/>
      <c r="D52" s="10"/>
      <c r="E52" s="10"/>
      <c r="F52" s="4"/>
    </row>
    <row r="53" spans="1:6" ht="13.5">
      <c r="A53" s="17"/>
      <c r="B53" s="17"/>
      <c r="C53" s="10"/>
      <c r="D53" s="10"/>
      <c r="E53" s="10"/>
      <c r="F53" s="4"/>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5" customWidth="1"/>
    <col min="2" max="3" width="8.625" style="125" customWidth="1"/>
    <col min="4" max="4" width="80.625" style="125" customWidth="1"/>
    <col min="5" max="5" width="31.625" style="125" customWidth="1"/>
    <col min="6" max="6" width="3.625" style="0" customWidth="1"/>
  </cols>
  <sheetData>
    <row r="1" spans="1:6" ht="13.5">
      <c r="A1" s="17"/>
      <c r="B1" s="17"/>
      <c r="C1" s="10"/>
      <c r="D1" s="10"/>
      <c r="E1" s="10"/>
      <c r="F1" s="4"/>
    </row>
    <row r="2" spans="1:6" ht="13.5">
      <c r="A2" s="17" t="s">
        <v>483</v>
      </c>
      <c r="B2" s="17"/>
      <c r="C2" s="10"/>
      <c r="D2" s="10"/>
      <c r="E2" s="10"/>
      <c r="F2" s="4"/>
    </row>
    <row r="3" spans="1:6" ht="6" customHeight="1">
      <c r="A3" s="17"/>
      <c r="B3" s="17"/>
      <c r="C3" s="10"/>
      <c r="D3" s="10"/>
      <c r="E3" s="10"/>
      <c r="F3" s="4"/>
    </row>
    <row r="4" spans="1:6" ht="13.5">
      <c r="A4" s="19" t="s">
        <v>484</v>
      </c>
      <c r="B4" s="17"/>
      <c r="C4" s="10"/>
      <c r="D4" s="10"/>
      <c r="E4" s="10"/>
      <c r="F4" s="4"/>
    </row>
    <row r="5" spans="1:6" ht="6" customHeight="1">
      <c r="A5" s="19"/>
      <c r="B5" s="17"/>
      <c r="C5" s="10"/>
      <c r="D5" s="10"/>
      <c r="E5" s="10"/>
      <c r="F5" s="4"/>
    </row>
    <row r="6" spans="1:6" ht="13.5">
      <c r="A6" s="19" t="s">
        <v>485</v>
      </c>
      <c r="B6" s="17"/>
      <c r="C6" s="10"/>
      <c r="D6" s="10"/>
      <c r="E6" s="10"/>
      <c r="F6" s="4"/>
    </row>
    <row r="7" spans="1:6" ht="13.5">
      <c r="A7" s="17"/>
      <c r="B7" s="17"/>
      <c r="C7" s="10"/>
      <c r="D7" s="10"/>
      <c r="E7" s="10"/>
      <c r="F7" s="4"/>
    </row>
    <row r="8" spans="1:6" ht="13.5">
      <c r="A8" s="19"/>
      <c r="B8" s="19" t="s">
        <v>486</v>
      </c>
      <c r="C8" s="18"/>
      <c r="D8" s="18"/>
      <c r="E8" s="18"/>
      <c r="F8" s="4"/>
    </row>
    <row r="9" spans="1:6" s="139" customFormat="1" ht="6" customHeight="1">
      <c r="A9" s="18"/>
      <c r="B9" s="18"/>
      <c r="C9" s="18"/>
      <c r="D9" s="18"/>
      <c r="E9" s="18"/>
      <c r="F9" s="138"/>
    </row>
    <row r="10" spans="1:6" ht="19.5" customHeight="1">
      <c r="A10" s="18"/>
      <c r="B10" s="303" t="s">
        <v>487</v>
      </c>
      <c r="C10" s="304"/>
      <c r="D10" s="305"/>
      <c r="E10" s="140"/>
      <c r="F10" s="4"/>
    </row>
    <row r="11" spans="1:6" ht="19.5" customHeight="1">
      <c r="A11" s="18"/>
      <c r="B11" s="306" t="s">
        <v>488</v>
      </c>
      <c r="C11" s="307"/>
      <c r="D11" s="308"/>
      <c r="E11" s="140"/>
      <c r="F11" s="4"/>
    </row>
    <row r="12" spans="1:6" ht="13.5">
      <c r="A12" s="18"/>
      <c r="B12" s="18"/>
      <c r="C12" s="18"/>
      <c r="D12" s="18"/>
      <c r="E12" s="18"/>
      <c r="F12" s="4"/>
    </row>
    <row r="13" spans="1:6" ht="13.5">
      <c r="A13" s="18"/>
      <c r="B13" s="18"/>
      <c r="C13" s="18"/>
      <c r="D13" s="18"/>
      <c r="E13" s="18"/>
      <c r="F13" s="4"/>
    </row>
    <row r="14" spans="1:6" ht="13.5">
      <c r="A14" s="19"/>
      <c r="B14" s="19" t="s">
        <v>489</v>
      </c>
      <c r="C14" s="19"/>
      <c r="D14" s="19"/>
      <c r="E14" s="19"/>
      <c r="F14" s="4"/>
    </row>
    <row r="15" spans="1:6" s="139" customFormat="1" ht="6" customHeight="1">
      <c r="A15" s="18"/>
      <c r="B15" s="18"/>
      <c r="C15" s="18"/>
      <c r="D15" s="18"/>
      <c r="E15" s="18"/>
      <c r="F15" s="138"/>
    </row>
    <row r="16" spans="1:6" ht="19.5" customHeight="1">
      <c r="A16" s="18"/>
      <c r="B16" s="303" t="s">
        <v>490</v>
      </c>
      <c r="C16" s="304"/>
      <c r="D16" s="305"/>
      <c r="E16" s="140"/>
      <c r="F16" s="4"/>
    </row>
    <row r="17" spans="1:6" ht="19.5" customHeight="1">
      <c r="A17" s="18"/>
      <c r="B17" s="306" t="s">
        <v>491</v>
      </c>
      <c r="C17" s="307"/>
      <c r="D17" s="308"/>
      <c r="E17" s="140"/>
      <c r="F17" s="4"/>
    </row>
    <row r="18" spans="1:6" ht="13.5">
      <c r="A18" s="4"/>
      <c r="B18" s="4"/>
      <c r="C18" s="4"/>
      <c r="D18" s="4"/>
      <c r="E18" s="4"/>
      <c r="F18" s="4"/>
    </row>
    <row r="19" spans="1:6" ht="13.5">
      <c r="A19" s="4"/>
      <c r="B19" s="4"/>
      <c r="C19" s="4"/>
      <c r="D19" s="4"/>
      <c r="E19" s="4"/>
      <c r="F19" s="4"/>
    </row>
    <row r="20" spans="1:5" ht="13.5">
      <c r="A20" s="17" t="s">
        <v>492</v>
      </c>
      <c r="B20" s="17"/>
      <c r="C20" s="4"/>
      <c r="D20" s="4"/>
      <c r="E20" s="4"/>
    </row>
    <row r="21" spans="1:5" ht="13.5">
      <c r="A21" s="17"/>
      <c r="B21" s="17"/>
      <c r="C21" s="4"/>
      <c r="D21" s="4"/>
      <c r="E21" s="4"/>
    </row>
    <row r="22" spans="1:5" ht="13.5">
      <c r="A22" s="4"/>
      <c r="B22" s="4"/>
      <c r="C22" s="4"/>
      <c r="D22" s="4"/>
      <c r="E22" s="4"/>
    </row>
    <row r="23" spans="1:5" ht="13.5">
      <c r="A23" s="17" t="s">
        <v>493</v>
      </c>
      <c r="B23" s="17"/>
      <c r="C23" s="4"/>
      <c r="D23" s="4"/>
      <c r="E23" s="4"/>
    </row>
    <row r="24" spans="1:5" ht="6" customHeight="1">
      <c r="A24" s="17"/>
      <c r="B24" s="17"/>
      <c r="C24" s="4"/>
      <c r="D24" s="4"/>
      <c r="E24" s="4"/>
    </row>
    <row r="25" spans="1:5" ht="13.5">
      <c r="A25" s="16" t="s">
        <v>20</v>
      </c>
      <c r="B25" s="16"/>
      <c r="C25" s="4"/>
      <c r="D25" s="4"/>
      <c r="E25" s="4"/>
    </row>
    <row r="26" spans="1:5" ht="6" customHeight="1">
      <c r="A26" s="16"/>
      <c r="B26" s="16"/>
      <c r="C26" s="4"/>
      <c r="D26" s="4"/>
      <c r="E26" s="4"/>
    </row>
    <row r="27" spans="1:5" ht="13.5" customHeight="1">
      <c r="A27" s="16"/>
      <c r="B27" s="16"/>
      <c r="C27" s="4"/>
      <c r="D27" s="4"/>
      <c r="E27" s="4"/>
    </row>
    <row r="28" spans="1:5" ht="13.5">
      <c r="A28" s="16" t="s">
        <v>21</v>
      </c>
      <c r="B28" s="16"/>
      <c r="C28" s="4"/>
      <c r="D28" s="4"/>
      <c r="E28" s="4"/>
    </row>
    <row r="29" spans="1:5" ht="6" customHeight="1">
      <c r="A29" s="16"/>
      <c r="B29" s="16"/>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6"/>
      <c r="B43" s="16"/>
      <c r="C43" s="4"/>
      <c r="D43" s="4"/>
      <c r="E43" s="4"/>
    </row>
    <row r="44" spans="1:5" ht="13.5">
      <c r="A44" s="6" t="s">
        <v>494</v>
      </c>
      <c r="B44" s="6"/>
      <c r="C44" s="4"/>
      <c r="D44" s="4"/>
      <c r="E44" s="4"/>
    </row>
    <row r="45" spans="1:6" ht="13.5">
      <c r="A45" s="16" t="s">
        <v>495</v>
      </c>
      <c r="B45" s="16"/>
      <c r="C45" s="20"/>
      <c r="D45" s="20"/>
      <c r="E45" s="20"/>
      <c r="F45" s="4"/>
    </row>
    <row r="46" spans="1:6" ht="13.5">
      <c r="A46" s="5"/>
      <c r="B46" s="5"/>
      <c r="C46" s="20"/>
      <c r="D46" s="20"/>
      <c r="E46" s="20"/>
      <c r="F46" s="4"/>
    </row>
    <row r="47" spans="1:6" ht="13.5">
      <c r="A47" s="5" t="s">
        <v>496</v>
      </c>
      <c r="B47" s="5"/>
      <c r="C47" s="20"/>
      <c r="D47" s="20"/>
      <c r="E47" s="20"/>
      <c r="F47" s="4"/>
    </row>
    <row r="48" spans="1:6" ht="6" customHeight="1">
      <c r="A48" s="16"/>
      <c r="B48" s="5"/>
      <c r="C48" s="20"/>
      <c r="D48" s="20"/>
      <c r="E48" s="20"/>
      <c r="F48" s="4"/>
    </row>
    <row r="49" spans="1:6" ht="13.5">
      <c r="A49" s="5" t="s">
        <v>497</v>
      </c>
      <c r="B49" s="5"/>
      <c r="C49" s="20"/>
      <c r="D49" s="20"/>
      <c r="E49" s="20"/>
      <c r="F49" s="4"/>
    </row>
    <row r="50" spans="1:6" ht="13.5">
      <c r="A50" s="16"/>
      <c r="B50" s="5"/>
      <c r="C50" s="20"/>
      <c r="D50" s="20"/>
      <c r="E50" s="20"/>
      <c r="F50" s="4"/>
    </row>
    <row r="51" spans="1:6" ht="13.5">
      <c r="A51" s="19" t="s">
        <v>498</v>
      </c>
      <c r="B51" s="19"/>
      <c r="C51" s="19"/>
      <c r="D51" s="19"/>
      <c r="E51" s="19"/>
      <c r="F51" s="4"/>
    </row>
    <row r="52" spans="1:5" ht="13.5">
      <c r="A52" s="6" t="s">
        <v>499</v>
      </c>
      <c r="B52" s="6"/>
      <c r="C52" s="4"/>
      <c r="D52" s="4"/>
      <c r="E52" s="4"/>
    </row>
    <row r="53" spans="1:5" ht="13.5">
      <c r="A53" s="6"/>
      <c r="B53" s="6"/>
      <c r="C53" s="4"/>
      <c r="D53" s="4"/>
      <c r="E53" s="4"/>
    </row>
    <row r="54" spans="1:5" ht="13.5">
      <c r="A54" s="5"/>
      <c r="B54" s="5"/>
      <c r="C54" s="5"/>
      <c r="D54" s="5"/>
      <c r="E54" s="5"/>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43"/>
  <sheetViews>
    <sheetView tabSelected="1" zoomScale="85" zoomScaleNormal="85" zoomScalePageLayoutView="0" workbookViewId="0" topLeftCell="A1">
      <selection activeCell="D19" sqref="D19"/>
    </sheetView>
  </sheetViews>
  <sheetFormatPr defaultColWidth="9.00390625" defaultRowHeight="13.5"/>
  <cols>
    <col min="1" max="1" width="12.625" style="71" customWidth="1"/>
    <col min="2" max="2" width="3.625" style="72" customWidth="1"/>
    <col min="3" max="4" width="8.625" style="72" customWidth="1"/>
    <col min="5" max="5" width="3.625" style="72" customWidth="1"/>
    <col min="6" max="7" width="8.625" style="72" customWidth="1"/>
    <col min="8" max="8" width="3.625" style="72" customWidth="1"/>
    <col min="9" max="10" width="8.625" style="72" customWidth="1"/>
    <col min="11" max="11" width="3.625" style="72" customWidth="1"/>
    <col min="12" max="13" width="8.625" style="72" customWidth="1"/>
    <col min="14" max="14" width="3.625" style="72" customWidth="1"/>
    <col min="15" max="16" width="8.625" style="72" customWidth="1"/>
    <col min="17" max="17" width="3.625" style="70" customWidth="1"/>
    <col min="18" max="21" width="8.625" style="70" customWidth="1"/>
    <col min="22" max="16384" width="9.00390625" style="70" customWidth="1"/>
  </cols>
  <sheetData>
    <row r="1" spans="1:21" s="29" customFormat="1" ht="30" customHeight="1">
      <c r="A1" s="23" t="s">
        <v>1</v>
      </c>
      <c r="B1" s="323"/>
      <c r="C1" s="324"/>
      <c r="D1" s="324"/>
      <c r="E1" s="325"/>
      <c r="F1" s="329" t="s">
        <v>10</v>
      </c>
      <c r="G1" s="330"/>
      <c r="H1" s="321"/>
      <c r="I1" s="321"/>
      <c r="J1" s="321"/>
      <c r="K1" s="321"/>
      <c r="L1" s="321"/>
      <c r="M1" s="321"/>
      <c r="N1" s="322"/>
      <c r="O1" s="25" t="s">
        <v>2</v>
      </c>
      <c r="P1" s="331"/>
      <c r="Q1" s="331"/>
      <c r="R1" s="331"/>
      <c r="S1" s="253" t="s">
        <v>34</v>
      </c>
      <c r="T1" s="311"/>
      <c r="U1" s="312"/>
    </row>
    <row r="2" spans="1:21" s="29" customFormat="1" ht="30" customHeight="1">
      <c r="A2" s="24"/>
      <c r="B2" s="326"/>
      <c r="C2" s="326"/>
      <c r="D2" s="326"/>
      <c r="E2" s="327"/>
      <c r="F2" s="329" t="s">
        <v>35</v>
      </c>
      <c r="G2" s="330"/>
      <c r="H2" s="321"/>
      <c r="I2" s="321"/>
      <c r="J2" s="321"/>
      <c r="K2" s="321"/>
      <c r="L2" s="321"/>
      <c r="M2" s="321"/>
      <c r="N2" s="322"/>
      <c r="O2" s="25" t="s">
        <v>11</v>
      </c>
      <c r="P2" s="309">
        <f>S27</f>
        <v>0</v>
      </c>
      <c r="Q2" s="309"/>
      <c r="R2" s="310"/>
      <c r="S2" s="254"/>
      <c r="T2" s="313"/>
      <c r="U2" s="314"/>
    </row>
    <row r="3" spans="1:21" ht="30" customHeight="1">
      <c r="A3" s="247" t="s">
        <v>420</v>
      </c>
      <c r="B3" s="30"/>
      <c r="C3" s="30"/>
      <c r="D3" s="30"/>
      <c r="E3" s="31"/>
      <c r="F3" s="31"/>
      <c r="G3" s="31"/>
      <c r="H3" s="31"/>
      <c r="I3" s="31"/>
      <c r="J3" s="31"/>
      <c r="K3" s="31"/>
      <c r="L3" s="31"/>
      <c r="M3" s="31"/>
      <c r="N3" s="31"/>
      <c r="O3" s="30"/>
      <c r="P3" s="31"/>
      <c r="Q3" s="32"/>
      <c r="R3" s="33"/>
      <c r="S3" s="34"/>
      <c r="T3" s="251"/>
      <c r="U3" s="251" t="s">
        <v>612</v>
      </c>
    </row>
    <row r="4" spans="1:21" ht="24" customHeight="1">
      <c r="A4" s="248" t="s">
        <v>0</v>
      </c>
      <c r="B4" s="328" t="s">
        <v>3</v>
      </c>
      <c r="C4" s="319"/>
      <c r="D4" s="320"/>
      <c r="E4" s="318" t="s">
        <v>4</v>
      </c>
      <c r="F4" s="319"/>
      <c r="G4" s="320"/>
      <c r="H4" s="318" t="s">
        <v>5</v>
      </c>
      <c r="I4" s="319"/>
      <c r="J4" s="320"/>
      <c r="K4" s="318" t="s">
        <v>6</v>
      </c>
      <c r="L4" s="319"/>
      <c r="M4" s="320"/>
      <c r="N4" s="328"/>
      <c r="O4" s="319"/>
      <c r="P4" s="320"/>
      <c r="Q4" s="349" t="s">
        <v>37</v>
      </c>
      <c r="R4" s="319"/>
      <c r="S4" s="320"/>
      <c r="T4" s="346" t="s">
        <v>9</v>
      </c>
      <c r="U4" s="347"/>
    </row>
    <row r="5" spans="1:21" ht="24" customHeight="1">
      <c r="A5" s="243" t="s">
        <v>87</v>
      </c>
      <c r="B5" s="35">
        <f>VALUE(TRIM(LEFT('中区・東区'!E26,2)))</f>
        <v>10</v>
      </c>
      <c r="C5" s="36">
        <f>'中区・東区'!F26</f>
        <v>20550</v>
      </c>
      <c r="D5" s="37">
        <f>'中区・東区'!G26</f>
        <v>0</v>
      </c>
      <c r="E5" s="38">
        <f>VALUE(TRIM(LEFT('中区・東区'!I26,2)))</f>
        <v>5</v>
      </c>
      <c r="F5" s="36">
        <f>'中区・東区'!J26</f>
        <v>5150</v>
      </c>
      <c r="G5" s="36">
        <f>'中区・東区'!K26</f>
        <v>0</v>
      </c>
      <c r="H5" s="39">
        <f>VALUE(TRIM(LEFT('中区・東区'!M26,2)))</f>
        <v>4</v>
      </c>
      <c r="I5" s="36">
        <f>'中区・東区'!N26</f>
        <v>1700</v>
      </c>
      <c r="J5" s="40">
        <f>'中区・東区'!O26</f>
        <v>0</v>
      </c>
      <c r="K5" s="39">
        <f>VALUE(TRIM(LEFT('中区・東区'!Q26,2)))</f>
        <v>5</v>
      </c>
      <c r="L5" s="36">
        <f>'中区・東区'!R26</f>
        <v>2100</v>
      </c>
      <c r="M5" s="37">
        <f>'中区・東区'!S26</f>
        <v>0</v>
      </c>
      <c r="N5" s="39"/>
      <c r="O5" s="38"/>
      <c r="P5" s="37"/>
      <c r="Q5" s="41">
        <f aca="true" t="shared" si="0" ref="Q5:Q20">SUM(B5,E5,H5,K5,N5)</f>
        <v>24</v>
      </c>
      <c r="R5" s="42">
        <f aca="true" t="shared" si="1" ref="R5:R20">SUM(C5,F5,I5,L5,O5)</f>
        <v>29500</v>
      </c>
      <c r="S5" s="43">
        <f aca="true" t="shared" si="2" ref="S5:S20">SUM(,P5,M5,J5,G5,D5)</f>
        <v>0</v>
      </c>
      <c r="T5" s="340"/>
      <c r="U5" s="341"/>
    </row>
    <row r="6" spans="1:21" ht="24" customHeight="1">
      <c r="A6" s="244" t="s">
        <v>88</v>
      </c>
      <c r="B6" s="44">
        <f>VALUE(TRIM(LEFT('中区・東区'!E48,2)))</f>
        <v>11</v>
      </c>
      <c r="C6" s="45">
        <f>'中区・東区'!F48</f>
        <v>18300</v>
      </c>
      <c r="D6" s="46">
        <f>'中区・東区'!G48</f>
        <v>0</v>
      </c>
      <c r="E6" s="47">
        <f>VALUE(TRIM(LEFT('中区・東区'!I48,2)))</f>
        <v>3</v>
      </c>
      <c r="F6" s="45">
        <f>'中区・東区'!J48</f>
        <v>3250</v>
      </c>
      <c r="G6" s="45">
        <f>'中区・東区'!K48</f>
        <v>0</v>
      </c>
      <c r="H6" s="48">
        <f>VALUE(TRIM(LEFT('中区・東区'!M48,2)))</f>
        <v>1</v>
      </c>
      <c r="I6" s="45">
        <f>'中区・東区'!N48</f>
        <v>400</v>
      </c>
      <c r="J6" s="49">
        <f>'中区・東区'!O48</f>
        <v>0</v>
      </c>
      <c r="K6" s="48">
        <f>VALUE(TRIM(LEFT('中区・東区'!Q48,2)))</f>
        <v>3</v>
      </c>
      <c r="L6" s="45">
        <f>'中区・東区'!R48</f>
        <v>1450</v>
      </c>
      <c r="M6" s="46">
        <f>'中区・東区'!S48</f>
        <v>0</v>
      </c>
      <c r="N6" s="48"/>
      <c r="O6" s="47"/>
      <c r="P6" s="46"/>
      <c r="Q6" s="50">
        <f t="shared" si="0"/>
        <v>18</v>
      </c>
      <c r="R6" s="51">
        <f t="shared" si="1"/>
        <v>23400</v>
      </c>
      <c r="S6" s="52">
        <f t="shared" si="2"/>
        <v>0</v>
      </c>
      <c r="T6" s="342"/>
      <c r="U6" s="343"/>
    </row>
    <row r="7" spans="1:21" ht="24" customHeight="1">
      <c r="A7" s="244" t="s">
        <v>89</v>
      </c>
      <c r="B7" s="44">
        <f>VALUE(TRIM(LEFT('中村区'!E48,2)))</f>
        <v>15</v>
      </c>
      <c r="C7" s="45">
        <f>'中村区'!F48</f>
        <v>30950</v>
      </c>
      <c r="D7" s="46">
        <f>'中村区'!G48</f>
        <v>0</v>
      </c>
      <c r="E7" s="47">
        <f>VALUE(TRIM(LEFT('中村区'!I48,2)))</f>
        <v>4</v>
      </c>
      <c r="F7" s="45">
        <f>'中村区'!J48</f>
        <v>3300</v>
      </c>
      <c r="G7" s="45">
        <f>'中村区'!K48</f>
        <v>0</v>
      </c>
      <c r="H7" s="48">
        <f>VALUE(TRIM(LEFT('中村区'!M48,2)))</f>
        <v>3</v>
      </c>
      <c r="I7" s="45">
        <f>'中村区'!N48</f>
        <v>1450</v>
      </c>
      <c r="J7" s="49">
        <f>'中村区'!O48</f>
        <v>0</v>
      </c>
      <c r="K7" s="48">
        <f>VALUE(TRIM(LEFT('中村区'!Q48,2)))</f>
        <v>5</v>
      </c>
      <c r="L7" s="45">
        <f>'中村区'!R48</f>
        <v>2950</v>
      </c>
      <c r="M7" s="46">
        <f>'中村区'!S48</f>
        <v>0</v>
      </c>
      <c r="N7" s="48"/>
      <c r="O7" s="47"/>
      <c r="P7" s="46"/>
      <c r="Q7" s="50">
        <f t="shared" si="0"/>
        <v>27</v>
      </c>
      <c r="R7" s="51">
        <f t="shared" si="1"/>
        <v>38650</v>
      </c>
      <c r="S7" s="52">
        <f t="shared" si="2"/>
        <v>0</v>
      </c>
      <c r="T7" s="342"/>
      <c r="U7" s="343"/>
    </row>
    <row r="8" spans="1:21" ht="24" customHeight="1">
      <c r="A8" s="244" t="s">
        <v>116</v>
      </c>
      <c r="B8" s="44">
        <f>VALUE(TRIM(LEFT('西区'!E48,2)))</f>
        <v>19</v>
      </c>
      <c r="C8" s="45">
        <f>'西区'!F48</f>
        <v>32800</v>
      </c>
      <c r="D8" s="46">
        <f>'西区'!G48</f>
        <v>0</v>
      </c>
      <c r="E8" s="47">
        <f>VALUE(TRIM(LEFT('西区'!I48,2)))</f>
        <v>4</v>
      </c>
      <c r="F8" s="45">
        <f>'西区'!J48</f>
        <v>4000</v>
      </c>
      <c r="G8" s="45">
        <f>'西区'!K48</f>
        <v>0</v>
      </c>
      <c r="H8" s="48">
        <f>VALUE(TRIM(LEFT('西区'!M48,2)))</f>
        <v>0</v>
      </c>
      <c r="I8" s="45">
        <f>'西区'!N48</f>
        <v>0</v>
      </c>
      <c r="J8" s="49">
        <f>'西区'!O48</f>
        <v>0</v>
      </c>
      <c r="K8" s="48">
        <f>VALUE(TRIM(LEFT('西区'!Q48,2)))</f>
        <v>5</v>
      </c>
      <c r="L8" s="45">
        <f>'西区'!R48</f>
        <v>2250</v>
      </c>
      <c r="M8" s="46">
        <f>'西区'!S48</f>
        <v>0</v>
      </c>
      <c r="N8" s="48"/>
      <c r="O8" s="47"/>
      <c r="P8" s="46"/>
      <c r="Q8" s="50">
        <f t="shared" si="0"/>
        <v>28</v>
      </c>
      <c r="R8" s="51">
        <f t="shared" si="1"/>
        <v>39050</v>
      </c>
      <c r="S8" s="52">
        <f t="shared" si="2"/>
        <v>0</v>
      </c>
      <c r="T8" s="342"/>
      <c r="U8" s="343"/>
    </row>
    <row r="9" spans="1:21" ht="24" customHeight="1">
      <c r="A9" s="245" t="s">
        <v>189</v>
      </c>
      <c r="B9" s="44">
        <f>VALUE(TRIM(LEFT('北区'!E48,2)))</f>
        <v>17</v>
      </c>
      <c r="C9" s="45">
        <f>'北区'!F48</f>
        <v>35150</v>
      </c>
      <c r="D9" s="46">
        <f>'北区'!G48</f>
        <v>0</v>
      </c>
      <c r="E9" s="47">
        <f>VALUE(TRIM(LEFT('北区'!I48,2)))</f>
        <v>4</v>
      </c>
      <c r="F9" s="45">
        <f>'北区'!J48</f>
        <v>5450</v>
      </c>
      <c r="G9" s="45">
        <f>'北区'!K48</f>
        <v>0</v>
      </c>
      <c r="H9" s="48">
        <f>VALUE(TRIM(LEFT('北区'!M48,2)))</f>
        <v>0</v>
      </c>
      <c r="I9" s="45">
        <f>'北区'!N48</f>
        <v>0</v>
      </c>
      <c r="J9" s="49">
        <f>'北区'!O48</f>
        <v>0</v>
      </c>
      <c r="K9" s="48">
        <f>VALUE(TRIM(LEFT('北区'!Q48,2)))</f>
        <v>4</v>
      </c>
      <c r="L9" s="45">
        <f>'北区'!R48</f>
        <v>2250</v>
      </c>
      <c r="M9" s="46">
        <f>'北区'!S48</f>
        <v>0</v>
      </c>
      <c r="N9" s="48"/>
      <c r="O9" s="47"/>
      <c r="P9" s="46"/>
      <c r="Q9" s="50">
        <f t="shared" si="0"/>
        <v>25</v>
      </c>
      <c r="R9" s="51">
        <f t="shared" si="1"/>
        <v>42850</v>
      </c>
      <c r="S9" s="52">
        <f t="shared" si="2"/>
        <v>0</v>
      </c>
      <c r="T9" s="342"/>
      <c r="U9" s="343"/>
    </row>
    <row r="10" spans="1:21" ht="24" customHeight="1">
      <c r="A10" s="245" t="s">
        <v>188</v>
      </c>
      <c r="B10" s="44">
        <f>VALUE(TRIM(LEFT('千種区'!E48,2)))</f>
        <v>13</v>
      </c>
      <c r="C10" s="45">
        <f>'千種区'!F48</f>
        <v>33750</v>
      </c>
      <c r="D10" s="46">
        <f>'千種区'!G48</f>
        <v>0</v>
      </c>
      <c r="E10" s="47">
        <f>VALUE(TRIM(LEFT('千種区'!I48,2)))</f>
        <v>4</v>
      </c>
      <c r="F10" s="45">
        <f>'千種区'!J48</f>
        <v>8050</v>
      </c>
      <c r="G10" s="45">
        <f>'千種区'!K48</f>
        <v>0</v>
      </c>
      <c r="H10" s="48">
        <f>VALUE(TRIM(LEFT('千種区'!M48,2)))</f>
        <v>0</v>
      </c>
      <c r="I10" s="45">
        <f>'千種区'!N48</f>
        <v>0</v>
      </c>
      <c r="J10" s="49">
        <f>'千種区'!O48</f>
        <v>0</v>
      </c>
      <c r="K10" s="48">
        <f>VALUE(TRIM(LEFT('千種区'!Q48,2)))</f>
        <v>5</v>
      </c>
      <c r="L10" s="45">
        <f>'千種区'!R48</f>
        <v>2100</v>
      </c>
      <c r="M10" s="46">
        <f>'千種区'!S48</f>
        <v>0</v>
      </c>
      <c r="N10" s="48"/>
      <c r="O10" s="47"/>
      <c r="P10" s="46"/>
      <c r="Q10" s="50">
        <f t="shared" si="0"/>
        <v>22</v>
      </c>
      <c r="R10" s="51">
        <f t="shared" si="1"/>
        <v>43900</v>
      </c>
      <c r="S10" s="52">
        <f t="shared" si="2"/>
        <v>0</v>
      </c>
      <c r="T10" s="342"/>
      <c r="U10" s="343"/>
    </row>
    <row r="11" spans="1:21" ht="24" customHeight="1">
      <c r="A11" s="245" t="s">
        <v>209</v>
      </c>
      <c r="B11" s="44">
        <f>VALUE(TRIM(LEFT('名東区'!E48,2)))</f>
        <v>19</v>
      </c>
      <c r="C11" s="45">
        <f>'名東区'!F48</f>
        <v>35700</v>
      </c>
      <c r="D11" s="46">
        <f>'名東区'!G48</f>
        <v>0</v>
      </c>
      <c r="E11" s="47">
        <f>VALUE(TRIM(LEFT('名東区'!I48,2)))</f>
        <v>4</v>
      </c>
      <c r="F11" s="45">
        <f>'名東区'!J48</f>
        <v>7650</v>
      </c>
      <c r="G11" s="45">
        <f>'名東区'!K48</f>
        <v>0</v>
      </c>
      <c r="H11" s="48">
        <f>VALUE(TRIM(LEFT('名東区'!M48,2)))</f>
        <v>2</v>
      </c>
      <c r="I11" s="45">
        <f>'名東区'!N48</f>
        <v>600</v>
      </c>
      <c r="J11" s="49">
        <f>'名東区'!O48</f>
        <v>0</v>
      </c>
      <c r="K11" s="48">
        <f>VALUE(TRIM(LEFT('名東区'!Q48,2)))</f>
        <v>4</v>
      </c>
      <c r="L11" s="45">
        <f>'名東区'!R48</f>
        <v>2550</v>
      </c>
      <c r="M11" s="46">
        <f>'名東区'!S48</f>
        <v>0</v>
      </c>
      <c r="N11" s="48"/>
      <c r="O11" s="47"/>
      <c r="P11" s="46"/>
      <c r="Q11" s="50">
        <f t="shared" si="0"/>
        <v>29</v>
      </c>
      <c r="R11" s="51">
        <f t="shared" si="1"/>
        <v>46500</v>
      </c>
      <c r="S11" s="52">
        <f t="shared" si="2"/>
        <v>0</v>
      </c>
      <c r="T11" s="342"/>
      <c r="U11" s="343"/>
    </row>
    <row r="12" spans="1:21" ht="24" customHeight="1">
      <c r="A12" s="245" t="s">
        <v>210</v>
      </c>
      <c r="B12" s="44">
        <f>VALUE(TRIM(LEFT('守山区'!E48,2)))</f>
        <v>14</v>
      </c>
      <c r="C12" s="45">
        <f>'守山区'!F48</f>
        <v>36550</v>
      </c>
      <c r="D12" s="46">
        <f>'守山区'!G48</f>
        <v>0</v>
      </c>
      <c r="E12" s="47">
        <f>VALUE(TRIM(LEFT('守山区'!I48,2)))</f>
        <v>5</v>
      </c>
      <c r="F12" s="45">
        <f>'守山区'!J48</f>
        <v>3400</v>
      </c>
      <c r="G12" s="45">
        <f>'守山区'!K48</f>
        <v>0</v>
      </c>
      <c r="H12" s="48">
        <f>VALUE(TRIM(LEFT('守山区'!M48,2)))</f>
        <v>0</v>
      </c>
      <c r="I12" s="45">
        <f>'守山区'!N48</f>
        <v>0</v>
      </c>
      <c r="J12" s="49">
        <f>'守山区'!O48</f>
        <v>0</v>
      </c>
      <c r="K12" s="48">
        <f>VALUE(TRIM(LEFT('守山区'!Q48,2)))</f>
        <v>4</v>
      </c>
      <c r="L12" s="45">
        <f>'守山区'!R48</f>
        <v>2000</v>
      </c>
      <c r="M12" s="46">
        <f>'守山区'!S48</f>
        <v>0</v>
      </c>
      <c r="N12" s="48"/>
      <c r="O12" s="47"/>
      <c r="P12" s="46"/>
      <c r="Q12" s="50">
        <f t="shared" si="0"/>
        <v>23</v>
      </c>
      <c r="R12" s="51">
        <f t="shared" si="1"/>
        <v>41950</v>
      </c>
      <c r="S12" s="52">
        <f t="shared" si="2"/>
        <v>0</v>
      </c>
      <c r="T12" s="342"/>
      <c r="U12" s="343"/>
    </row>
    <row r="13" spans="1:21" ht="24" customHeight="1">
      <c r="A13" s="244" t="s">
        <v>235</v>
      </c>
      <c r="B13" s="44">
        <f>VALUE(TRIM(LEFT('昭和区'!E48,2)))</f>
        <v>12</v>
      </c>
      <c r="C13" s="45">
        <f>'昭和区'!F48</f>
        <v>24400</v>
      </c>
      <c r="D13" s="46">
        <f>'昭和区'!G48</f>
        <v>0</v>
      </c>
      <c r="E13" s="47">
        <f>VALUE(TRIM(LEFT('昭和区'!I48,2)))</f>
        <v>5</v>
      </c>
      <c r="F13" s="45">
        <f>'昭和区'!J48</f>
        <v>3550</v>
      </c>
      <c r="G13" s="45">
        <f>'昭和区'!K48</f>
        <v>0</v>
      </c>
      <c r="H13" s="48">
        <f>VALUE(TRIM(LEFT('昭和区'!M48,2)))</f>
        <v>0</v>
      </c>
      <c r="I13" s="45">
        <f>'昭和区'!N48</f>
        <v>0</v>
      </c>
      <c r="J13" s="49">
        <f>'昭和区'!O48</f>
        <v>0</v>
      </c>
      <c r="K13" s="48">
        <f>VALUE(TRIM(LEFT('昭和区'!Q48,2)))</f>
        <v>4</v>
      </c>
      <c r="L13" s="45">
        <f>'昭和区'!R48</f>
        <v>1450</v>
      </c>
      <c r="M13" s="46">
        <f>'昭和区'!S48</f>
        <v>0</v>
      </c>
      <c r="N13" s="48"/>
      <c r="O13" s="47"/>
      <c r="P13" s="46"/>
      <c r="Q13" s="50">
        <f t="shared" si="0"/>
        <v>21</v>
      </c>
      <c r="R13" s="51">
        <f t="shared" si="1"/>
        <v>29400</v>
      </c>
      <c r="S13" s="52">
        <f t="shared" si="2"/>
        <v>0</v>
      </c>
      <c r="T13" s="342"/>
      <c r="U13" s="343"/>
    </row>
    <row r="14" spans="1:21" ht="24" customHeight="1">
      <c r="A14" s="245" t="s">
        <v>292</v>
      </c>
      <c r="B14" s="44">
        <f>VALUE(TRIM(LEFT('天白区'!E48,2)))</f>
        <v>13</v>
      </c>
      <c r="C14" s="45">
        <f>'天白区'!F48</f>
        <v>35000</v>
      </c>
      <c r="D14" s="46">
        <f>'天白区'!G48</f>
        <v>0</v>
      </c>
      <c r="E14" s="47">
        <f>VALUE(TRIM(LEFT('天白区'!I48,2)))</f>
        <v>6</v>
      </c>
      <c r="F14" s="45">
        <f>'天白区'!J48</f>
        <v>4750</v>
      </c>
      <c r="G14" s="45">
        <f>'天白区'!K48</f>
        <v>0</v>
      </c>
      <c r="H14" s="48">
        <f>VALUE(TRIM(LEFT('天白区'!M48,2)))</f>
        <v>1</v>
      </c>
      <c r="I14" s="45">
        <f>'天白区'!N48</f>
        <v>50</v>
      </c>
      <c r="J14" s="49">
        <f>'天白区'!O48</f>
        <v>0</v>
      </c>
      <c r="K14" s="48">
        <f>VALUE(TRIM(LEFT('天白区'!Q48,2)))</f>
        <v>4</v>
      </c>
      <c r="L14" s="45">
        <f>'天白区'!R48</f>
        <v>2350</v>
      </c>
      <c r="M14" s="46">
        <f>'天白区'!S48</f>
        <v>0</v>
      </c>
      <c r="N14" s="48"/>
      <c r="O14" s="47"/>
      <c r="P14" s="46"/>
      <c r="Q14" s="50">
        <f t="shared" si="0"/>
        <v>24</v>
      </c>
      <c r="R14" s="51">
        <f t="shared" si="1"/>
        <v>42150</v>
      </c>
      <c r="S14" s="52">
        <f t="shared" si="2"/>
        <v>0</v>
      </c>
      <c r="T14" s="342"/>
      <c r="U14" s="343"/>
    </row>
    <row r="15" spans="1:21" ht="24" customHeight="1">
      <c r="A15" s="245" t="s">
        <v>291</v>
      </c>
      <c r="B15" s="44">
        <f>VALUE(TRIM(LEFT('瑞穂区'!E48,2)))</f>
        <v>11</v>
      </c>
      <c r="C15" s="45">
        <f>'瑞穂区'!F48</f>
        <v>22200</v>
      </c>
      <c r="D15" s="46">
        <f>'瑞穂区'!G48</f>
        <v>0</v>
      </c>
      <c r="E15" s="47">
        <f>VALUE(TRIM(LEFT('瑞穂区'!I48,2)))</f>
        <v>3</v>
      </c>
      <c r="F15" s="45">
        <f>'瑞穂区'!J48</f>
        <v>4000</v>
      </c>
      <c r="G15" s="45">
        <f>'瑞穂区'!K48</f>
        <v>0</v>
      </c>
      <c r="H15" s="48">
        <f>VALUE(TRIM(LEFT('瑞穂区'!M48,2)))</f>
        <v>2</v>
      </c>
      <c r="I15" s="45">
        <f>'瑞穂区'!N48</f>
        <v>700</v>
      </c>
      <c r="J15" s="49">
        <f>'瑞穂区'!O48</f>
        <v>0</v>
      </c>
      <c r="K15" s="48">
        <f>VALUE(TRIM(LEFT('瑞穂区'!Q48,2)))</f>
        <v>2</v>
      </c>
      <c r="L15" s="45">
        <f>'瑞穂区'!R48</f>
        <v>850</v>
      </c>
      <c r="M15" s="46">
        <f>'瑞穂区'!S48</f>
        <v>0</v>
      </c>
      <c r="N15" s="48"/>
      <c r="O15" s="47"/>
      <c r="P15" s="46"/>
      <c r="Q15" s="50">
        <f t="shared" si="0"/>
        <v>18</v>
      </c>
      <c r="R15" s="51">
        <f t="shared" si="1"/>
        <v>27750</v>
      </c>
      <c r="S15" s="52">
        <f t="shared" si="2"/>
        <v>0</v>
      </c>
      <c r="T15" s="342"/>
      <c r="U15" s="343"/>
    </row>
    <row r="16" spans="1:21" ht="24" customHeight="1">
      <c r="A16" s="245" t="s">
        <v>347</v>
      </c>
      <c r="B16" s="44">
        <f>VALUE(TRIM(LEFT('南区'!E48,2)))</f>
        <v>16</v>
      </c>
      <c r="C16" s="45">
        <f>'南区'!F48</f>
        <v>33050</v>
      </c>
      <c r="D16" s="46">
        <f>'南区'!G48</f>
        <v>0</v>
      </c>
      <c r="E16" s="47">
        <f>VALUE(TRIM(LEFT('南区'!I48,2)))</f>
        <v>4</v>
      </c>
      <c r="F16" s="45">
        <f>'南区'!J48</f>
        <v>3000</v>
      </c>
      <c r="G16" s="45">
        <f>'南区'!K48</f>
        <v>0</v>
      </c>
      <c r="H16" s="48">
        <f>VALUE(TRIM(LEFT('南区'!M48,2)))</f>
        <v>2</v>
      </c>
      <c r="I16" s="45">
        <f>'南区'!N48</f>
        <v>450</v>
      </c>
      <c r="J16" s="49">
        <f>'南区'!O48</f>
        <v>0</v>
      </c>
      <c r="K16" s="48">
        <f>VALUE(TRIM(LEFT('南区'!Q48,2)))</f>
        <v>6</v>
      </c>
      <c r="L16" s="45">
        <f>'南区'!R48</f>
        <v>3950</v>
      </c>
      <c r="M16" s="46">
        <f>'南区'!S48</f>
        <v>0</v>
      </c>
      <c r="N16" s="48"/>
      <c r="O16" s="47"/>
      <c r="P16" s="46"/>
      <c r="Q16" s="50">
        <f t="shared" si="0"/>
        <v>28</v>
      </c>
      <c r="R16" s="51">
        <f t="shared" si="1"/>
        <v>40450</v>
      </c>
      <c r="S16" s="52">
        <f t="shared" si="2"/>
        <v>0</v>
      </c>
      <c r="T16" s="342"/>
      <c r="U16" s="343"/>
    </row>
    <row r="17" spans="1:21" ht="24" customHeight="1">
      <c r="A17" s="245" t="s">
        <v>346</v>
      </c>
      <c r="B17" s="44">
        <f>VALUE(TRIM(LEFT('緑区'!E48,2)))</f>
        <v>23</v>
      </c>
      <c r="C17" s="45">
        <f>'緑区'!F48</f>
        <v>51150</v>
      </c>
      <c r="D17" s="46">
        <f>'緑区'!G48</f>
        <v>0</v>
      </c>
      <c r="E17" s="47">
        <f>VALUE(TRIM(LEFT('緑区'!I48,2)))</f>
        <v>6</v>
      </c>
      <c r="F17" s="45">
        <f>'緑区'!J48</f>
        <v>7100</v>
      </c>
      <c r="G17" s="45">
        <f>'緑区'!K48</f>
        <v>0</v>
      </c>
      <c r="H17" s="48">
        <f>VALUE(TRIM(LEFT('緑区'!M48,2)))</f>
        <v>4</v>
      </c>
      <c r="I17" s="45">
        <f>'緑区'!N48</f>
        <v>1800</v>
      </c>
      <c r="J17" s="49">
        <f>'緑区'!O48</f>
        <v>0</v>
      </c>
      <c r="K17" s="48">
        <f>VALUE(TRIM(LEFT('緑区'!Q48,2)))</f>
        <v>2</v>
      </c>
      <c r="L17" s="45">
        <f>'緑区'!R48</f>
        <v>1300</v>
      </c>
      <c r="M17" s="46">
        <f>'緑区'!S48</f>
        <v>0</v>
      </c>
      <c r="N17" s="48"/>
      <c r="O17" s="47"/>
      <c r="P17" s="46"/>
      <c r="Q17" s="50">
        <f t="shared" si="0"/>
        <v>35</v>
      </c>
      <c r="R17" s="51">
        <f t="shared" si="1"/>
        <v>61350</v>
      </c>
      <c r="S17" s="52">
        <f t="shared" si="2"/>
        <v>0</v>
      </c>
      <c r="T17" s="342"/>
      <c r="U17" s="343"/>
    </row>
    <row r="18" spans="1:21" ht="24" customHeight="1">
      <c r="A18" s="245" t="s">
        <v>380</v>
      </c>
      <c r="B18" s="44">
        <f>VALUE(TRIM(LEFT('熱田区・港区'!E21,2)))</f>
        <v>6</v>
      </c>
      <c r="C18" s="45">
        <f>'熱田区・港区'!F21</f>
        <v>13500</v>
      </c>
      <c r="D18" s="46">
        <f>'熱田区・港区'!G21</f>
        <v>0</v>
      </c>
      <c r="E18" s="47">
        <f>VALUE(TRIM(LEFT('熱田区・港区'!I21,2)))</f>
        <v>2</v>
      </c>
      <c r="F18" s="45">
        <f>'熱田区・港区'!J21</f>
        <v>2550</v>
      </c>
      <c r="G18" s="45">
        <f>'熱田区・港区'!K21</f>
        <v>0</v>
      </c>
      <c r="H18" s="48">
        <f>VALUE(TRIM(LEFT('熱田区・港区'!M21,2)))</f>
        <v>0</v>
      </c>
      <c r="I18" s="45">
        <f>'熱田区・港区'!N21</f>
        <v>0</v>
      </c>
      <c r="J18" s="49">
        <f>'熱田区・港区'!O21</f>
        <v>0</v>
      </c>
      <c r="K18" s="48">
        <f>VALUE(TRIM(LEFT('熱田区・港区'!Q21,2)))</f>
        <v>3</v>
      </c>
      <c r="L18" s="45">
        <f>'熱田区・港区'!R21</f>
        <v>2650</v>
      </c>
      <c r="M18" s="46">
        <f>'熱田区・港区'!S21</f>
        <v>0</v>
      </c>
      <c r="N18" s="48"/>
      <c r="O18" s="47"/>
      <c r="P18" s="46"/>
      <c r="Q18" s="50">
        <f t="shared" si="0"/>
        <v>11</v>
      </c>
      <c r="R18" s="51">
        <f t="shared" si="1"/>
        <v>18700</v>
      </c>
      <c r="S18" s="52">
        <f t="shared" si="2"/>
        <v>0</v>
      </c>
      <c r="T18" s="342"/>
      <c r="U18" s="343"/>
    </row>
    <row r="19" spans="1:21" ht="24" customHeight="1">
      <c r="A19" s="245" t="s">
        <v>381</v>
      </c>
      <c r="B19" s="44">
        <f>VALUE(TRIM(LEFT('熱田区・港区'!E48,2)))</f>
        <v>15</v>
      </c>
      <c r="C19" s="45">
        <f>'熱田区・港区'!F48</f>
        <v>27850</v>
      </c>
      <c r="D19" s="46">
        <f>'熱田区・港区'!G48</f>
        <v>0</v>
      </c>
      <c r="E19" s="47">
        <f>VALUE(TRIM(LEFT('熱田区・港区'!I48,2)))</f>
        <v>2</v>
      </c>
      <c r="F19" s="45">
        <f>'熱田区・港区'!J48</f>
        <v>1250</v>
      </c>
      <c r="G19" s="45">
        <f>'熱田区・港区'!K48</f>
        <v>0</v>
      </c>
      <c r="H19" s="48">
        <f>VALUE(TRIM(LEFT('熱田区・港区'!M48,2)))</f>
        <v>0</v>
      </c>
      <c r="I19" s="45">
        <f>'熱田区・港区'!N48</f>
        <v>0</v>
      </c>
      <c r="J19" s="49">
        <f>'熱田区・港区'!O48</f>
        <v>0</v>
      </c>
      <c r="K19" s="48">
        <f>VALUE(TRIM(LEFT('熱田区・港区'!Q48,2)))</f>
        <v>4</v>
      </c>
      <c r="L19" s="45">
        <f>'熱田区・港区'!R48</f>
        <v>1650</v>
      </c>
      <c r="M19" s="46">
        <f>'熱田区・港区'!S48</f>
        <v>0</v>
      </c>
      <c r="N19" s="48"/>
      <c r="O19" s="47"/>
      <c r="P19" s="46"/>
      <c r="Q19" s="50">
        <f t="shared" si="0"/>
        <v>21</v>
      </c>
      <c r="R19" s="51">
        <f t="shared" si="1"/>
        <v>30750</v>
      </c>
      <c r="S19" s="52">
        <f t="shared" si="2"/>
        <v>0</v>
      </c>
      <c r="T19" s="342"/>
      <c r="U19" s="343"/>
    </row>
    <row r="20" spans="1:21" ht="24" customHeight="1">
      <c r="A20" s="246" t="s">
        <v>419</v>
      </c>
      <c r="B20" s="44">
        <f>VALUE(TRIM(LEFT('中川区'!E48,2)))</f>
        <v>29</v>
      </c>
      <c r="C20" s="45">
        <f>'中川区'!F48</f>
        <v>48750</v>
      </c>
      <c r="D20" s="46">
        <f>'中川区'!G48</f>
        <v>0</v>
      </c>
      <c r="E20" s="47">
        <f>VALUE(TRIM(LEFT('中川区'!I48,2)))</f>
        <v>4</v>
      </c>
      <c r="F20" s="45">
        <f>'中川区'!J48</f>
        <v>2700</v>
      </c>
      <c r="G20" s="45">
        <f>'中川区'!K48</f>
        <v>0</v>
      </c>
      <c r="H20" s="48">
        <f>VALUE(TRIM(LEFT('中川区'!M48,2)))</f>
        <v>0</v>
      </c>
      <c r="I20" s="45">
        <f>'中川区'!N48</f>
        <v>0</v>
      </c>
      <c r="J20" s="49">
        <f>'中川区'!O48</f>
        <v>0</v>
      </c>
      <c r="K20" s="48">
        <f>VALUE(TRIM(LEFT('中川区'!Q48,2)))</f>
        <v>4</v>
      </c>
      <c r="L20" s="45">
        <f>'中川区'!R48</f>
        <v>3050</v>
      </c>
      <c r="M20" s="46">
        <f>'中川区'!S48</f>
        <v>0</v>
      </c>
      <c r="N20" s="48"/>
      <c r="O20" s="47"/>
      <c r="P20" s="46"/>
      <c r="Q20" s="50">
        <f t="shared" si="0"/>
        <v>37</v>
      </c>
      <c r="R20" s="51">
        <f t="shared" si="1"/>
        <v>54500</v>
      </c>
      <c r="S20" s="52">
        <f t="shared" si="2"/>
        <v>0</v>
      </c>
      <c r="T20" s="344"/>
      <c r="U20" s="345"/>
    </row>
    <row r="21" spans="1:21" s="252" customFormat="1" ht="24" customHeight="1">
      <c r="A21" s="249" t="s">
        <v>38</v>
      </c>
      <c r="B21" s="53">
        <f aca="true" t="shared" si="3" ref="B21:M21">SUM(B5:B20)</f>
        <v>243</v>
      </c>
      <c r="C21" s="54">
        <f t="shared" si="3"/>
        <v>499650</v>
      </c>
      <c r="D21" s="55">
        <f t="shared" si="3"/>
        <v>0</v>
      </c>
      <c r="E21" s="56">
        <f t="shared" si="3"/>
        <v>65</v>
      </c>
      <c r="F21" s="54">
        <f t="shared" si="3"/>
        <v>69150</v>
      </c>
      <c r="G21" s="55">
        <f t="shared" si="3"/>
        <v>0</v>
      </c>
      <c r="H21" s="57">
        <f t="shared" si="3"/>
        <v>19</v>
      </c>
      <c r="I21" s="54">
        <f t="shared" si="3"/>
        <v>7150</v>
      </c>
      <c r="J21" s="58">
        <f t="shared" si="3"/>
        <v>0</v>
      </c>
      <c r="K21" s="57">
        <f t="shared" si="3"/>
        <v>64</v>
      </c>
      <c r="L21" s="54">
        <f t="shared" si="3"/>
        <v>34900</v>
      </c>
      <c r="M21" s="55">
        <f t="shared" si="3"/>
        <v>0</v>
      </c>
      <c r="N21" s="59"/>
      <c r="O21" s="54"/>
      <c r="P21" s="55"/>
      <c r="Q21" s="60">
        <f>SUM(Q5:Q20)</f>
        <v>391</v>
      </c>
      <c r="R21" s="61">
        <f>SUM(R5:R20)</f>
        <v>610850</v>
      </c>
      <c r="S21" s="62">
        <f>SUM(S5:S20)</f>
        <v>0</v>
      </c>
      <c r="T21" s="348"/>
      <c r="U21" s="347"/>
    </row>
    <row r="22" spans="1:21" ht="24.75" customHeight="1">
      <c r="A22" s="63"/>
      <c r="B22" s="64"/>
      <c r="C22" s="64"/>
      <c r="D22" s="64"/>
      <c r="E22" s="64"/>
      <c r="F22" s="64"/>
      <c r="G22" s="64"/>
      <c r="H22" s="64"/>
      <c r="I22" s="64"/>
      <c r="J22" s="64"/>
      <c r="K22" s="64"/>
      <c r="L22" s="64"/>
      <c r="M22" s="64"/>
      <c r="N22" s="64"/>
      <c r="O22" s="64"/>
      <c r="P22" s="64"/>
      <c r="Q22" s="65"/>
      <c r="R22" s="65"/>
      <c r="S22" s="65"/>
      <c r="T22" s="66"/>
      <c r="U22" s="66"/>
    </row>
    <row r="23" spans="1:21" ht="24" customHeight="1">
      <c r="A23" s="250" t="s">
        <v>421</v>
      </c>
      <c r="B23" s="315" t="s">
        <v>3</v>
      </c>
      <c r="C23" s="316"/>
      <c r="D23" s="317"/>
      <c r="E23" s="316" t="s">
        <v>4</v>
      </c>
      <c r="F23" s="316"/>
      <c r="G23" s="317"/>
      <c r="H23" s="315" t="s">
        <v>5</v>
      </c>
      <c r="I23" s="316"/>
      <c r="J23" s="317"/>
      <c r="K23" s="315" t="s">
        <v>6</v>
      </c>
      <c r="L23" s="316"/>
      <c r="M23" s="317"/>
      <c r="N23" s="315"/>
      <c r="O23" s="316"/>
      <c r="P23" s="317"/>
      <c r="Q23" s="315" t="s">
        <v>37</v>
      </c>
      <c r="R23" s="316"/>
      <c r="S23" s="317"/>
      <c r="T23" s="332" t="s">
        <v>422</v>
      </c>
      <c r="U23" s="333"/>
    </row>
    <row r="24" spans="1:21" ht="24" customHeight="1">
      <c r="A24" s="77" t="s">
        <v>420</v>
      </c>
      <c r="B24" s="78">
        <f aca="true" t="shared" si="4" ref="B24:J24">B21</f>
        <v>243</v>
      </c>
      <c r="C24" s="79">
        <f t="shared" si="4"/>
        <v>499650</v>
      </c>
      <c r="D24" s="80">
        <f t="shared" si="4"/>
        <v>0</v>
      </c>
      <c r="E24" s="81">
        <f t="shared" si="4"/>
        <v>65</v>
      </c>
      <c r="F24" s="82">
        <f t="shared" si="4"/>
        <v>69150</v>
      </c>
      <c r="G24" s="83">
        <f t="shared" si="4"/>
        <v>0</v>
      </c>
      <c r="H24" s="84">
        <f t="shared" si="4"/>
        <v>19</v>
      </c>
      <c r="I24" s="82">
        <f t="shared" si="4"/>
        <v>7150</v>
      </c>
      <c r="J24" s="83">
        <f t="shared" si="4"/>
        <v>0</v>
      </c>
      <c r="K24" s="84">
        <f>SUM(K21)</f>
        <v>64</v>
      </c>
      <c r="L24" s="82">
        <f>SUM(L21)</f>
        <v>34900</v>
      </c>
      <c r="M24" s="83">
        <f>SUM(M21)</f>
        <v>0</v>
      </c>
      <c r="N24" s="84"/>
      <c r="O24" s="82"/>
      <c r="P24" s="83"/>
      <c r="Q24" s="84">
        <f>SUM(Q21)</f>
        <v>391</v>
      </c>
      <c r="R24" s="82">
        <f>SUM(R21)</f>
        <v>610850</v>
      </c>
      <c r="S24" s="83">
        <f>SUM(S21)</f>
        <v>0</v>
      </c>
      <c r="T24" s="334"/>
      <c r="U24" s="335"/>
    </row>
    <row r="25" spans="1:21" ht="24" customHeight="1">
      <c r="A25" s="369" t="s">
        <v>423</v>
      </c>
      <c r="B25" s="85">
        <v>257</v>
      </c>
      <c r="C25" s="86">
        <v>623200</v>
      </c>
      <c r="D25" s="87">
        <v>0</v>
      </c>
      <c r="E25" s="88">
        <v>74</v>
      </c>
      <c r="F25" s="86">
        <v>73050</v>
      </c>
      <c r="G25" s="87">
        <v>0</v>
      </c>
      <c r="H25" s="89">
        <v>15</v>
      </c>
      <c r="I25" s="86">
        <v>10000</v>
      </c>
      <c r="J25" s="87">
        <v>0</v>
      </c>
      <c r="K25" s="89">
        <v>54</v>
      </c>
      <c r="L25" s="86">
        <v>27300</v>
      </c>
      <c r="M25" s="87">
        <v>0</v>
      </c>
      <c r="N25" s="89"/>
      <c r="O25" s="86"/>
      <c r="P25" s="87"/>
      <c r="Q25" s="89">
        <v>400</v>
      </c>
      <c r="R25" s="86">
        <v>733550</v>
      </c>
      <c r="S25" s="87">
        <v>0</v>
      </c>
      <c r="T25" s="336"/>
      <c r="U25" s="337"/>
    </row>
    <row r="26" spans="1:21" ht="24" customHeight="1">
      <c r="A26" s="370" t="s">
        <v>424</v>
      </c>
      <c r="B26" s="85">
        <v>190</v>
      </c>
      <c r="C26" s="86">
        <v>483300</v>
      </c>
      <c r="D26" s="87">
        <v>0</v>
      </c>
      <c r="E26" s="88">
        <v>41</v>
      </c>
      <c r="F26" s="86">
        <v>45300</v>
      </c>
      <c r="G26" s="87">
        <v>0</v>
      </c>
      <c r="H26" s="89">
        <v>4</v>
      </c>
      <c r="I26" s="86">
        <v>2350</v>
      </c>
      <c r="J26" s="87">
        <v>0</v>
      </c>
      <c r="K26" s="89">
        <v>49</v>
      </c>
      <c r="L26" s="86">
        <v>25200</v>
      </c>
      <c r="M26" s="87">
        <v>0</v>
      </c>
      <c r="N26" s="89">
        <v>0</v>
      </c>
      <c r="O26" s="86">
        <v>0</v>
      </c>
      <c r="P26" s="87">
        <v>0</v>
      </c>
      <c r="Q26" s="89">
        <v>284</v>
      </c>
      <c r="R26" s="90">
        <v>556150</v>
      </c>
      <c r="S26" s="91">
        <v>0</v>
      </c>
      <c r="T26" s="338"/>
      <c r="U26" s="339"/>
    </row>
    <row r="27" spans="1:21" ht="24" customHeight="1">
      <c r="A27" s="92" t="s">
        <v>38</v>
      </c>
      <c r="B27" s="93">
        <f>SUM(B24:B26)</f>
        <v>690</v>
      </c>
      <c r="C27" s="94">
        <f>SUM(C24:C26)</f>
        <v>1606150</v>
      </c>
      <c r="D27" s="95">
        <f aca="true" t="shared" si="5" ref="D27:J27">SUM(D24:D26)</f>
        <v>0</v>
      </c>
      <c r="E27" s="96">
        <f t="shared" si="5"/>
        <v>180</v>
      </c>
      <c r="F27" s="94">
        <f t="shared" si="5"/>
        <v>187500</v>
      </c>
      <c r="G27" s="95">
        <f t="shared" si="5"/>
        <v>0</v>
      </c>
      <c r="H27" s="97">
        <f t="shared" si="5"/>
        <v>38</v>
      </c>
      <c r="I27" s="94">
        <f t="shared" si="5"/>
        <v>19500</v>
      </c>
      <c r="J27" s="95">
        <f t="shared" si="5"/>
        <v>0</v>
      </c>
      <c r="K27" s="97">
        <f>SUM(K24:K26)</f>
        <v>167</v>
      </c>
      <c r="L27" s="94">
        <f>SUM(L24:L26)</f>
        <v>87400</v>
      </c>
      <c r="M27" s="95">
        <f>SUM(M24:M26)</f>
        <v>0</v>
      </c>
      <c r="N27" s="97"/>
      <c r="O27" s="94"/>
      <c r="P27" s="95"/>
      <c r="Q27" s="97">
        <f>SUM(Q24:Q26)</f>
        <v>1075</v>
      </c>
      <c r="R27" s="94">
        <f>SUM(R24:R26)</f>
        <v>1900550</v>
      </c>
      <c r="S27" s="95">
        <f>SUM(S24:S26)</f>
        <v>0</v>
      </c>
      <c r="T27" s="332"/>
      <c r="U27" s="333"/>
    </row>
    <row r="28" spans="1:21" ht="24.75" customHeight="1">
      <c r="A28" s="255"/>
      <c r="B28" s="255"/>
      <c r="C28" s="255"/>
      <c r="D28" s="255"/>
      <c r="E28" s="255"/>
      <c r="F28" s="255"/>
      <c r="G28" s="255"/>
      <c r="H28" s="255"/>
      <c r="I28" s="255"/>
      <c r="J28" s="255"/>
      <c r="K28" s="255"/>
      <c r="L28" s="255"/>
      <c r="M28" s="255"/>
      <c r="N28" s="255"/>
      <c r="O28" s="255"/>
      <c r="P28" s="255"/>
      <c r="Q28" s="255"/>
      <c r="R28" s="255"/>
      <c r="S28" s="255"/>
      <c r="T28" s="255"/>
      <c r="U28" s="256" t="s">
        <v>8</v>
      </c>
    </row>
    <row r="29" spans="1:19" ht="24.75" customHeight="1">
      <c r="A29" s="67"/>
      <c r="B29" s="68"/>
      <c r="C29" s="68"/>
      <c r="D29" s="68"/>
      <c r="E29" s="68"/>
      <c r="F29" s="68"/>
      <c r="G29" s="68"/>
      <c r="H29" s="68"/>
      <c r="I29" s="68"/>
      <c r="J29" s="68"/>
      <c r="K29" s="68"/>
      <c r="L29" s="68"/>
      <c r="M29" s="68"/>
      <c r="N29" s="68"/>
      <c r="O29" s="68"/>
      <c r="P29" s="68"/>
      <c r="Q29" s="69"/>
      <c r="R29" s="69"/>
      <c r="S29" s="69"/>
    </row>
    <row r="30" spans="1:19" ht="13.5">
      <c r="A30" s="67"/>
      <c r="B30" s="68"/>
      <c r="C30" s="68"/>
      <c r="D30" s="68"/>
      <c r="E30" s="68"/>
      <c r="F30" s="68"/>
      <c r="G30" s="68"/>
      <c r="H30" s="68"/>
      <c r="I30" s="68"/>
      <c r="J30" s="68"/>
      <c r="K30" s="68"/>
      <c r="L30" s="68"/>
      <c r="M30" s="68"/>
      <c r="N30" s="68"/>
      <c r="O30" s="68"/>
      <c r="P30" s="68"/>
      <c r="Q30" s="69"/>
      <c r="R30" s="69"/>
      <c r="S30" s="69"/>
    </row>
    <row r="31" spans="1:19" ht="13.5">
      <c r="A31" s="67"/>
      <c r="B31" s="68"/>
      <c r="C31" s="68"/>
      <c r="D31" s="68"/>
      <c r="E31" s="68"/>
      <c r="F31" s="68"/>
      <c r="G31" s="68"/>
      <c r="H31" s="68"/>
      <c r="I31" s="68"/>
      <c r="J31" s="68"/>
      <c r="K31" s="68"/>
      <c r="L31" s="68"/>
      <c r="M31" s="68"/>
      <c r="N31" s="68"/>
      <c r="O31" s="68"/>
      <c r="P31" s="68"/>
      <c r="Q31" s="69"/>
      <c r="R31" s="69"/>
      <c r="S31" s="69"/>
    </row>
    <row r="32" spans="1:19" ht="13.5">
      <c r="A32" s="67"/>
      <c r="B32" s="68"/>
      <c r="C32" s="68"/>
      <c r="D32" s="68"/>
      <c r="E32" s="68"/>
      <c r="F32" s="68"/>
      <c r="G32" s="68"/>
      <c r="H32" s="68"/>
      <c r="I32" s="68"/>
      <c r="J32" s="68"/>
      <c r="K32" s="68"/>
      <c r="L32" s="68"/>
      <c r="M32" s="68"/>
      <c r="N32" s="68"/>
      <c r="O32" s="68"/>
      <c r="P32" s="68"/>
      <c r="Q32" s="69"/>
      <c r="R32" s="69"/>
      <c r="S32" s="69"/>
    </row>
    <row r="33" spans="1:19" ht="13.5">
      <c r="A33" s="67"/>
      <c r="B33" s="68"/>
      <c r="C33" s="68"/>
      <c r="D33" s="68"/>
      <c r="E33" s="68"/>
      <c r="F33" s="68"/>
      <c r="G33" s="68"/>
      <c r="H33" s="68"/>
      <c r="I33" s="68"/>
      <c r="J33" s="68"/>
      <c r="K33" s="68"/>
      <c r="L33" s="68"/>
      <c r="M33" s="68"/>
      <c r="N33" s="68"/>
      <c r="O33" s="68"/>
      <c r="P33" s="68"/>
      <c r="Q33" s="69"/>
      <c r="R33" s="69"/>
      <c r="S33" s="69"/>
    </row>
    <row r="34" spans="1:19" ht="13.5">
      <c r="A34" s="67"/>
      <c r="B34" s="68"/>
      <c r="C34" s="68"/>
      <c r="D34" s="68"/>
      <c r="E34" s="68"/>
      <c r="F34" s="68"/>
      <c r="G34" s="68"/>
      <c r="H34" s="68"/>
      <c r="I34" s="68"/>
      <c r="J34" s="68"/>
      <c r="K34" s="68"/>
      <c r="L34" s="68"/>
      <c r="M34" s="68"/>
      <c r="N34" s="68"/>
      <c r="O34" s="68"/>
      <c r="P34" s="68"/>
      <c r="Q34" s="69"/>
      <c r="R34" s="69"/>
      <c r="S34" s="69"/>
    </row>
    <row r="35" spans="1:19" ht="13.5">
      <c r="A35" s="67"/>
      <c r="B35" s="68"/>
      <c r="C35" s="68"/>
      <c r="D35" s="68"/>
      <c r="E35" s="68"/>
      <c r="F35" s="68"/>
      <c r="G35" s="68"/>
      <c r="H35" s="68"/>
      <c r="I35" s="68"/>
      <c r="J35" s="68"/>
      <c r="K35" s="68"/>
      <c r="L35" s="68"/>
      <c r="M35" s="68"/>
      <c r="N35" s="68"/>
      <c r="O35" s="68"/>
      <c r="P35" s="68"/>
      <c r="Q35" s="69"/>
      <c r="R35" s="69"/>
      <c r="S35" s="69"/>
    </row>
    <row r="36" spans="1:19" ht="13.5">
      <c r="A36" s="67"/>
      <c r="B36" s="68"/>
      <c r="C36" s="68"/>
      <c r="D36" s="68"/>
      <c r="E36" s="68"/>
      <c r="F36" s="68"/>
      <c r="G36" s="68"/>
      <c r="H36" s="68"/>
      <c r="I36" s="68"/>
      <c r="J36" s="68"/>
      <c r="K36" s="68"/>
      <c r="L36" s="68"/>
      <c r="M36" s="68"/>
      <c r="N36" s="68"/>
      <c r="O36" s="68"/>
      <c r="P36" s="68"/>
      <c r="Q36" s="69"/>
      <c r="R36" s="69"/>
      <c r="S36" s="69"/>
    </row>
    <row r="37" spans="1:19" ht="13.5">
      <c r="A37" s="67"/>
      <c r="B37" s="68"/>
      <c r="C37" s="68"/>
      <c r="D37" s="68"/>
      <c r="E37" s="68"/>
      <c r="F37" s="68"/>
      <c r="G37" s="68"/>
      <c r="H37" s="68"/>
      <c r="I37" s="68"/>
      <c r="J37" s="68"/>
      <c r="K37" s="68"/>
      <c r="L37" s="68"/>
      <c r="M37" s="68"/>
      <c r="N37" s="68"/>
      <c r="O37" s="68"/>
      <c r="P37" s="68"/>
      <c r="Q37" s="69"/>
      <c r="R37" s="69"/>
      <c r="S37" s="69"/>
    </row>
    <row r="38" spans="1:19" ht="13.5">
      <c r="A38" s="67"/>
      <c r="B38" s="68"/>
      <c r="C38" s="68"/>
      <c r="D38" s="68"/>
      <c r="E38" s="68"/>
      <c r="F38" s="68"/>
      <c r="G38" s="68"/>
      <c r="H38" s="68"/>
      <c r="I38" s="68"/>
      <c r="J38" s="68"/>
      <c r="K38" s="68"/>
      <c r="L38" s="68"/>
      <c r="M38" s="68"/>
      <c r="N38" s="68"/>
      <c r="O38" s="68"/>
      <c r="P38" s="68"/>
      <c r="Q38" s="69"/>
      <c r="R38" s="69"/>
      <c r="S38" s="69"/>
    </row>
    <row r="39" spans="1:19" ht="13.5">
      <c r="A39" s="67"/>
      <c r="B39" s="68"/>
      <c r="C39" s="68"/>
      <c r="D39" s="68"/>
      <c r="E39" s="68"/>
      <c r="F39" s="68"/>
      <c r="G39" s="68"/>
      <c r="H39" s="68"/>
      <c r="I39" s="68"/>
      <c r="J39" s="68"/>
      <c r="K39" s="68"/>
      <c r="L39" s="68"/>
      <c r="M39" s="68"/>
      <c r="N39" s="68"/>
      <c r="O39" s="68"/>
      <c r="P39" s="68"/>
      <c r="Q39" s="69"/>
      <c r="R39" s="69"/>
      <c r="S39" s="69"/>
    </row>
    <row r="40" spans="1:19" ht="13.5">
      <c r="A40" s="67"/>
      <c r="B40" s="68"/>
      <c r="C40" s="68"/>
      <c r="D40" s="68"/>
      <c r="E40" s="68"/>
      <c r="F40" s="68"/>
      <c r="G40" s="68"/>
      <c r="H40" s="68"/>
      <c r="I40" s="68"/>
      <c r="J40" s="68"/>
      <c r="K40" s="68"/>
      <c r="L40" s="68"/>
      <c r="M40" s="68"/>
      <c r="N40" s="68"/>
      <c r="O40" s="68"/>
      <c r="P40" s="68"/>
      <c r="Q40" s="69"/>
      <c r="R40" s="69"/>
      <c r="S40" s="69"/>
    </row>
    <row r="41" spans="1:19" ht="13.5">
      <c r="A41" s="67"/>
      <c r="B41" s="68"/>
      <c r="C41" s="68"/>
      <c r="D41" s="68"/>
      <c r="E41" s="68"/>
      <c r="F41" s="68"/>
      <c r="G41" s="68"/>
      <c r="H41" s="68"/>
      <c r="I41" s="68"/>
      <c r="J41" s="68"/>
      <c r="K41" s="68"/>
      <c r="L41" s="68"/>
      <c r="M41" s="68"/>
      <c r="N41" s="68"/>
      <c r="O41" s="68"/>
      <c r="P41" s="68"/>
      <c r="Q41" s="69"/>
      <c r="R41" s="69"/>
      <c r="S41" s="69"/>
    </row>
    <row r="42" spans="1:19" ht="13.5">
      <c r="A42" s="67"/>
      <c r="B42" s="68"/>
      <c r="C42" s="68"/>
      <c r="D42" s="68"/>
      <c r="E42" s="68"/>
      <c r="F42" s="68"/>
      <c r="G42" s="68"/>
      <c r="H42" s="68"/>
      <c r="I42" s="68"/>
      <c r="J42" s="68"/>
      <c r="K42" s="68"/>
      <c r="L42" s="68"/>
      <c r="M42" s="68"/>
      <c r="N42" s="68"/>
      <c r="O42" s="68"/>
      <c r="P42" s="68"/>
      <c r="Q42" s="69"/>
      <c r="R42" s="69"/>
      <c r="S42" s="69"/>
    </row>
    <row r="43" spans="1:19" ht="13.5">
      <c r="A43" s="67"/>
      <c r="B43" s="68"/>
      <c r="C43" s="68"/>
      <c r="D43" s="68"/>
      <c r="E43" s="68"/>
      <c r="F43" s="68"/>
      <c r="G43" s="68"/>
      <c r="H43" s="68"/>
      <c r="I43" s="68"/>
      <c r="J43" s="68"/>
      <c r="K43" s="68"/>
      <c r="L43" s="68"/>
      <c r="M43" s="68"/>
      <c r="N43" s="68"/>
      <c r="O43" s="68"/>
      <c r="P43" s="68"/>
      <c r="Q43" s="69"/>
      <c r="R43" s="69"/>
      <c r="S43" s="69"/>
    </row>
  </sheetData>
  <sheetProtection password="CC47" sheet="1" objects="1" scenarios="1" formatCells="0"/>
  <mergeCells count="26">
    <mergeCell ref="P1:R1"/>
    <mergeCell ref="T27:U27"/>
    <mergeCell ref="T24:U26"/>
    <mergeCell ref="T23:U23"/>
    <mergeCell ref="T5:U20"/>
    <mergeCell ref="T4:U4"/>
    <mergeCell ref="T21:U21"/>
    <mergeCell ref="N4:P4"/>
    <mergeCell ref="Q4:S4"/>
    <mergeCell ref="H1:N1"/>
    <mergeCell ref="B1:E2"/>
    <mergeCell ref="B4:D4"/>
    <mergeCell ref="H4:J4"/>
    <mergeCell ref="F2:G2"/>
    <mergeCell ref="F1:G1"/>
    <mergeCell ref="K4:M4"/>
    <mergeCell ref="P2:R2"/>
    <mergeCell ref="T1:U2"/>
    <mergeCell ref="B23:D23"/>
    <mergeCell ref="E23:G23"/>
    <mergeCell ref="H23:J23"/>
    <mergeCell ref="K23:M23"/>
    <mergeCell ref="N23:P23"/>
    <mergeCell ref="E4:G4"/>
    <mergeCell ref="Q23:S23"/>
    <mergeCell ref="H2:N2"/>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A8" location="2011後期・三重（コード付）.xls#桑名市・桑名郡・いなべ市・員弁郡!A1" display="桑名市"/>
    <hyperlink ref="A13" location="昭和区!A1" tooltip="津市ページへジャンプ" display="昭和区"/>
    <hyperlink ref="A9" location="北区!A1" tooltip="四日市市ページへジャンプ" display="北区"/>
    <hyperlink ref="A10:A12" location="2011後期・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5" location="桑名市・桑名郡・いなべ市・員弁郡!A1" tooltip="桑名市ページへジャンプ" display="桑名市"/>
    <hyperlink ref="A6" location="桑名市・桑名郡・いなべ市・員弁郡!A1" tooltip="桑名郡ページへジャンプ" display="桑名郡"/>
    <hyperlink ref="A7" location="中村区!A1" tooltip="いなべ市ページへジャンプ" display="中村区"/>
    <hyperlink ref="A8" location="西区!A1" tooltip="員弁郡ページへジャンプ" display="西区"/>
    <hyperlink ref="A10" location="千種区!A1" tooltip="三重郡ページへジャンプ" display="千種区"/>
    <hyperlink ref="A11" location="名東区!A1" tooltip="亀山市ページへジャンプ" display="名東区"/>
    <hyperlink ref="A12" location="守山区!A1" tooltip="鈴鹿市ページへジャンプ" display="守山区"/>
    <hyperlink ref="A14" location="天白区!A1" tooltip="松阪市ページへジャンプ" display="天白区"/>
    <hyperlink ref="A15" location="瑞穂区!A1" tooltip="多気郡ページへジャンプ" display="瑞穂区"/>
    <hyperlink ref="A16" location="南区!A1" tooltip="伊勢市ページへジャンプ" display="南区"/>
    <hyperlink ref="A17" location="緑区!A1" tooltip="度会郡ページへジャンプ" display="緑区"/>
    <hyperlink ref="A18" location="鳥羽市・志摩市・尾鷲市!A1" tooltip="鳥羽市ページへジャンプ" display="鳥羽市"/>
    <hyperlink ref="A19" location="鳥羽市・志摩市・尾鷲市!A1" tooltip="志摩市ページへジャンプ" display="志摩市"/>
    <hyperlink ref="A20" location="中川区!A1" tooltip="尾鷲市ページへジャンプ" display="中川区"/>
    <hyperlink ref="A5:A6" location="中区・東区!A1" tooltip="桑名郡ページへジャンプ" display="中区"/>
    <hyperlink ref="A18:A19" location="熱田区・港区!A1" tooltip="志摩市ページへジャンプ" display="熱田区"/>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U14" sqref="U14"/>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49" sqref="A49"/>
      <selection pane="topRight" activeCell="A49" sqref="A49"/>
      <selection pane="bottomLeft" activeCell="A49" sqref="A49"/>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24" s="170" customFormat="1"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row>
    <row r="2" spans="1:24" s="170" customFormat="1" ht="34.5" customHeight="1">
      <c r="A2" s="171"/>
      <c r="B2" s="326"/>
      <c r="C2" s="326"/>
      <c r="D2" s="326"/>
      <c r="E2" s="327"/>
      <c r="F2" s="358" t="s">
        <v>35</v>
      </c>
      <c r="G2" s="359"/>
      <c r="H2" s="168"/>
      <c r="I2" s="360"/>
      <c r="J2" s="360"/>
      <c r="K2" s="360"/>
      <c r="L2" s="360"/>
      <c r="M2" s="360"/>
      <c r="N2" s="360"/>
      <c r="O2" s="360"/>
      <c r="P2" s="169"/>
      <c r="Q2" s="166" t="s">
        <v>11</v>
      </c>
      <c r="R2" s="355">
        <f>A6+A30</f>
        <v>0</v>
      </c>
      <c r="S2" s="356"/>
      <c r="T2" s="356"/>
      <c r="U2" s="357"/>
      <c r="V2" s="258"/>
      <c r="W2" s="353"/>
      <c r="X2" s="354"/>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24" s="271"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row>
    <row r="5" spans="1:24" s="170" customFormat="1" ht="15.75" customHeight="1">
      <c r="A5" s="238" t="s">
        <v>87</v>
      </c>
      <c r="B5" s="174"/>
      <c r="C5" s="226" t="s">
        <v>39</v>
      </c>
      <c r="D5" s="144">
        <v>230165113101</v>
      </c>
      <c r="E5" s="145" t="s">
        <v>43</v>
      </c>
      <c r="F5" s="175">
        <v>1500</v>
      </c>
      <c r="G5" s="176"/>
      <c r="H5" s="291">
        <v>230165213201</v>
      </c>
      <c r="I5" s="145" t="s">
        <v>44</v>
      </c>
      <c r="J5" s="177">
        <v>600</v>
      </c>
      <c r="K5" s="272"/>
      <c r="L5" s="144">
        <v>230165313301</v>
      </c>
      <c r="M5" s="145" t="s">
        <v>45</v>
      </c>
      <c r="N5" s="178">
        <v>300</v>
      </c>
      <c r="O5" s="273"/>
      <c r="P5" s="289">
        <v>230165413501</v>
      </c>
      <c r="Q5" s="146" t="s">
        <v>46</v>
      </c>
      <c r="R5" s="179">
        <v>1050</v>
      </c>
      <c r="S5" s="274"/>
      <c r="T5" s="144"/>
      <c r="U5" s="145"/>
      <c r="V5" s="180"/>
      <c r="W5" s="176"/>
      <c r="X5" s="266" t="s">
        <v>47</v>
      </c>
    </row>
    <row r="6" spans="1:24" s="170" customFormat="1" ht="15.75" customHeight="1">
      <c r="A6" s="181">
        <f>SUM(G26,K26,O26,S26,W26)</f>
        <v>0</v>
      </c>
      <c r="B6" s="182">
        <f>SUM(F26,J26,N26,R26,V26)</f>
        <v>29500</v>
      </c>
      <c r="C6" s="227">
        <v>0</v>
      </c>
      <c r="D6" s="147">
        <v>230165113102</v>
      </c>
      <c r="E6" s="146" t="s">
        <v>48</v>
      </c>
      <c r="F6" s="183">
        <v>1450</v>
      </c>
      <c r="G6" s="184"/>
      <c r="H6" s="290">
        <v>230165213202</v>
      </c>
      <c r="I6" s="146" t="s">
        <v>49</v>
      </c>
      <c r="J6" s="185">
        <v>1550</v>
      </c>
      <c r="K6" s="275"/>
      <c r="L6" s="147">
        <v>230165313302</v>
      </c>
      <c r="M6" s="146" t="s">
        <v>50</v>
      </c>
      <c r="N6" s="186">
        <v>750</v>
      </c>
      <c r="O6" s="276"/>
      <c r="P6" s="290">
        <v>230165413502</v>
      </c>
      <c r="Q6" s="146" t="s">
        <v>51</v>
      </c>
      <c r="R6" s="179">
        <v>250</v>
      </c>
      <c r="S6" s="274"/>
      <c r="T6" s="147"/>
      <c r="U6" s="146"/>
      <c r="V6" s="187"/>
      <c r="W6" s="184"/>
      <c r="X6" s="267" t="s">
        <v>500</v>
      </c>
    </row>
    <row r="7" spans="1:24" s="170" customFormat="1" ht="15.75" customHeight="1">
      <c r="A7" s="188"/>
      <c r="B7" s="189"/>
      <c r="C7" s="228">
        <v>0</v>
      </c>
      <c r="D7" s="147">
        <v>230165113103</v>
      </c>
      <c r="E7" s="146" t="s">
        <v>52</v>
      </c>
      <c r="F7" s="183">
        <v>2050</v>
      </c>
      <c r="G7" s="184"/>
      <c r="H7" s="290">
        <v>230165213203</v>
      </c>
      <c r="I7" s="146" t="s">
        <v>53</v>
      </c>
      <c r="J7" s="185">
        <v>1000</v>
      </c>
      <c r="K7" s="275"/>
      <c r="L7" s="147">
        <v>230165313303</v>
      </c>
      <c r="M7" s="146" t="s">
        <v>54</v>
      </c>
      <c r="N7" s="186">
        <v>350</v>
      </c>
      <c r="O7" s="276"/>
      <c r="P7" s="290">
        <v>230165413504</v>
      </c>
      <c r="Q7" s="146" t="s">
        <v>55</v>
      </c>
      <c r="R7" s="179">
        <v>300</v>
      </c>
      <c r="S7" s="274"/>
      <c r="T7" s="147"/>
      <c r="U7" s="146"/>
      <c r="V7" s="187"/>
      <c r="W7" s="184"/>
      <c r="X7" s="267" t="s">
        <v>501</v>
      </c>
    </row>
    <row r="8" spans="1:24" s="170" customFormat="1" ht="15.75" customHeight="1">
      <c r="A8" s="188"/>
      <c r="B8" s="189"/>
      <c r="C8" s="228" t="s">
        <v>40</v>
      </c>
      <c r="D8" s="147">
        <v>230165113104</v>
      </c>
      <c r="E8" s="146" t="s">
        <v>56</v>
      </c>
      <c r="F8" s="183">
        <v>3800</v>
      </c>
      <c r="G8" s="184"/>
      <c r="H8" s="147">
        <v>230165213205</v>
      </c>
      <c r="I8" s="146" t="s">
        <v>57</v>
      </c>
      <c r="J8" s="185">
        <v>650</v>
      </c>
      <c r="K8" s="275"/>
      <c r="L8" s="147">
        <v>230165313305</v>
      </c>
      <c r="M8" s="146" t="s">
        <v>58</v>
      </c>
      <c r="N8" s="191">
        <v>300</v>
      </c>
      <c r="O8" s="274"/>
      <c r="P8" s="147">
        <v>230165413505</v>
      </c>
      <c r="Q8" s="146" t="s">
        <v>585</v>
      </c>
      <c r="R8" s="179">
        <v>400</v>
      </c>
      <c r="S8" s="274"/>
      <c r="T8" s="147"/>
      <c r="U8" s="146"/>
      <c r="V8" s="187"/>
      <c r="W8" s="184"/>
      <c r="X8" s="267" t="s">
        <v>502</v>
      </c>
    </row>
    <row r="9" spans="1:24" s="170" customFormat="1" ht="15.75" customHeight="1">
      <c r="A9" s="188"/>
      <c r="B9" s="189"/>
      <c r="C9" s="228" t="s">
        <v>41</v>
      </c>
      <c r="D9" s="147">
        <v>230165113105</v>
      </c>
      <c r="E9" s="146" t="s">
        <v>60</v>
      </c>
      <c r="F9" s="183">
        <v>3500</v>
      </c>
      <c r="G9" s="184"/>
      <c r="H9" s="147">
        <v>230165213204</v>
      </c>
      <c r="I9" s="146" t="s">
        <v>61</v>
      </c>
      <c r="J9" s="191">
        <v>1350</v>
      </c>
      <c r="K9" s="274"/>
      <c r="L9" s="147"/>
      <c r="M9" s="146"/>
      <c r="N9" s="191" t="s">
        <v>59</v>
      </c>
      <c r="O9" s="274"/>
      <c r="P9" s="147">
        <v>230165413506</v>
      </c>
      <c r="Q9" s="146" t="s">
        <v>586</v>
      </c>
      <c r="R9" s="179">
        <v>100</v>
      </c>
      <c r="S9" s="274"/>
      <c r="T9" s="147"/>
      <c r="U9" s="146"/>
      <c r="V9" s="187"/>
      <c r="W9" s="184"/>
      <c r="X9" s="267" t="s">
        <v>503</v>
      </c>
    </row>
    <row r="10" spans="1:24" s="170" customFormat="1" ht="15.75" customHeight="1">
      <c r="A10" s="188"/>
      <c r="B10" s="189"/>
      <c r="C10" s="228">
        <v>0</v>
      </c>
      <c r="D10" s="147">
        <v>230165113106</v>
      </c>
      <c r="E10" s="146" t="s">
        <v>62</v>
      </c>
      <c r="F10" s="183">
        <v>1400</v>
      </c>
      <c r="G10" s="184"/>
      <c r="H10" s="147"/>
      <c r="I10" s="146"/>
      <c r="J10" s="191" t="s">
        <v>59</v>
      </c>
      <c r="K10" s="274"/>
      <c r="L10" s="147"/>
      <c r="M10" s="146"/>
      <c r="N10" s="191" t="s">
        <v>59</v>
      </c>
      <c r="O10" s="274"/>
      <c r="P10" s="147"/>
      <c r="Q10" s="146"/>
      <c r="R10" s="179" t="s">
        <v>59</v>
      </c>
      <c r="S10" s="184"/>
      <c r="T10" s="147"/>
      <c r="U10" s="146"/>
      <c r="V10" s="187"/>
      <c r="W10" s="184"/>
      <c r="X10" s="267">
        <v>0</v>
      </c>
    </row>
    <row r="11" spans="1:24" s="170" customFormat="1" ht="15.75" customHeight="1">
      <c r="A11" s="188"/>
      <c r="B11" s="189"/>
      <c r="C11" s="228">
        <v>0</v>
      </c>
      <c r="D11" s="147">
        <v>230165113109</v>
      </c>
      <c r="E11" s="146" t="s">
        <v>63</v>
      </c>
      <c r="F11" s="183">
        <v>1950</v>
      </c>
      <c r="G11" s="184"/>
      <c r="H11" s="148"/>
      <c r="I11" s="149"/>
      <c r="J11" s="179" t="s">
        <v>59</v>
      </c>
      <c r="K11" s="184"/>
      <c r="L11" s="148"/>
      <c r="M11" s="149"/>
      <c r="N11" s="191" t="s">
        <v>59</v>
      </c>
      <c r="O11" s="184"/>
      <c r="P11" s="147"/>
      <c r="Q11" s="146"/>
      <c r="R11" s="179"/>
      <c r="S11" s="184"/>
      <c r="T11" s="147"/>
      <c r="U11" s="146"/>
      <c r="V11" s="187"/>
      <c r="W11" s="192"/>
      <c r="X11" s="267" t="s">
        <v>504</v>
      </c>
    </row>
    <row r="12" spans="1:24" s="170" customFormat="1" ht="15.75" customHeight="1">
      <c r="A12" s="188"/>
      <c r="B12" s="189"/>
      <c r="C12" s="228">
        <v>0</v>
      </c>
      <c r="D12" s="147">
        <v>230165113110</v>
      </c>
      <c r="E12" s="146" t="s">
        <v>64</v>
      </c>
      <c r="F12" s="183">
        <v>1600</v>
      </c>
      <c r="G12" s="184"/>
      <c r="H12" s="147"/>
      <c r="I12" s="146"/>
      <c r="J12" s="179" t="s">
        <v>59</v>
      </c>
      <c r="K12" s="184"/>
      <c r="L12" s="147"/>
      <c r="M12" s="146"/>
      <c r="N12" s="179"/>
      <c r="O12" s="184"/>
      <c r="P12" s="147"/>
      <c r="Q12" s="146"/>
      <c r="R12" s="179"/>
      <c r="S12" s="184"/>
      <c r="T12" s="147"/>
      <c r="U12" s="146"/>
      <c r="V12" s="187"/>
      <c r="W12" s="184"/>
      <c r="X12" s="267">
        <v>0</v>
      </c>
    </row>
    <row r="13" spans="1:24" s="170" customFormat="1" ht="15.75" customHeight="1">
      <c r="A13" s="188"/>
      <c r="B13" s="189"/>
      <c r="C13" s="228"/>
      <c r="D13" s="147">
        <v>230165113111</v>
      </c>
      <c r="E13" s="146" t="s">
        <v>65</v>
      </c>
      <c r="F13" s="183">
        <v>1100</v>
      </c>
      <c r="G13" s="184"/>
      <c r="H13" s="147"/>
      <c r="I13" s="146"/>
      <c r="J13" s="179" t="s">
        <v>59</v>
      </c>
      <c r="K13" s="184"/>
      <c r="L13" s="147"/>
      <c r="M13" s="146"/>
      <c r="N13" s="179"/>
      <c r="O13" s="184"/>
      <c r="P13" s="147"/>
      <c r="Q13" s="146"/>
      <c r="R13" s="179"/>
      <c r="S13" s="184"/>
      <c r="T13" s="147"/>
      <c r="U13" s="146"/>
      <c r="V13" s="187"/>
      <c r="W13" s="184"/>
      <c r="X13" s="267" t="s">
        <v>505</v>
      </c>
    </row>
    <row r="14" spans="1:24" s="170" customFormat="1" ht="15.75" customHeight="1">
      <c r="A14" s="188"/>
      <c r="B14" s="189"/>
      <c r="C14" s="228">
        <v>0</v>
      </c>
      <c r="D14" s="147">
        <v>230165113112</v>
      </c>
      <c r="E14" s="146" t="s">
        <v>66</v>
      </c>
      <c r="F14" s="183">
        <v>2200</v>
      </c>
      <c r="G14" s="184"/>
      <c r="H14" s="147"/>
      <c r="I14" s="146"/>
      <c r="J14" s="179" t="s">
        <v>59</v>
      </c>
      <c r="K14" s="184"/>
      <c r="L14" s="147"/>
      <c r="M14" s="146"/>
      <c r="N14" s="179"/>
      <c r="O14" s="184"/>
      <c r="P14" s="147"/>
      <c r="Q14" s="146"/>
      <c r="R14" s="179"/>
      <c r="S14" s="184"/>
      <c r="T14" s="147"/>
      <c r="U14" s="146"/>
      <c r="V14" s="187"/>
      <c r="W14" s="184"/>
      <c r="X14" s="267">
        <v>0</v>
      </c>
    </row>
    <row r="15" spans="1:24" s="170" customFormat="1" ht="15.75" customHeight="1">
      <c r="A15" s="193"/>
      <c r="B15" s="194"/>
      <c r="C15" s="228"/>
      <c r="D15" s="147"/>
      <c r="E15" s="146"/>
      <c r="F15" s="183" t="s">
        <v>59</v>
      </c>
      <c r="G15" s="184"/>
      <c r="H15" s="147"/>
      <c r="I15" s="146"/>
      <c r="J15" s="179" t="s">
        <v>59</v>
      </c>
      <c r="K15" s="184"/>
      <c r="L15" s="147"/>
      <c r="M15" s="146"/>
      <c r="N15" s="179"/>
      <c r="O15" s="184"/>
      <c r="P15" s="147"/>
      <c r="Q15" s="146"/>
      <c r="R15" s="179"/>
      <c r="S15" s="184"/>
      <c r="T15" s="147"/>
      <c r="U15" s="146"/>
      <c r="V15" s="187"/>
      <c r="W15" s="184"/>
      <c r="X15" s="267" t="s">
        <v>506</v>
      </c>
    </row>
    <row r="16" spans="1:24" s="170" customFormat="1" ht="15.75" customHeight="1">
      <c r="A16" s="190"/>
      <c r="B16" s="195"/>
      <c r="C16" s="228"/>
      <c r="D16" s="147"/>
      <c r="E16" s="146"/>
      <c r="F16" s="183" t="s">
        <v>59</v>
      </c>
      <c r="G16" s="184"/>
      <c r="H16" s="147"/>
      <c r="I16" s="146"/>
      <c r="J16" s="179" t="s">
        <v>59</v>
      </c>
      <c r="K16" s="184"/>
      <c r="L16" s="147"/>
      <c r="M16" s="146"/>
      <c r="N16" s="179"/>
      <c r="O16" s="184"/>
      <c r="P16" s="147"/>
      <c r="Q16" s="146"/>
      <c r="R16" s="179"/>
      <c r="S16" s="184"/>
      <c r="T16" s="147"/>
      <c r="U16" s="146"/>
      <c r="V16" s="187"/>
      <c r="W16" s="184"/>
      <c r="X16" s="267" t="s">
        <v>572</v>
      </c>
    </row>
    <row r="17" spans="1:24" s="170" customFormat="1" ht="15.75" customHeight="1">
      <c r="A17" s="190"/>
      <c r="B17" s="195"/>
      <c r="C17" s="228"/>
      <c r="D17" s="147"/>
      <c r="E17" s="146"/>
      <c r="F17" s="183" t="s">
        <v>59</v>
      </c>
      <c r="G17" s="184"/>
      <c r="H17" s="147"/>
      <c r="I17" s="146"/>
      <c r="J17" s="179" t="s">
        <v>59</v>
      </c>
      <c r="K17" s="184"/>
      <c r="L17" s="147"/>
      <c r="M17" s="146"/>
      <c r="N17" s="179"/>
      <c r="O17" s="184"/>
      <c r="P17" s="147"/>
      <c r="Q17" s="146"/>
      <c r="R17" s="179"/>
      <c r="S17" s="184"/>
      <c r="T17" s="147"/>
      <c r="U17" s="146"/>
      <c r="V17" s="187"/>
      <c r="W17" s="184"/>
      <c r="X17" s="267">
        <v>0</v>
      </c>
    </row>
    <row r="18" spans="1:24" s="170" customFormat="1" ht="15.75" customHeight="1">
      <c r="A18" s="196"/>
      <c r="B18" s="197"/>
      <c r="C18" s="229"/>
      <c r="D18" s="150"/>
      <c r="E18" s="151"/>
      <c r="F18" s="198" t="s">
        <v>59</v>
      </c>
      <c r="G18" s="199"/>
      <c r="H18" s="150"/>
      <c r="I18" s="151"/>
      <c r="J18" s="200" t="s">
        <v>59</v>
      </c>
      <c r="K18" s="199"/>
      <c r="L18" s="147"/>
      <c r="M18" s="146"/>
      <c r="N18" s="179"/>
      <c r="O18" s="199"/>
      <c r="P18" s="150"/>
      <c r="Q18" s="151"/>
      <c r="R18" s="200"/>
      <c r="S18" s="199"/>
      <c r="T18" s="150"/>
      <c r="U18" s="151"/>
      <c r="V18" s="187"/>
      <c r="W18" s="199"/>
      <c r="X18" s="267"/>
    </row>
    <row r="19" spans="1:24" s="170" customFormat="1" ht="15.75" customHeight="1">
      <c r="A19" s="196"/>
      <c r="B19" s="197"/>
      <c r="C19" s="229"/>
      <c r="D19" s="150"/>
      <c r="E19" s="151"/>
      <c r="F19" s="201" t="s">
        <v>59</v>
      </c>
      <c r="G19" s="199"/>
      <c r="H19" s="150"/>
      <c r="I19" s="151"/>
      <c r="J19" s="200" t="s">
        <v>59</v>
      </c>
      <c r="K19" s="199"/>
      <c r="L19" s="147"/>
      <c r="M19" s="146"/>
      <c r="N19" s="179"/>
      <c r="O19" s="199"/>
      <c r="P19" s="150"/>
      <c r="Q19" s="151"/>
      <c r="R19" s="200"/>
      <c r="S19" s="199"/>
      <c r="T19" s="150"/>
      <c r="U19" s="151"/>
      <c r="V19" s="202"/>
      <c r="W19" s="199"/>
      <c r="X19" s="267">
        <v>0</v>
      </c>
    </row>
    <row r="20" spans="1:24" s="170" customFormat="1" ht="15.75" customHeight="1">
      <c r="A20" s="196"/>
      <c r="B20" s="197"/>
      <c r="C20" s="229"/>
      <c r="D20" s="150"/>
      <c r="E20" s="151"/>
      <c r="F20" s="198" t="s">
        <v>59</v>
      </c>
      <c r="G20" s="199"/>
      <c r="H20" s="150"/>
      <c r="I20" s="151"/>
      <c r="J20" s="200" t="s">
        <v>59</v>
      </c>
      <c r="K20" s="199"/>
      <c r="L20" s="147"/>
      <c r="M20" s="146"/>
      <c r="N20" s="179"/>
      <c r="O20" s="199"/>
      <c r="P20" s="150"/>
      <c r="Q20" s="151"/>
      <c r="R20" s="200"/>
      <c r="S20" s="199"/>
      <c r="T20" s="150"/>
      <c r="U20" s="151"/>
      <c r="V20" s="187"/>
      <c r="W20" s="199"/>
      <c r="X20" s="267">
        <v>0</v>
      </c>
    </row>
    <row r="21" spans="1:24" s="170" customFormat="1" ht="15.75" customHeight="1">
      <c r="A21" s="196"/>
      <c r="B21" s="197"/>
      <c r="C21" s="229"/>
      <c r="D21" s="150"/>
      <c r="E21" s="151"/>
      <c r="F21" s="201" t="s">
        <v>59</v>
      </c>
      <c r="G21" s="199"/>
      <c r="H21" s="150"/>
      <c r="I21" s="151"/>
      <c r="J21" s="200" t="s">
        <v>59</v>
      </c>
      <c r="K21" s="199"/>
      <c r="L21" s="147"/>
      <c r="M21" s="146"/>
      <c r="N21" s="179"/>
      <c r="O21" s="199"/>
      <c r="P21" s="150"/>
      <c r="Q21" s="151"/>
      <c r="R21" s="200"/>
      <c r="S21" s="199"/>
      <c r="T21" s="150"/>
      <c r="U21" s="151"/>
      <c r="V21" s="202"/>
      <c r="W21" s="199"/>
      <c r="X21" s="267">
        <v>0</v>
      </c>
    </row>
    <row r="22" spans="1:24" s="170" customFormat="1" ht="15.75" customHeight="1">
      <c r="A22" s="196"/>
      <c r="B22" s="197"/>
      <c r="C22" s="229"/>
      <c r="D22" s="150"/>
      <c r="E22" s="151"/>
      <c r="F22" s="201" t="s">
        <v>59</v>
      </c>
      <c r="G22" s="199"/>
      <c r="H22" s="150"/>
      <c r="I22" s="151"/>
      <c r="J22" s="200" t="s">
        <v>59</v>
      </c>
      <c r="K22" s="199"/>
      <c r="L22" s="147"/>
      <c r="M22" s="146"/>
      <c r="N22" s="179"/>
      <c r="O22" s="199"/>
      <c r="P22" s="150"/>
      <c r="Q22" s="151"/>
      <c r="R22" s="200"/>
      <c r="S22" s="199"/>
      <c r="T22" s="150"/>
      <c r="U22" s="151"/>
      <c r="V22" s="202"/>
      <c r="W22" s="199"/>
      <c r="X22" s="267">
        <v>0</v>
      </c>
    </row>
    <row r="23" spans="1:24" s="170" customFormat="1" ht="15.75" customHeight="1">
      <c r="A23" s="196"/>
      <c r="B23" s="197"/>
      <c r="C23" s="229"/>
      <c r="D23" s="150"/>
      <c r="E23" s="151"/>
      <c r="F23" s="198" t="s">
        <v>59</v>
      </c>
      <c r="G23" s="199"/>
      <c r="H23" s="150"/>
      <c r="I23" s="151"/>
      <c r="J23" s="200" t="s">
        <v>59</v>
      </c>
      <c r="K23" s="199"/>
      <c r="L23" s="147"/>
      <c r="M23" s="146"/>
      <c r="N23" s="179"/>
      <c r="O23" s="199"/>
      <c r="P23" s="150"/>
      <c r="Q23" s="151"/>
      <c r="R23" s="200"/>
      <c r="S23" s="199"/>
      <c r="T23" s="150"/>
      <c r="U23" s="151"/>
      <c r="V23" s="187"/>
      <c r="W23" s="199"/>
      <c r="X23" s="267">
        <v>0</v>
      </c>
    </row>
    <row r="24" spans="1:24" s="170" customFormat="1" ht="15.75" customHeight="1">
      <c r="A24" s="196"/>
      <c r="B24" s="197"/>
      <c r="C24" s="229"/>
      <c r="D24" s="150"/>
      <c r="E24" s="151"/>
      <c r="F24" s="201">
        <f>_xlfn.IFERROR(VLOOKUP(D24,#REF!,7,FALSE),"")</f>
      </c>
      <c r="G24" s="199"/>
      <c r="H24" s="150"/>
      <c r="I24" s="151"/>
      <c r="J24" s="200">
        <f>_xlfn.IFERROR(VLOOKUP(H24,#REF!,7,FALSE),"")</f>
      </c>
      <c r="K24" s="199"/>
      <c r="L24" s="147"/>
      <c r="M24" s="146"/>
      <c r="N24" s="179"/>
      <c r="O24" s="199"/>
      <c r="P24" s="150"/>
      <c r="Q24" s="151"/>
      <c r="R24" s="200"/>
      <c r="S24" s="199"/>
      <c r="T24" s="150"/>
      <c r="U24" s="151"/>
      <c r="V24" s="202"/>
      <c r="W24" s="199"/>
      <c r="X24" s="267">
        <v>0</v>
      </c>
    </row>
    <row r="25" spans="1:24" s="170" customFormat="1" ht="15.75" customHeight="1">
      <c r="A25" s="196"/>
      <c r="B25" s="197"/>
      <c r="C25" s="229"/>
      <c r="D25" s="150"/>
      <c r="E25" s="151"/>
      <c r="F25" s="201">
        <f>_xlfn.IFERROR(VLOOKUP(D25,#REF!,7,FALSE),"")</f>
      </c>
      <c r="G25" s="199"/>
      <c r="H25" s="150"/>
      <c r="I25" s="151"/>
      <c r="J25" s="200"/>
      <c r="K25" s="199"/>
      <c r="L25" s="150"/>
      <c r="M25" s="151"/>
      <c r="N25" s="200"/>
      <c r="O25" s="199"/>
      <c r="P25" s="150"/>
      <c r="Q25" s="151"/>
      <c r="R25" s="200"/>
      <c r="S25" s="199"/>
      <c r="T25" s="150"/>
      <c r="U25" s="151"/>
      <c r="V25" s="203"/>
      <c r="W25" s="199"/>
      <c r="X25" s="268">
        <v>0</v>
      </c>
    </row>
    <row r="26" spans="1:24" s="170" customFormat="1" ht="15.75" customHeight="1">
      <c r="A26" s="204"/>
      <c r="B26" s="205"/>
      <c r="C26" s="235"/>
      <c r="D26" s="152"/>
      <c r="E26" s="153" t="str">
        <f>CONCATENATE(FIXED(COUNTA(E5:E25),0,0),"　店")</f>
        <v>10　店</v>
      </c>
      <c r="F26" s="206">
        <f>SUM(F5:F25)</f>
        <v>20550</v>
      </c>
      <c r="G26" s="277">
        <f>SUM(G5:G25)</f>
        <v>0</v>
      </c>
      <c r="H26" s="152"/>
      <c r="I26" s="153" t="str">
        <f>CONCATENATE(FIXED(COUNTA(I5:I25),0,0),"　店")</f>
        <v>5　店</v>
      </c>
      <c r="J26" s="206">
        <f>SUM(J5:J25)</f>
        <v>5150</v>
      </c>
      <c r="K26" s="277">
        <f>SUM(K5:K25)</f>
        <v>0</v>
      </c>
      <c r="L26" s="152"/>
      <c r="M26" s="153" t="str">
        <f>CONCATENATE(FIXED(COUNTA(M5:M25),0,0),"　店")</f>
        <v>4　店</v>
      </c>
      <c r="N26" s="206">
        <f>SUM(N5:N25)</f>
        <v>1700</v>
      </c>
      <c r="O26" s="277">
        <f>SUM(O5:O25)</f>
        <v>0</v>
      </c>
      <c r="P26" s="152"/>
      <c r="Q26" s="153" t="str">
        <f>CONCATENATE(FIXED(COUNTA(Q5:Q25),0,0),"　店")</f>
        <v>5　店</v>
      </c>
      <c r="R26" s="206">
        <f>SUM(R5:R25)</f>
        <v>2100</v>
      </c>
      <c r="S26" s="277">
        <f>SUM(S5:S25)</f>
        <v>0</v>
      </c>
      <c r="T26" s="152"/>
      <c r="U26" s="153" t="str">
        <f>CONCATENATE(FIXED(COUNTA(U5:U25),0,0),"　店")</f>
        <v>0　店</v>
      </c>
      <c r="V26" s="206">
        <f>SUM(V5:V25)</f>
        <v>0</v>
      </c>
      <c r="W26" s="277">
        <f>SUM(W5:W25)</f>
        <v>0</v>
      </c>
      <c r="X26" s="74">
        <f>SUM(X5:X25)</f>
        <v>0</v>
      </c>
    </row>
    <row r="27" spans="1:39" s="279" customFormat="1" ht="15.75" customHeight="1">
      <c r="A27" s="207"/>
      <c r="B27" s="207"/>
      <c r="C27" s="230"/>
      <c r="D27" s="155"/>
      <c r="E27" s="151"/>
      <c r="F27" s="208"/>
      <c r="G27" s="278"/>
      <c r="H27" s="155"/>
      <c r="I27" s="151"/>
      <c r="J27" s="208"/>
      <c r="K27" s="278"/>
      <c r="L27" s="155"/>
      <c r="M27" s="151"/>
      <c r="N27" s="208"/>
      <c r="O27" s="278"/>
      <c r="P27" s="155"/>
      <c r="Q27" s="151"/>
      <c r="R27" s="208"/>
      <c r="S27" s="278"/>
      <c r="T27" s="155"/>
      <c r="U27" s="151"/>
      <c r="V27" s="156"/>
      <c r="W27" s="278"/>
      <c r="X27" s="141"/>
      <c r="AA27" s="170"/>
      <c r="AD27" s="170"/>
      <c r="AE27" s="170"/>
      <c r="AH27" s="170"/>
      <c r="AI27" s="170"/>
      <c r="AM27" s="170"/>
    </row>
    <row r="28" spans="1:39" s="271" customFormat="1" ht="15.75" customHeight="1">
      <c r="A28" s="363" t="s">
        <v>0</v>
      </c>
      <c r="B28" s="364"/>
      <c r="C28" s="236"/>
      <c r="D28" s="365" t="s">
        <v>3</v>
      </c>
      <c r="E28" s="366"/>
      <c r="F28" s="367"/>
      <c r="G28" s="269" t="s">
        <v>7</v>
      </c>
      <c r="H28" s="365" t="s">
        <v>4</v>
      </c>
      <c r="I28" s="366"/>
      <c r="J28" s="367"/>
      <c r="K28" s="280" t="s">
        <v>7</v>
      </c>
      <c r="L28" s="365" t="s">
        <v>5</v>
      </c>
      <c r="M28" s="366"/>
      <c r="N28" s="367"/>
      <c r="O28" s="270" t="s">
        <v>7</v>
      </c>
      <c r="P28" s="365" t="s">
        <v>6</v>
      </c>
      <c r="Q28" s="366"/>
      <c r="R28" s="367"/>
      <c r="S28" s="270" t="s">
        <v>7</v>
      </c>
      <c r="T28" s="368"/>
      <c r="U28" s="366"/>
      <c r="V28" s="367"/>
      <c r="W28" s="269"/>
      <c r="X28" s="143" t="s">
        <v>9</v>
      </c>
      <c r="AA28" s="170"/>
      <c r="AD28" s="170"/>
      <c r="AE28" s="170"/>
      <c r="AH28" s="170"/>
      <c r="AI28" s="170"/>
      <c r="AM28" s="170"/>
    </row>
    <row r="29" spans="1:24" s="170" customFormat="1" ht="15.75" customHeight="1">
      <c r="A29" s="209" t="s">
        <v>88</v>
      </c>
      <c r="B29" s="210"/>
      <c r="C29" s="237" t="s">
        <v>39</v>
      </c>
      <c r="D29" s="292">
        <v>230160112101</v>
      </c>
      <c r="E29" s="158" t="s">
        <v>67</v>
      </c>
      <c r="F29" s="211">
        <v>2000</v>
      </c>
      <c r="G29" s="212"/>
      <c r="H29" s="292">
        <v>230160212201</v>
      </c>
      <c r="I29" s="158" t="s">
        <v>68</v>
      </c>
      <c r="J29" s="213">
        <v>500</v>
      </c>
      <c r="K29" s="212"/>
      <c r="L29" s="157">
        <v>230160312302</v>
      </c>
      <c r="M29" s="158" t="s">
        <v>69</v>
      </c>
      <c r="N29" s="213">
        <v>400</v>
      </c>
      <c r="O29" s="212"/>
      <c r="P29" s="292">
        <v>230160412501</v>
      </c>
      <c r="Q29" s="158" t="s">
        <v>70</v>
      </c>
      <c r="R29" s="213">
        <v>600</v>
      </c>
      <c r="S29" s="212"/>
      <c r="T29" s="157"/>
      <c r="U29" s="158"/>
      <c r="V29" s="214"/>
      <c r="W29" s="212"/>
      <c r="X29" s="266" t="s">
        <v>71</v>
      </c>
    </row>
    <row r="30" spans="1:24" s="170" customFormat="1" ht="15.75" customHeight="1">
      <c r="A30" s="181">
        <f>SUM(G48,K48,O48,S48,W48)</f>
        <v>0</v>
      </c>
      <c r="B30" s="182">
        <f>SUM(F48,J48,N48,R48,V48)</f>
        <v>23400</v>
      </c>
      <c r="C30" s="231" t="s">
        <v>40</v>
      </c>
      <c r="D30" s="290">
        <v>230160112102</v>
      </c>
      <c r="E30" s="146" t="s">
        <v>72</v>
      </c>
      <c r="F30" s="191">
        <v>1250</v>
      </c>
      <c r="G30" s="184"/>
      <c r="H30" s="290">
        <v>230160212202</v>
      </c>
      <c r="I30" s="146" t="s">
        <v>70</v>
      </c>
      <c r="J30" s="179">
        <v>1100</v>
      </c>
      <c r="K30" s="184"/>
      <c r="L30" s="147"/>
      <c r="M30" s="146"/>
      <c r="N30" s="179" t="s">
        <v>59</v>
      </c>
      <c r="O30" s="184"/>
      <c r="P30" s="290">
        <v>230160412502</v>
      </c>
      <c r="Q30" s="146" t="s">
        <v>73</v>
      </c>
      <c r="R30" s="179">
        <v>650</v>
      </c>
      <c r="S30" s="184"/>
      <c r="T30" s="147"/>
      <c r="U30" s="146"/>
      <c r="V30" s="202"/>
      <c r="W30" s="184"/>
      <c r="X30" s="267" t="s">
        <v>507</v>
      </c>
    </row>
    <row r="31" spans="1:24" s="170" customFormat="1" ht="15.75" customHeight="1">
      <c r="A31" s="196"/>
      <c r="B31" s="197"/>
      <c r="C31" s="230" t="s">
        <v>41</v>
      </c>
      <c r="D31" s="293">
        <v>230160112103</v>
      </c>
      <c r="E31" s="151" t="s">
        <v>74</v>
      </c>
      <c r="F31" s="201">
        <v>1550</v>
      </c>
      <c r="G31" s="199"/>
      <c r="H31" s="293">
        <v>230160212203</v>
      </c>
      <c r="I31" s="151" t="s">
        <v>75</v>
      </c>
      <c r="J31" s="200">
        <v>1650</v>
      </c>
      <c r="K31" s="199"/>
      <c r="L31" s="150"/>
      <c r="M31" s="151"/>
      <c r="N31" s="200" t="s">
        <v>59</v>
      </c>
      <c r="O31" s="199"/>
      <c r="P31" s="293">
        <v>230160412503</v>
      </c>
      <c r="Q31" s="151" t="s">
        <v>76</v>
      </c>
      <c r="R31" s="200">
        <v>200</v>
      </c>
      <c r="S31" s="199"/>
      <c r="T31" s="150"/>
      <c r="U31" s="151"/>
      <c r="V31" s="203"/>
      <c r="W31" s="199"/>
      <c r="X31" s="267" t="s">
        <v>503</v>
      </c>
    </row>
    <row r="32" spans="1:24" s="170" customFormat="1" ht="15.75" customHeight="1">
      <c r="A32" s="196"/>
      <c r="B32" s="197"/>
      <c r="C32" s="230" t="s">
        <v>42</v>
      </c>
      <c r="D32" s="293">
        <v>230160112104</v>
      </c>
      <c r="E32" s="151" t="s">
        <v>77</v>
      </c>
      <c r="F32" s="201">
        <v>1000</v>
      </c>
      <c r="G32" s="199"/>
      <c r="H32" s="150"/>
      <c r="I32" s="151"/>
      <c r="J32" s="200" t="s">
        <v>59</v>
      </c>
      <c r="K32" s="199"/>
      <c r="L32" s="150"/>
      <c r="M32" s="151"/>
      <c r="N32" s="200" t="s">
        <v>59</v>
      </c>
      <c r="O32" s="199"/>
      <c r="P32" s="150"/>
      <c r="Q32" s="151"/>
      <c r="R32" s="200" t="s">
        <v>59</v>
      </c>
      <c r="S32" s="199"/>
      <c r="T32" s="150"/>
      <c r="U32" s="151"/>
      <c r="V32" s="203"/>
      <c r="W32" s="199"/>
      <c r="X32" s="267">
        <v>0</v>
      </c>
    </row>
    <row r="33" spans="1:24" s="170" customFormat="1" ht="15.75" customHeight="1">
      <c r="A33" s="215"/>
      <c r="B33" s="216"/>
      <c r="C33" s="231">
        <v>0</v>
      </c>
      <c r="D33" s="290">
        <v>230160112105</v>
      </c>
      <c r="E33" s="146" t="s">
        <v>78</v>
      </c>
      <c r="F33" s="191">
        <v>2000</v>
      </c>
      <c r="G33" s="184"/>
      <c r="H33" s="147"/>
      <c r="I33" s="146"/>
      <c r="J33" s="179" t="s">
        <v>59</v>
      </c>
      <c r="K33" s="184"/>
      <c r="L33" s="147"/>
      <c r="M33" s="146"/>
      <c r="N33" s="179" t="s">
        <v>59</v>
      </c>
      <c r="O33" s="184"/>
      <c r="P33" s="147"/>
      <c r="Q33" s="146"/>
      <c r="R33" s="179" t="s">
        <v>59</v>
      </c>
      <c r="S33" s="184"/>
      <c r="T33" s="147"/>
      <c r="U33" s="146"/>
      <c r="V33" s="202"/>
      <c r="W33" s="184"/>
      <c r="X33" s="267" t="s">
        <v>508</v>
      </c>
    </row>
    <row r="34" spans="1:24" s="170" customFormat="1" ht="15.75" customHeight="1">
      <c r="A34" s="215"/>
      <c r="B34" s="216"/>
      <c r="C34" s="231" t="s">
        <v>79</v>
      </c>
      <c r="D34" s="290">
        <v>230160112106</v>
      </c>
      <c r="E34" s="146" t="s">
        <v>80</v>
      </c>
      <c r="F34" s="191">
        <v>1850</v>
      </c>
      <c r="G34" s="184"/>
      <c r="H34" s="147"/>
      <c r="I34" s="146"/>
      <c r="J34" s="179" t="s">
        <v>59</v>
      </c>
      <c r="K34" s="184"/>
      <c r="L34" s="147"/>
      <c r="M34" s="146"/>
      <c r="N34" s="179" t="s">
        <v>59</v>
      </c>
      <c r="O34" s="184"/>
      <c r="P34" s="147"/>
      <c r="Q34" s="146"/>
      <c r="R34" s="179" t="s">
        <v>59</v>
      </c>
      <c r="S34" s="184"/>
      <c r="T34" s="147"/>
      <c r="U34" s="146"/>
      <c r="V34" s="202"/>
      <c r="W34" s="184"/>
      <c r="X34" s="267">
        <v>0</v>
      </c>
    </row>
    <row r="35" spans="1:24" s="170" customFormat="1" ht="15.75" customHeight="1">
      <c r="A35" s="196"/>
      <c r="B35" s="197"/>
      <c r="C35" s="230">
        <v>0</v>
      </c>
      <c r="D35" s="293">
        <v>230160112107</v>
      </c>
      <c r="E35" s="151" t="s">
        <v>81</v>
      </c>
      <c r="F35" s="201">
        <v>2000</v>
      </c>
      <c r="G35" s="199"/>
      <c r="H35" s="150"/>
      <c r="I35" s="151"/>
      <c r="J35" s="200" t="s">
        <v>59</v>
      </c>
      <c r="K35" s="199"/>
      <c r="L35" s="150"/>
      <c r="M35" s="151"/>
      <c r="N35" s="200" t="s">
        <v>59</v>
      </c>
      <c r="O35" s="199"/>
      <c r="P35" s="150"/>
      <c r="Q35" s="151"/>
      <c r="R35" s="200" t="s">
        <v>59</v>
      </c>
      <c r="S35" s="199"/>
      <c r="T35" s="150"/>
      <c r="U35" s="151"/>
      <c r="V35" s="203"/>
      <c r="W35" s="199"/>
      <c r="X35" s="267" t="s">
        <v>509</v>
      </c>
    </row>
    <row r="36" spans="1:24" s="170" customFormat="1" ht="15.75" customHeight="1">
      <c r="A36" s="215"/>
      <c r="B36" s="216"/>
      <c r="C36" s="231">
        <v>0</v>
      </c>
      <c r="D36" s="290">
        <v>230160112108</v>
      </c>
      <c r="E36" s="146" t="s">
        <v>82</v>
      </c>
      <c r="F36" s="191">
        <v>1150</v>
      </c>
      <c r="G36" s="184"/>
      <c r="H36" s="147"/>
      <c r="I36" s="146"/>
      <c r="J36" s="179" t="s">
        <v>59</v>
      </c>
      <c r="K36" s="184"/>
      <c r="L36" s="147"/>
      <c r="M36" s="146"/>
      <c r="N36" s="179" t="s">
        <v>59</v>
      </c>
      <c r="O36" s="184"/>
      <c r="P36" s="147"/>
      <c r="Q36" s="146"/>
      <c r="R36" s="179" t="s">
        <v>59</v>
      </c>
      <c r="S36" s="184"/>
      <c r="T36" s="147"/>
      <c r="U36" s="146"/>
      <c r="V36" s="202"/>
      <c r="W36" s="184"/>
      <c r="X36" s="267">
        <v>0</v>
      </c>
    </row>
    <row r="37" spans="1:24" s="170" customFormat="1" ht="15.75" customHeight="1">
      <c r="A37" s="196"/>
      <c r="B37" s="197"/>
      <c r="C37" s="230" t="s">
        <v>83</v>
      </c>
      <c r="D37" s="293">
        <v>230160112109</v>
      </c>
      <c r="E37" s="151" t="s">
        <v>84</v>
      </c>
      <c r="F37" s="201">
        <v>1650</v>
      </c>
      <c r="G37" s="199"/>
      <c r="H37" s="150"/>
      <c r="I37" s="151"/>
      <c r="J37" s="200" t="s">
        <v>59</v>
      </c>
      <c r="K37" s="199"/>
      <c r="L37" s="150"/>
      <c r="M37" s="151"/>
      <c r="N37" s="200"/>
      <c r="O37" s="199"/>
      <c r="P37" s="150"/>
      <c r="Q37" s="151"/>
      <c r="R37" s="200" t="s">
        <v>59</v>
      </c>
      <c r="S37" s="199"/>
      <c r="T37" s="150"/>
      <c r="U37" s="151"/>
      <c r="V37" s="203"/>
      <c r="W37" s="199"/>
      <c r="X37" s="267" t="s">
        <v>510</v>
      </c>
    </row>
    <row r="38" spans="1:24" s="170" customFormat="1" ht="15.75" customHeight="1">
      <c r="A38" s="215"/>
      <c r="B38" s="216"/>
      <c r="C38" s="231">
        <v>0</v>
      </c>
      <c r="D38" s="290">
        <v>230160112110</v>
      </c>
      <c r="E38" s="146" t="s">
        <v>85</v>
      </c>
      <c r="F38" s="191">
        <v>1950</v>
      </c>
      <c r="G38" s="184"/>
      <c r="H38" s="147"/>
      <c r="I38" s="146"/>
      <c r="J38" s="179" t="s">
        <v>59</v>
      </c>
      <c r="K38" s="184"/>
      <c r="L38" s="147"/>
      <c r="M38" s="146"/>
      <c r="N38" s="179"/>
      <c r="O38" s="184"/>
      <c r="P38" s="147"/>
      <c r="Q38" s="146"/>
      <c r="R38" s="179" t="s">
        <v>59</v>
      </c>
      <c r="S38" s="184"/>
      <c r="T38" s="147"/>
      <c r="U38" s="146"/>
      <c r="V38" s="202"/>
      <c r="W38" s="184"/>
      <c r="X38" s="267">
        <v>0</v>
      </c>
    </row>
    <row r="39" spans="1:24" s="170" customFormat="1" ht="15.75" customHeight="1">
      <c r="A39" s="196"/>
      <c r="B39" s="197"/>
      <c r="C39" s="230">
        <v>0</v>
      </c>
      <c r="D39" s="293">
        <v>230160112111</v>
      </c>
      <c r="E39" s="151" t="s">
        <v>86</v>
      </c>
      <c r="F39" s="201">
        <v>1900</v>
      </c>
      <c r="G39" s="199"/>
      <c r="H39" s="150"/>
      <c r="I39" s="151"/>
      <c r="J39" s="200" t="s">
        <v>59</v>
      </c>
      <c r="K39" s="199"/>
      <c r="L39" s="150"/>
      <c r="M39" s="151"/>
      <c r="N39" s="200"/>
      <c r="O39" s="199"/>
      <c r="P39" s="150"/>
      <c r="Q39" s="151"/>
      <c r="R39" s="200"/>
      <c r="S39" s="199"/>
      <c r="T39" s="150"/>
      <c r="U39" s="151"/>
      <c r="V39" s="203"/>
      <c r="W39" s="199"/>
      <c r="X39" s="267" t="s">
        <v>511</v>
      </c>
    </row>
    <row r="40" spans="1:24" s="170" customFormat="1" ht="15.75" customHeight="1">
      <c r="A40" s="196"/>
      <c r="B40" s="197"/>
      <c r="C40" s="230"/>
      <c r="D40" s="150"/>
      <c r="E40" s="151"/>
      <c r="F40" s="201" t="s">
        <v>59</v>
      </c>
      <c r="G40" s="199"/>
      <c r="H40" s="150"/>
      <c r="I40" s="151"/>
      <c r="J40" s="200" t="s">
        <v>59</v>
      </c>
      <c r="K40" s="199"/>
      <c r="L40" s="150"/>
      <c r="M40" s="151"/>
      <c r="N40" s="200"/>
      <c r="O40" s="199"/>
      <c r="P40" s="150"/>
      <c r="Q40" s="151"/>
      <c r="R40" s="200"/>
      <c r="S40" s="199"/>
      <c r="T40" s="150"/>
      <c r="U40" s="151"/>
      <c r="V40" s="203"/>
      <c r="W40" s="199"/>
      <c r="X40" s="267">
        <v>0</v>
      </c>
    </row>
    <row r="41" spans="1:24" s="170" customFormat="1" ht="15.75" customHeight="1">
      <c r="A41" s="215"/>
      <c r="B41" s="216"/>
      <c r="C41" s="231"/>
      <c r="D41" s="147"/>
      <c r="E41" s="146"/>
      <c r="F41" s="191" t="s">
        <v>59</v>
      </c>
      <c r="G41" s="184"/>
      <c r="H41" s="147"/>
      <c r="I41" s="146"/>
      <c r="J41" s="179" t="s">
        <v>59</v>
      </c>
      <c r="K41" s="184"/>
      <c r="L41" s="147"/>
      <c r="M41" s="146"/>
      <c r="N41" s="179"/>
      <c r="O41" s="184"/>
      <c r="P41" s="147"/>
      <c r="Q41" s="146"/>
      <c r="R41" s="179"/>
      <c r="S41" s="184"/>
      <c r="T41" s="147"/>
      <c r="U41" s="146"/>
      <c r="V41" s="202"/>
      <c r="W41" s="184"/>
      <c r="X41" s="267" t="s">
        <v>512</v>
      </c>
    </row>
    <row r="42" spans="1:24" s="170" customFormat="1" ht="15.75" customHeight="1">
      <c r="A42" s="196"/>
      <c r="B42" s="197"/>
      <c r="C42" s="230"/>
      <c r="D42" s="150"/>
      <c r="E42" s="151"/>
      <c r="F42" s="201" t="s">
        <v>59</v>
      </c>
      <c r="G42" s="199"/>
      <c r="H42" s="150"/>
      <c r="I42" s="151"/>
      <c r="J42" s="200" t="s">
        <v>59</v>
      </c>
      <c r="K42" s="199"/>
      <c r="L42" s="150"/>
      <c r="M42" s="151"/>
      <c r="N42" s="200"/>
      <c r="O42" s="199"/>
      <c r="P42" s="150"/>
      <c r="Q42" s="151"/>
      <c r="R42" s="200"/>
      <c r="S42" s="199"/>
      <c r="T42" s="150"/>
      <c r="U42" s="151"/>
      <c r="V42" s="203"/>
      <c r="W42" s="199"/>
      <c r="X42" s="267">
        <v>0</v>
      </c>
    </row>
    <row r="43" spans="1:24" s="170" customFormat="1" ht="15.75" customHeight="1">
      <c r="A43" s="215"/>
      <c r="B43" s="216"/>
      <c r="C43" s="231"/>
      <c r="D43" s="147"/>
      <c r="E43" s="146"/>
      <c r="F43" s="191" t="s">
        <v>59</v>
      </c>
      <c r="G43" s="184"/>
      <c r="H43" s="147"/>
      <c r="I43" s="146"/>
      <c r="J43" s="179"/>
      <c r="K43" s="184"/>
      <c r="L43" s="147"/>
      <c r="M43" s="146"/>
      <c r="N43" s="179"/>
      <c r="O43" s="184"/>
      <c r="P43" s="147"/>
      <c r="Q43" s="146"/>
      <c r="R43" s="179"/>
      <c r="S43" s="184"/>
      <c r="T43" s="147"/>
      <c r="U43" s="146"/>
      <c r="V43" s="202"/>
      <c r="W43" s="184"/>
      <c r="X43" s="267" t="s">
        <v>513</v>
      </c>
    </row>
    <row r="44" spans="1:24" s="170" customFormat="1" ht="15.75" customHeight="1">
      <c r="A44" s="196"/>
      <c r="B44" s="197"/>
      <c r="C44" s="230"/>
      <c r="D44" s="150"/>
      <c r="E44" s="151"/>
      <c r="F44" s="201">
        <f>_xlfn.IFERROR(VLOOKUP(D44,#REF!,7,FALSE),"")</f>
      </c>
      <c r="G44" s="199"/>
      <c r="H44" s="150"/>
      <c r="I44" s="151"/>
      <c r="J44" s="200"/>
      <c r="K44" s="199"/>
      <c r="L44" s="150"/>
      <c r="M44" s="151"/>
      <c r="N44" s="200"/>
      <c r="O44" s="199"/>
      <c r="P44" s="150"/>
      <c r="Q44" s="151"/>
      <c r="R44" s="200"/>
      <c r="S44" s="199"/>
      <c r="T44" s="150"/>
      <c r="U44" s="151"/>
      <c r="V44" s="203"/>
      <c r="W44" s="199"/>
      <c r="X44" s="267">
        <v>0</v>
      </c>
    </row>
    <row r="45" spans="1:24" s="170" customFormat="1" ht="15.75" customHeight="1">
      <c r="A45" s="215"/>
      <c r="B45" s="216"/>
      <c r="C45" s="231"/>
      <c r="D45" s="147"/>
      <c r="E45" s="146"/>
      <c r="F45" s="191">
        <f>_xlfn.IFERROR(VLOOKUP(D45,#REF!,7,FALSE),"")</f>
      </c>
      <c r="G45" s="184"/>
      <c r="H45" s="147"/>
      <c r="I45" s="146"/>
      <c r="J45" s="179"/>
      <c r="K45" s="184"/>
      <c r="L45" s="147"/>
      <c r="M45" s="146"/>
      <c r="N45" s="179"/>
      <c r="O45" s="184"/>
      <c r="P45" s="147"/>
      <c r="Q45" s="146"/>
      <c r="R45" s="179"/>
      <c r="S45" s="184"/>
      <c r="T45" s="147"/>
      <c r="U45" s="146"/>
      <c r="V45" s="202"/>
      <c r="W45" s="184"/>
      <c r="X45" s="267">
        <v>0</v>
      </c>
    </row>
    <row r="46" spans="1:24" s="170" customFormat="1" ht="15.75" customHeight="1">
      <c r="A46" s="196"/>
      <c r="B46" s="197"/>
      <c r="C46" s="230"/>
      <c r="D46" s="150"/>
      <c r="E46" s="151"/>
      <c r="F46" s="201">
        <f>_xlfn.IFERROR(VLOOKUP(D46,#REF!,7,FALSE),"")</f>
      </c>
      <c r="G46" s="199"/>
      <c r="H46" s="150"/>
      <c r="I46" s="151"/>
      <c r="J46" s="200"/>
      <c r="K46" s="199"/>
      <c r="L46" s="150"/>
      <c r="M46" s="151"/>
      <c r="N46" s="200"/>
      <c r="O46" s="199"/>
      <c r="P46" s="150"/>
      <c r="Q46" s="151"/>
      <c r="R46" s="200"/>
      <c r="S46" s="199"/>
      <c r="T46" s="150"/>
      <c r="U46" s="151"/>
      <c r="V46" s="203"/>
      <c r="W46" s="199"/>
      <c r="X46" s="267">
        <v>0</v>
      </c>
    </row>
    <row r="47" spans="1:24" s="170" customFormat="1" ht="15.75" customHeight="1">
      <c r="A47" s="217"/>
      <c r="B47" s="218"/>
      <c r="C47" s="232"/>
      <c r="D47" s="159"/>
      <c r="E47" s="160"/>
      <c r="F47" s="219">
        <f>_xlfn.IFERROR(VLOOKUP(D47,#REF!,7,FALSE),"")</f>
      </c>
      <c r="G47" s="220"/>
      <c r="H47" s="159"/>
      <c r="I47" s="160"/>
      <c r="J47" s="221"/>
      <c r="K47" s="220"/>
      <c r="L47" s="159"/>
      <c r="M47" s="160"/>
      <c r="N47" s="221"/>
      <c r="O47" s="288"/>
      <c r="P47" s="159"/>
      <c r="Q47" s="160"/>
      <c r="R47" s="221"/>
      <c r="S47" s="220"/>
      <c r="T47" s="159"/>
      <c r="U47" s="160"/>
      <c r="V47" s="222"/>
      <c r="W47" s="220"/>
      <c r="X47" s="268"/>
    </row>
    <row r="48" spans="1:24" s="170" customFormat="1" ht="15.75" customHeight="1">
      <c r="A48" s="204"/>
      <c r="B48" s="205"/>
      <c r="C48" s="233"/>
      <c r="D48" s="152"/>
      <c r="E48" s="153" t="str">
        <f>CONCATENATE(FIXED(COUNTA(E29:E47),0,0),"　店")</f>
        <v>11　店</v>
      </c>
      <c r="F48" s="206">
        <f>SUM(F29:F47)</f>
        <v>18300</v>
      </c>
      <c r="G48" s="206">
        <f>SUM(G29:G47)</f>
        <v>0</v>
      </c>
      <c r="H48" s="152"/>
      <c r="I48" s="161" t="str">
        <f>CONCATENATE(FIXED(COUNTA(I29:I47),0,0),"　店")</f>
        <v>3　店</v>
      </c>
      <c r="J48" s="206">
        <f>SUM(J29:J47)</f>
        <v>3250</v>
      </c>
      <c r="K48" s="206">
        <f>SUM(K29:K47)</f>
        <v>0</v>
      </c>
      <c r="L48" s="152"/>
      <c r="M48" s="161" t="str">
        <f>CONCATENATE(FIXED(COUNTA(M29:M47),0,0),"　店")</f>
        <v>1　店</v>
      </c>
      <c r="N48" s="206">
        <f>SUM(N29:N47)</f>
        <v>400</v>
      </c>
      <c r="O48" s="206">
        <f>SUM(O29:O47)</f>
        <v>0</v>
      </c>
      <c r="P48" s="152"/>
      <c r="Q48" s="161" t="str">
        <f>CONCATENATE(FIXED(COUNTA(Q29:Q47),0,0),"　店")</f>
        <v>3　店</v>
      </c>
      <c r="R48" s="206">
        <f>SUM(R29:R47)</f>
        <v>1450</v>
      </c>
      <c r="S48" s="154">
        <f>SUM(S29:S47)</f>
        <v>0</v>
      </c>
      <c r="T48" s="152"/>
      <c r="U48" s="153" t="str">
        <f>CONCATENATE(FIXED(COUNTA(U29:U47),0,0),"　店")</f>
        <v>0　店</v>
      </c>
      <c r="V48" s="206">
        <f>SUM(V29:V47)</f>
        <v>0</v>
      </c>
      <c r="W48" s="240">
        <f>SUM(W29:W47)</f>
        <v>0</v>
      </c>
      <c r="X48" s="241">
        <f>SUM(X29:X47)</f>
        <v>0</v>
      </c>
    </row>
    <row r="49" spans="1:24" s="170" customFormat="1" ht="15.75" customHeight="1">
      <c r="A49" s="162" t="s">
        <v>613</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21">
    <mergeCell ref="T4:V4"/>
    <mergeCell ref="A28:B28"/>
    <mergeCell ref="D28:F28"/>
    <mergeCell ref="H28:J28"/>
    <mergeCell ref="L28:N28"/>
    <mergeCell ref="P28:R28"/>
    <mergeCell ref="T28:V28"/>
    <mergeCell ref="J3:K3"/>
    <mergeCell ref="A4:B4"/>
    <mergeCell ref="D4:F4"/>
    <mergeCell ref="H4:J4"/>
    <mergeCell ref="L4:N4"/>
    <mergeCell ref="P4:R4"/>
    <mergeCell ref="B1:E2"/>
    <mergeCell ref="R1:U1"/>
    <mergeCell ref="W1:X2"/>
    <mergeCell ref="R2:U2"/>
    <mergeCell ref="F2:G2"/>
    <mergeCell ref="F1:G1"/>
    <mergeCell ref="I2:O2"/>
    <mergeCell ref="I1:O1"/>
  </mergeCells>
  <conditionalFormatting sqref="G5">
    <cfRule type="cellIs" priority="1" dxfId="0" operator="lessThan" stopIfTrue="1">
      <formula>$F$5</formula>
    </cfRule>
  </conditionalFormatting>
  <dataValidations count="8">
    <dataValidation type="whole" operator="lessThanOrEqual" showInputMessage="1" showErrorMessage="1" sqref="GO3:IV65536">
      <formula1>GM3</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F1:F2 G4 W4 S4 K4 O4 H1:H65536 G28 W28 S28 K28 O28 L3:L65536 P1:P65536"/>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O5:O27 W29:W48 O29:O48 S29:S48 S5:S27">
      <formula1>V5</formula1>
    </dataValidation>
    <dataValidation type="whole" operator="lessThanOrEqual" showInputMessage="1" showErrorMessage="1" sqref="Y3:Y65536 AX3:GN65536">
      <formula1>#REF!</formula1>
    </dataValidation>
    <dataValidation operator="lessThanOrEqual" showInputMessage="1" showErrorMessage="1" sqref="Z1:AW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89</v>
      </c>
      <c r="B5" s="174"/>
      <c r="C5" s="226">
        <v>0</v>
      </c>
      <c r="D5" s="291">
        <v>230145109101</v>
      </c>
      <c r="E5" s="145" t="s">
        <v>90</v>
      </c>
      <c r="F5" s="175">
        <v>1850</v>
      </c>
      <c r="G5" s="176"/>
      <c r="H5" s="291">
        <v>230145209201</v>
      </c>
      <c r="I5" s="145" t="s">
        <v>91</v>
      </c>
      <c r="J5" s="177">
        <v>800</v>
      </c>
      <c r="K5" s="272"/>
      <c r="L5" s="144">
        <v>230145309303</v>
      </c>
      <c r="M5" s="145" t="s">
        <v>91</v>
      </c>
      <c r="N5" s="178">
        <v>800</v>
      </c>
      <c r="O5" s="273"/>
      <c r="P5" s="289">
        <v>230145409501</v>
      </c>
      <c r="Q5" s="146" t="s">
        <v>92</v>
      </c>
      <c r="R5" s="179">
        <v>650</v>
      </c>
      <c r="S5" s="274"/>
      <c r="T5" s="144"/>
      <c r="U5" s="145"/>
      <c r="V5" s="180"/>
      <c r="W5" s="176"/>
      <c r="X5" s="266" t="s">
        <v>93</v>
      </c>
      <c r="AA5" s="170"/>
      <c r="AB5" s="170"/>
      <c r="AC5" s="170"/>
      <c r="AD5" s="170"/>
      <c r="AE5" s="170"/>
      <c r="AF5" s="170"/>
      <c r="AG5" s="170"/>
      <c r="AH5" s="170"/>
      <c r="AI5" s="170"/>
      <c r="AJ5" s="170"/>
      <c r="AK5" s="170"/>
      <c r="AL5" s="170"/>
      <c r="AM5" s="170"/>
    </row>
    <row r="6" spans="1:39" ht="15.75" customHeight="1">
      <c r="A6" s="181">
        <f>SUM(G48,K48,O48,S48,W48)</f>
        <v>0</v>
      </c>
      <c r="B6" s="182">
        <f>SUM(F48,J48,N48,R48,V48)</f>
        <v>38650</v>
      </c>
      <c r="C6" s="227">
        <v>0</v>
      </c>
      <c r="D6" s="290">
        <v>230145109102</v>
      </c>
      <c r="E6" s="146" t="s">
        <v>94</v>
      </c>
      <c r="F6" s="183">
        <v>2500</v>
      </c>
      <c r="G6" s="184"/>
      <c r="H6" s="290">
        <v>230145209202</v>
      </c>
      <c r="I6" s="146" t="s">
        <v>95</v>
      </c>
      <c r="J6" s="185">
        <v>900</v>
      </c>
      <c r="K6" s="275"/>
      <c r="L6" s="147">
        <v>230145309304</v>
      </c>
      <c r="M6" s="146" t="s">
        <v>96</v>
      </c>
      <c r="N6" s="186">
        <v>400</v>
      </c>
      <c r="O6" s="276"/>
      <c r="P6" s="290">
        <v>230145409502</v>
      </c>
      <c r="Q6" s="146" t="s">
        <v>97</v>
      </c>
      <c r="R6" s="179">
        <v>1100</v>
      </c>
      <c r="S6" s="274"/>
      <c r="T6" s="147"/>
      <c r="U6" s="146"/>
      <c r="V6" s="187"/>
      <c r="W6" s="184"/>
      <c r="X6" s="267" t="s">
        <v>568</v>
      </c>
      <c r="AA6" s="170"/>
      <c r="AB6" s="170"/>
      <c r="AC6" s="170"/>
      <c r="AD6" s="170"/>
      <c r="AE6" s="170"/>
      <c r="AF6" s="170"/>
      <c r="AG6" s="170"/>
      <c r="AH6" s="170"/>
      <c r="AI6" s="170"/>
      <c r="AJ6" s="170"/>
      <c r="AK6" s="170"/>
      <c r="AL6" s="170"/>
      <c r="AM6" s="170"/>
    </row>
    <row r="7" spans="1:39" ht="15.75" customHeight="1">
      <c r="A7" s="188"/>
      <c r="B7" s="189"/>
      <c r="C7" s="228">
        <v>0</v>
      </c>
      <c r="D7" s="290">
        <v>230145109104</v>
      </c>
      <c r="E7" s="146" t="s">
        <v>98</v>
      </c>
      <c r="F7" s="183">
        <v>2600</v>
      </c>
      <c r="G7" s="184"/>
      <c r="H7" s="290">
        <v>230145209204</v>
      </c>
      <c r="I7" s="146" t="s">
        <v>99</v>
      </c>
      <c r="J7" s="185">
        <v>600</v>
      </c>
      <c r="K7" s="275"/>
      <c r="L7" s="147">
        <v>230145309305</v>
      </c>
      <c r="M7" s="146" t="s">
        <v>100</v>
      </c>
      <c r="N7" s="186">
        <v>250</v>
      </c>
      <c r="O7" s="276"/>
      <c r="P7" s="290">
        <v>230145409505</v>
      </c>
      <c r="Q7" s="146" t="s">
        <v>99</v>
      </c>
      <c r="R7" s="179">
        <v>400</v>
      </c>
      <c r="S7" s="274"/>
      <c r="T7" s="147"/>
      <c r="U7" s="146"/>
      <c r="V7" s="187"/>
      <c r="W7" s="184"/>
      <c r="X7" s="267" t="s">
        <v>569</v>
      </c>
      <c r="AA7" s="170"/>
      <c r="AB7" s="170"/>
      <c r="AC7" s="170"/>
      <c r="AD7" s="170"/>
      <c r="AE7" s="170"/>
      <c r="AF7" s="170"/>
      <c r="AG7" s="170"/>
      <c r="AH7" s="170"/>
      <c r="AI7" s="170"/>
      <c r="AJ7" s="170"/>
      <c r="AK7" s="170"/>
      <c r="AL7" s="170"/>
      <c r="AM7" s="170"/>
    </row>
    <row r="8" spans="1:39" ht="15.75" customHeight="1">
      <c r="A8" s="188"/>
      <c r="B8" s="189"/>
      <c r="C8" s="228" t="s">
        <v>39</v>
      </c>
      <c r="D8" s="290">
        <v>230145109120</v>
      </c>
      <c r="E8" s="146" t="s">
        <v>101</v>
      </c>
      <c r="F8" s="183">
        <v>4000</v>
      </c>
      <c r="G8" s="184"/>
      <c r="H8" s="290">
        <v>230145209205</v>
      </c>
      <c r="I8" s="146" t="s">
        <v>102</v>
      </c>
      <c r="J8" s="185">
        <v>1000</v>
      </c>
      <c r="K8" s="275"/>
      <c r="L8" s="147"/>
      <c r="M8" s="146"/>
      <c r="N8" s="191"/>
      <c r="O8" s="274"/>
      <c r="P8" s="290">
        <v>230145409506</v>
      </c>
      <c r="Q8" s="146" t="s">
        <v>103</v>
      </c>
      <c r="R8" s="179">
        <v>550</v>
      </c>
      <c r="S8" s="274"/>
      <c r="T8" s="147"/>
      <c r="U8" s="146"/>
      <c r="V8" s="187"/>
      <c r="W8" s="184"/>
      <c r="X8" s="267" t="s">
        <v>503</v>
      </c>
      <c r="AA8" s="170"/>
      <c r="AB8" s="170"/>
      <c r="AC8" s="170"/>
      <c r="AD8" s="170"/>
      <c r="AE8" s="170"/>
      <c r="AF8" s="170"/>
      <c r="AG8" s="170"/>
      <c r="AH8" s="170"/>
      <c r="AI8" s="170"/>
      <c r="AJ8" s="170"/>
      <c r="AK8" s="170"/>
      <c r="AL8" s="170"/>
      <c r="AM8" s="170"/>
    </row>
    <row r="9" spans="1:39" ht="15.75" customHeight="1">
      <c r="A9" s="188"/>
      <c r="B9" s="189"/>
      <c r="C9" s="228">
        <v>0</v>
      </c>
      <c r="D9" s="290">
        <v>230145109108</v>
      </c>
      <c r="E9" s="146" t="s">
        <v>104</v>
      </c>
      <c r="F9" s="183">
        <v>2250</v>
      </c>
      <c r="G9" s="184"/>
      <c r="H9" s="147"/>
      <c r="I9" s="146"/>
      <c r="J9" s="191"/>
      <c r="K9" s="274"/>
      <c r="L9" s="147"/>
      <c r="M9" s="146"/>
      <c r="N9" s="191"/>
      <c r="O9" s="274"/>
      <c r="P9" s="290">
        <v>230145409507</v>
      </c>
      <c r="Q9" s="146" t="s">
        <v>105</v>
      </c>
      <c r="R9" s="179">
        <v>250</v>
      </c>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230145109109</v>
      </c>
      <c r="E10" s="146" t="s">
        <v>106</v>
      </c>
      <c r="F10" s="183">
        <v>1500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230145109110</v>
      </c>
      <c r="E11" s="146" t="s">
        <v>107</v>
      </c>
      <c r="F11" s="183">
        <v>1700</v>
      </c>
      <c r="G11" s="184"/>
      <c r="H11" s="148"/>
      <c r="I11" s="149"/>
      <c r="J11" s="179"/>
      <c r="K11" s="184"/>
      <c r="L11" s="148"/>
      <c r="M11" s="149"/>
      <c r="N11" s="191"/>
      <c r="O11" s="184"/>
      <c r="P11" s="147"/>
      <c r="Q11" s="146"/>
      <c r="R11" s="179"/>
      <c r="S11" s="184"/>
      <c r="T11" s="147"/>
      <c r="U11" s="146"/>
      <c r="V11" s="187"/>
      <c r="W11" s="192"/>
      <c r="X11" s="267" t="s">
        <v>570</v>
      </c>
      <c r="AA11" s="170"/>
      <c r="AB11" s="170"/>
      <c r="AC11" s="170"/>
      <c r="AD11" s="170"/>
      <c r="AE11" s="170"/>
      <c r="AF11" s="170"/>
      <c r="AG11" s="170"/>
      <c r="AH11" s="170"/>
      <c r="AI11" s="170"/>
      <c r="AJ11" s="170"/>
      <c r="AK11" s="170"/>
      <c r="AL11" s="170"/>
      <c r="AM11" s="170"/>
    </row>
    <row r="12" spans="1:39" ht="15.75" customHeight="1">
      <c r="A12" s="188"/>
      <c r="B12" s="189"/>
      <c r="C12" s="228">
        <v>0</v>
      </c>
      <c r="D12" s="290">
        <v>230145109111</v>
      </c>
      <c r="E12" s="146" t="s">
        <v>108</v>
      </c>
      <c r="F12" s="183">
        <v>1900</v>
      </c>
      <c r="G12" s="184"/>
      <c r="H12" s="147"/>
      <c r="I12" s="146"/>
      <c r="J12" s="179"/>
      <c r="K12" s="184"/>
      <c r="L12" s="147"/>
      <c r="M12" s="146"/>
      <c r="N12" s="179"/>
      <c r="O12" s="184"/>
      <c r="P12" s="147"/>
      <c r="Q12" s="146"/>
      <c r="R12" s="179"/>
      <c r="S12" s="184"/>
      <c r="T12" s="147"/>
      <c r="U12" s="146"/>
      <c r="V12" s="187"/>
      <c r="W12" s="184"/>
      <c r="X12" s="267" t="s">
        <v>571</v>
      </c>
      <c r="AA12" s="170"/>
      <c r="AB12" s="170"/>
      <c r="AC12" s="170"/>
      <c r="AD12" s="170"/>
      <c r="AE12" s="170"/>
      <c r="AF12" s="170"/>
      <c r="AG12" s="170"/>
      <c r="AH12" s="170"/>
      <c r="AI12" s="170"/>
      <c r="AJ12" s="170"/>
      <c r="AK12" s="170"/>
      <c r="AL12" s="170"/>
      <c r="AM12" s="170"/>
    </row>
    <row r="13" spans="1:39" ht="15.75" customHeight="1">
      <c r="A13" s="188"/>
      <c r="B13" s="189"/>
      <c r="C13" s="228">
        <v>0</v>
      </c>
      <c r="D13" s="290">
        <v>230145109113</v>
      </c>
      <c r="E13" s="146" t="s">
        <v>109</v>
      </c>
      <c r="F13" s="183">
        <v>1400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230145109114</v>
      </c>
      <c r="E14" s="146" t="s">
        <v>110</v>
      </c>
      <c r="F14" s="183">
        <v>1200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v>0</v>
      </c>
      <c r="D15" s="290">
        <v>230145109115</v>
      </c>
      <c r="E15" s="146" t="s">
        <v>111</v>
      </c>
      <c r="F15" s="183">
        <v>1750</v>
      </c>
      <c r="G15" s="184"/>
      <c r="H15" s="147"/>
      <c r="I15" s="146"/>
      <c r="J15" s="179"/>
      <c r="K15" s="184"/>
      <c r="L15" s="147"/>
      <c r="M15" s="146"/>
      <c r="N15" s="179"/>
      <c r="O15" s="184"/>
      <c r="P15" s="147"/>
      <c r="Q15" s="146"/>
      <c r="R15" s="179"/>
      <c r="S15" s="184"/>
      <c r="T15" s="147"/>
      <c r="U15" s="146"/>
      <c r="V15" s="187"/>
      <c r="W15" s="184"/>
      <c r="X15" s="267">
        <v>0</v>
      </c>
      <c r="AA15" s="170"/>
      <c r="AB15" s="170"/>
      <c r="AC15" s="170"/>
      <c r="AD15" s="170"/>
      <c r="AE15" s="170"/>
      <c r="AF15" s="170"/>
      <c r="AG15" s="170"/>
      <c r="AH15" s="170"/>
      <c r="AI15" s="170"/>
      <c r="AJ15" s="170"/>
      <c r="AK15" s="170"/>
      <c r="AL15" s="170"/>
      <c r="AM15" s="170"/>
    </row>
    <row r="16" spans="1:39" ht="15.75" customHeight="1">
      <c r="A16" s="190"/>
      <c r="B16" s="195"/>
      <c r="C16" s="228">
        <v>0</v>
      </c>
      <c r="D16" s="290">
        <v>230145109116</v>
      </c>
      <c r="E16" s="146" t="s">
        <v>112</v>
      </c>
      <c r="F16" s="183">
        <v>1450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v>0</v>
      </c>
      <c r="D17" s="290">
        <v>230145109117</v>
      </c>
      <c r="E17" s="146" t="s">
        <v>113</v>
      </c>
      <c r="F17" s="183">
        <v>1350</v>
      </c>
      <c r="G17" s="184"/>
      <c r="H17" s="147"/>
      <c r="I17" s="146"/>
      <c r="J17" s="179"/>
      <c r="K17" s="184"/>
      <c r="L17" s="147"/>
      <c r="M17" s="146"/>
      <c r="N17" s="179"/>
      <c r="O17" s="184"/>
      <c r="P17" s="147"/>
      <c r="Q17" s="146"/>
      <c r="R17" s="179"/>
      <c r="S17" s="184"/>
      <c r="T17" s="147"/>
      <c r="U17" s="146"/>
      <c r="V17" s="187"/>
      <c r="W17" s="184"/>
      <c r="X17" s="267">
        <v>0</v>
      </c>
      <c r="AA17" s="170"/>
      <c r="AB17" s="170"/>
      <c r="AC17" s="170"/>
      <c r="AD17" s="170"/>
      <c r="AE17" s="170"/>
      <c r="AF17" s="170"/>
      <c r="AG17" s="170"/>
      <c r="AH17" s="170"/>
      <c r="AI17" s="170"/>
      <c r="AJ17" s="170"/>
      <c r="AK17" s="170"/>
      <c r="AL17" s="170"/>
      <c r="AM17" s="170"/>
    </row>
    <row r="18" spans="1:39" ht="15.75" customHeight="1">
      <c r="A18" s="196"/>
      <c r="B18" s="197"/>
      <c r="C18" s="229">
        <v>0</v>
      </c>
      <c r="D18" s="293">
        <v>230145109118</v>
      </c>
      <c r="E18" s="151" t="s">
        <v>114</v>
      </c>
      <c r="F18" s="198">
        <v>5250</v>
      </c>
      <c r="G18" s="199"/>
      <c r="H18" s="150"/>
      <c r="I18" s="151"/>
      <c r="J18" s="200"/>
      <c r="K18" s="199"/>
      <c r="L18" s="147"/>
      <c r="M18" s="146"/>
      <c r="N18" s="179"/>
      <c r="O18" s="199"/>
      <c r="P18" s="150"/>
      <c r="Q18" s="151"/>
      <c r="R18" s="200"/>
      <c r="S18" s="199"/>
      <c r="T18" s="150"/>
      <c r="U18" s="151"/>
      <c r="V18" s="187"/>
      <c r="W18" s="199"/>
      <c r="X18" s="267">
        <v>0</v>
      </c>
      <c r="AA18" s="170"/>
      <c r="AB18" s="170"/>
      <c r="AC18" s="170"/>
      <c r="AD18" s="170"/>
      <c r="AE18" s="170"/>
      <c r="AF18" s="170"/>
      <c r="AG18" s="170"/>
      <c r="AH18" s="170"/>
      <c r="AI18" s="170"/>
      <c r="AJ18" s="170"/>
      <c r="AK18" s="170"/>
      <c r="AL18" s="170"/>
      <c r="AM18" s="170"/>
    </row>
    <row r="19" spans="1:39" ht="15.75" customHeight="1">
      <c r="A19" s="196"/>
      <c r="B19" s="197"/>
      <c r="C19" s="229">
        <v>0</v>
      </c>
      <c r="D19" s="293">
        <v>230145109119</v>
      </c>
      <c r="E19" s="151" t="s">
        <v>115</v>
      </c>
      <c r="F19" s="201">
        <v>250</v>
      </c>
      <c r="G19" s="199"/>
      <c r="H19" s="150"/>
      <c r="I19" s="151"/>
      <c r="J19" s="200"/>
      <c r="K19" s="199"/>
      <c r="L19" s="147"/>
      <c r="M19" s="146"/>
      <c r="N19" s="179"/>
      <c r="O19" s="199"/>
      <c r="P19" s="150"/>
      <c r="Q19" s="151"/>
      <c r="R19" s="200"/>
      <c r="S19" s="199"/>
      <c r="T19" s="150"/>
      <c r="U19" s="151"/>
      <c r="V19" s="202"/>
      <c r="W19" s="199"/>
      <c r="X19" s="267">
        <v>0</v>
      </c>
      <c r="AA19" s="170"/>
      <c r="AB19" s="170"/>
      <c r="AC19" s="170"/>
      <c r="AD19" s="170"/>
      <c r="AE19" s="170"/>
      <c r="AF19" s="170"/>
      <c r="AG19" s="170"/>
      <c r="AH19" s="170"/>
      <c r="AI19" s="170"/>
      <c r="AJ19" s="170"/>
      <c r="AK19" s="170"/>
      <c r="AL19" s="170"/>
      <c r="AM19" s="170"/>
    </row>
    <row r="20" spans="1:39" ht="15.75" customHeight="1">
      <c r="A20" s="196"/>
      <c r="B20" s="197"/>
      <c r="C20" s="229"/>
      <c r="D20" s="150"/>
      <c r="E20" s="151"/>
      <c r="F20" s="198"/>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c r="D21" s="150"/>
      <c r="E21" s="151"/>
      <c r="F21" s="201"/>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c r="D22" s="150"/>
      <c r="E22" s="151"/>
      <c r="F22" s="201"/>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c r="D23" s="150"/>
      <c r="E23" s="151"/>
      <c r="F23" s="198"/>
      <c r="G23" s="199"/>
      <c r="H23" s="150"/>
      <c r="I23" s="151"/>
      <c r="J23" s="200"/>
      <c r="K23" s="199"/>
      <c r="L23" s="147"/>
      <c r="M23" s="146"/>
      <c r="N23" s="179"/>
      <c r="O23" s="199"/>
      <c r="P23" s="150"/>
      <c r="Q23" s="151"/>
      <c r="R23" s="200"/>
      <c r="S23" s="199"/>
      <c r="T23" s="150"/>
      <c r="U23" s="151"/>
      <c r="V23" s="187"/>
      <c r="W23" s="199"/>
      <c r="X23" s="267">
        <v>0</v>
      </c>
      <c r="AA23" s="170"/>
      <c r="AB23" s="170"/>
      <c r="AC23" s="170"/>
      <c r="AD23" s="170"/>
      <c r="AE23" s="170"/>
      <c r="AF23" s="170"/>
      <c r="AG23" s="170"/>
      <c r="AH23" s="170"/>
      <c r="AI23" s="170"/>
      <c r="AJ23" s="170"/>
      <c r="AK23" s="170"/>
      <c r="AL23" s="170"/>
      <c r="AM23" s="170"/>
    </row>
    <row r="24" spans="1:39" ht="15.75" customHeight="1">
      <c r="A24" s="196"/>
      <c r="B24" s="197"/>
      <c r="C24" s="229"/>
      <c r="D24" s="150"/>
      <c r="E24" s="151"/>
      <c r="F24" s="201"/>
      <c r="G24" s="199"/>
      <c r="H24" s="150"/>
      <c r="I24" s="151"/>
      <c r="J24" s="200"/>
      <c r="K24" s="199"/>
      <c r="L24" s="147"/>
      <c r="M24" s="146"/>
      <c r="N24" s="179"/>
      <c r="O24" s="199"/>
      <c r="P24" s="150"/>
      <c r="Q24" s="151"/>
      <c r="R24" s="200"/>
      <c r="S24" s="199"/>
      <c r="T24" s="150"/>
      <c r="U24" s="151"/>
      <c r="V24" s="202"/>
      <c r="W24" s="199"/>
      <c r="X24" s="267">
        <v>0</v>
      </c>
      <c r="AA24" s="170"/>
      <c r="AB24" s="170"/>
      <c r="AC24" s="170"/>
      <c r="AD24" s="170"/>
      <c r="AE24" s="170"/>
      <c r="AF24" s="170"/>
      <c r="AG24" s="170"/>
      <c r="AH24" s="170"/>
      <c r="AI24" s="170"/>
      <c r="AJ24" s="170"/>
      <c r="AK24" s="170"/>
      <c r="AL24" s="170"/>
      <c r="AM24" s="170"/>
    </row>
    <row r="25" spans="1:39" ht="15.75" customHeight="1">
      <c r="A25" s="196"/>
      <c r="B25" s="197"/>
      <c r="C25" s="229"/>
      <c r="D25" s="150"/>
      <c r="E25" s="151"/>
      <c r="F25" s="201"/>
      <c r="G25" s="199"/>
      <c r="H25" s="150"/>
      <c r="I25" s="151"/>
      <c r="J25" s="200"/>
      <c r="K25" s="199"/>
      <c r="L25" s="150"/>
      <c r="M25" s="151"/>
      <c r="N25" s="200"/>
      <c r="O25" s="199"/>
      <c r="P25" s="150"/>
      <c r="Q25" s="151"/>
      <c r="R25" s="200"/>
      <c r="S25" s="199"/>
      <c r="T25" s="150"/>
      <c r="U25" s="151"/>
      <c r="V25" s="203"/>
      <c r="W25" s="199"/>
      <c r="X25" s="267">
        <v>0</v>
      </c>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15　店</v>
      </c>
      <c r="F48" s="206">
        <f>SUM(F5:F47)</f>
        <v>30950</v>
      </c>
      <c r="G48" s="206">
        <f>SUM(G5:G47)</f>
        <v>0</v>
      </c>
      <c r="H48" s="152"/>
      <c r="I48" s="161" t="str">
        <f>CONCATENATE(FIXED(COUNTA(I5:I47),0,0),"　店")</f>
        <v>4　店</v>
      </c>
      <c r="J48" s="206">
        <f>SUM(J5:J47)</f>
        <v>3300</v>
      </c>
      <c r="K48" s="206">
        <f>SUM(K5:K47)</f>
        <v>0</v>
      </c>
      <c r="L48" s="152"/>
      <c r="M48" s="161" t="str">
        <f>CONCATENATE(FIXED(COUNTA(M5:M47),0,0),"　店")</f>
        <v>3　店</v>
      </c>
      <c r="N48" s="206">
        <f>SUM(N5:N47)</f>
        <v>1450</v>
      </c>
      <c r="O48" s="206">
        <f>SUM(O5:O47)</f>
        <v>0</v>
      </c>
      <c r="P48" s="152"/>
      <c r="Q48" s="161" t="str">
        <f>CONCATENATE(FIXED(COUNTA(Q5:Q47),0,0),"　店")</f>
        <v>5　店</v>
      </c>
      <c r="R48" s="206">
        <f>SUM(R5:R47)</f>
        <v>2950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613</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X1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S5:S48 O23:P23 K5:K48 G5:G48 L5:L47 O24:O48 W5:W48 O5:O19 O21:O22">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6:X11 X13:X48">
      <formula1>中村区!#REF!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5" customWidth="1"/>
    <col min="2" max="2" width="10.625" style="75" customWidth="1"/>
    <col min="3" max="3" width="2.625" style="172" customWidth="1"/>
    <col min="4" max="4" width="0.875" style="21" hidden="1" customWidth="1"/>
    <col min="5" max="5" width="15.625" style="11" customWidth="1"/>
    <col min="6" max="6" width="7.625" style="28" customWidth="1"/>
    <col min="7" max="7" width="7.625" style="75" customWidth="1"/>
    <col min="8" max="8" width="0.875" style="21" hidden="1" customWidth="1"/>
    <col min="9" max="9" width="15.625" style="11" customWidth="1"/>
    <col min="10" max="11" width="7.625" style="75" customWidth="1"/>
    <col min="12" max="12" width="0.875" style="21" hidden="1" customWidth="1"/>
    <col min="13" max="13" width="15.625" style="11" customWidth="1"/>
    <col min="14" max="15" width="7.625" style="75" customWidth="1"/>
    <col min="16" max="16" width="0.875" style="21" hidden="1" customWidth="1"/>
    <col min="17" max="17" width="15.625" style="11" customWidth="1"/>
    <col min="18" max="19" width="7.625" style="75" customWidth="1"/>
    <col min="20" max="20" width="0.875" style="21" customWidth="1"/>
    <col min="21" max="21" width="15.625" style="11" customWidth="1"/>
    <col min="22" max="23" width="7.625" style="75" customWidth="1"/>
    <col min="24" max="24" width="20.625" style="75" customWidth="1"/>
    <col min="25" max="16384" width="9.00390625" style="173" customWidth="1"/>
  </cols>
  <sheetData>
    <row r="1" spans="1:39" ht="34.5" customHeight="1">
      <c r="A1" s="167" t="s">
        <v>1</v>
      </c>
      <c r="B1" s="324"/>
      <c r="C1" s="324"/>
      <c r="D1" s="324"/>
      <c r="E1" s="325"/>
      <c r="F1" s="358" t="s">
        <v>10</v>
      </c>
      <c r="G1" s="359"/>
      <c r="H1" s="168"/>
      <c r="I1" s="360"/>
      <c r="J1" s="360"/>
      <c r="K1" s="360"/>
      <c r="L1" s="360"/>
      <c r="M1" s="360"/>
      <c r="N1" s="360"/>
      <c r="O1" s="360"/>
      <c r="P1" s="169"/>
      <c r="Q1" s="166" t="s">
        <v>2</v>
      </c>
      <c r="R1" s="350"/>
      <c r="S1" s="321"/>
      <c r="T1" s="321"/>
      <c r="U1" s="322"/>
      <c r="V1" s="257" t="s">
        <v>34</v>
      </c>
      <c r="W1" s="351"/>
      <c r="X1" s="352"/>
      <c r="AA1" s="170"/>
      <c r="AB1" s="170"/>
      <c r="AC1" s="170"/>
      <c r="AD1" s="170"/>
      <c r="AE1" s="170"/>
      <c r="AF1" s="170"/>
      <c r="AG1" s="170"/>
      <c r="AH1" s="170"/>
      <c r="AI1" s="170"/>
      <c r="AJ1" s="170"/>
      <c r="AK1" s="170"/>
      <c r="AL1" s="170"/>
      <c r="AM1" s="170"/>
    </row>
    <row r="2" spans="1:39" ht="34.5" customHeight="1">
      <c r="A2" s="171"/>
      <c r="B2" s="326"/>
      <c r="C2" s="326"/>
      <c r="D2" s="326"/>
      <c r="E2" s="327"/>
      <c r="F2" s="358" t="s">
        <v>35</v>
      </c>
      <c r="G2" s="359"/>
      <c r="H2" s="168"/>
      <c r="I2" s="360"/>
      <c r="J2" s="360"/>
      <c r="K2" s="360"/>
      <c r="L2" s="360"/>
      <c r="M2" s="360"/>
      <c r="N2" s="360"/>
      <c r="O2" s="360"/>
      <c r="P2" s="169"/>
      <c r="Q2" s="166" t="s">
        <v>11</v>
      </c>
      <c r="R2" s="355">
        <f>A6</f>
        <v>0</v>
      </c>
      <c r="S2" s="356"/>
      <c r="T2" s="356"/>
      <c r="U2" s="357"/>
      <c r="V2" s="258"/>
      <c r="W2" s="353"/>
      <c r="X2" s="354"/>
      <c r="AA2" s="170"/>
      <c r="AB2" s="170"/>
      <c r="AC2" s="170"/>
      <c r="AD2" s="170"/>
      <c r="AE2" s="170"/>
      <c r="AF2" s="170"/>
      <c r="AG2" s="170"/>
      <c r="AH2" s="170"/>
      <c r="AI2" s="170"/>
      <c r="AJ2" s="170"/>
      <c r="AK2" s="170"/>
      <c r="AL2" s="170"/>
      <c r="AM2" s="170"/>
    </row>
    <row r="3" spans="1:24" ht="22.5" customHeight="1">
      <c r="A3" s="259"/>
      <c r="B3" s="259"/>
      <c r="C3" s="260"/>
      <c r="D3" s="261"/>
      <c r="E3" s="262"/>
      <c r="F3" s="262"/>
      <c r="G3" s="262"/>
      <c r="H3" s="261"/>
      <c r="I3" s="263"/>
      <c r="J3" s="361"/>
      <c r="K3" s="362"/>
      <c r="L3" s="264"/>
      <c r="M3" s="262"/>
      <c r="N3" s="259"/>
      <c r="O3" s="259"/>
      <c r="P3" s="261"/>
      <c r="Q3" s="263"/>
      <c r="R3" s="259"/>
      <c r="S3" s="259"/>
      <c r="T3" s="264"/>
      <c r="U3" s="262"/>
      <c r="V3" s="262"/>
      <c r="W3" s="259"/>
      <c r="X3" s="265"/>
    </row>
    <row r="4" spans="1:39" s="286" customFormat="1" ht="15.75" customHeight="1">
      <c r="A4" s="363" t="s">
        <v>0</v>
      </c>
      <c r="B4" s="364"/>
      <c r="C4" s="225"/>
      <c r="D4" s="365" t="s">
        <v>3</v>
      </c>
      <c r="E4" s="366"/>
      <c r="F4" s="367"/>
      <c r="G4" s="143" t="s">
        <v>7</v>
      </c>
      <c r="H4" s="365" t="s">
        <v>4</v>
      </c>
      <c r="I4" s="366"/>
      <c r="J4" s="367"/>
      <c r="K4" s="142" t="s">
        <v>7</v>
      </c>
      <c r="L4" s="365" t="s">
        <v>5</v>
      </c>
      <c r="M4" s="366"/>
      <c r="N4" s="367"/>
      <c r="O4" s="142" t="s">
        <v>7</v>
      </c>
      <c r="P4" s="365" t="s">
        <v>6</v>
      </c>
      <c r="Q4" s="366"/>
      <c r="R4" s="367"/>
      <c r="S4" s="142" t="s">
        <v>7</v>
      </c>
      <c r="T4" s="368"/>
      <c r="U4" s="366"/>
      <c r="V4" s="367"/>
      <c r="W4" s="143"/>
      <c r="X4" s="143" t="s">
        <v>9</v>
      </c>
      <c r="AA4" s="271"/>
      <c r="AB4" s="271"/>
      <c r="AC4" s="271"/>
      <c r="AD4" s="271"/>
      <c r="AE4" s="271"/>
      <c r="AF4" s="271"/>
      <c r="AG4" s="271"/>
      <c r="AH4" s="271"/>
      <c r="AI4" s="271"/>
      <c r="AJ4" s="271"/>
      <c r="AK4" s="271"/>
      <c r="AL4" s="271"/>
      <c r="AM4" s="271"/>
    </row>
    <row r="5" spans="1:39" ht="15.75" customHeight="1">
      <c r="A5" s="238" t="s">
        <v>116</v>
      </c>
      <c r="B5" s="174"/>
      <c r="C5" s="226">
        <v>0</v>
      </c>
      <c r="D5" s="291">
        <v>230150110102</v>
      </c>
      <c r="E5" s="145" t="s">
        <v>117</v>
      </c>
      <c r="F5" s="175">
        <v>2300</v>
      </c>
      <c r="G5" s="176"/>
      <c r="H5" s="291">
        <v>230150210205</v>
      </c>
      <c r="I5" s="145" t="s">
        <v>118</v>
      </c>
      <c r="J5" s="177">
        <v>850</v>
      </c>
      <c r="K5" s="272"/>
      <c r="L5" s="144"/>
      <c r="M5" s="145"/>
      <c r="N5" s="178">
        <v>0</v>
      </c>
      <c r="O5" s="273"/>
      <c r="P5" s="289">
        <v>230150410501</v>
      </c>
      <c r="Q5" s="146" t="s">
        <v>119</v>
      </c>
      <c r="R5" s="179">
        <v>300</v>
      </c>
      <c r="S5" s="274"/>
      <c r="T5" s="144"/>
      <c r="U5" s="145"/>
      <c r="V5" s="180"/>
      <c r="W5" s="176"/>
      <c r="X5" s="266" t="s">
        <v>120</v>
      </c>
      <c r="AA5" s="170"/>
      <c r="AB5" s="170"/>
      <c r="AC5" s="170"/>
      <c r="AD5" s="170"/>
      <c r="AE5" s="170"/>
      <c r="AF5" s="170"/>
      <c r="AG5" s="170"/>
      <c r="AH5" s="170"/>
      <c r="AI5" s="170"/>
      <c r="AJ5" s="170"/>
      <c r="AK5" s="170"/>
      <c r="AL5" s="170"/>
      <c r="AM5" s="170"/>
    </row>
    <row r="6" spans="1:39" ht="15.75" customHeight="1">
      <c r="A6" s="181">
        <f>SUM(G48,K48,O48,S48,W48)</f>
        <v>0</v>
      </c>
      <c r="B6" s="182">
        <f>SUM(F48,J48,N48,R48,V48)</f>
        <v>39050</v>
      </c>
      <c r="C6" s="227">
        <v>0</v>
      </c>
      <c r="D6" s="290">
        <v>230150110103</v>
      </c>
      <c r="E6" s="146" t="s">
        <v>121</v>
      </c>
      <c r="F6" s="183">
        <v>800</v>
      </c>
      <c r="G6" s="184"/>
      <c r="H6" s="290">
        <v>230150210203</v>
      </c>
      <c r="I6" s="146" t="s">
        <v>122</v>
      </c>
      <c r="J6" s="185">
        <v>1850</v>
      </c>
      <c r="K6" s="275"/>
      <c r="L6" s="147" t="s">
        <v>59</v>
      </c>
      <c r="M6" s="146"/>
      <c r="N6" s="186">
        <v>0</v>
      </c>
      <c r="O6" s="276"/>
      <c r="P6" s="290">
        <v>230150410502</v>
      </c>
      <c r="Q6" s="146" t="s">
        <v>123</v>
      </c>
      <c r="R6" s="179">
        <v>650</v>
      </c>
      <c r="S6" s="274"/>
      <c r="T6" s="147"/>
      <c r="U6" s="146"/>
      <c r="V6" s="187"/>
      <c r="W6" s="184"/>
      <c r="X6" s="267" t="s">
        <v>562</v>
      </c>
      <c r="AA6" s="170"/>
      <c r="AB6" s="170"/>
      <c r="AC6" s="170"/>
      <c r="AD6" s="170"/>
      <c r="AE6" s="170"/>
      <c r="AF6" s="170"/>
      <c r="AG6" s="170"/>
      <c r="AH6" s="170"/>
      <c r="AI6" s="170"/>
      <c r="AJ6" s="170"/>
      <c r="AK6" s="170"/>
      <c r="AL6" s="170"/>
      <c r="AM6" s="170"/>
    </row>
    <row r="7" spans="1:39" ht="15.75" customHeight="1">
      <c r="A7" s="188"/>
      <c r="B7" s="189"/>
      <c r="C7" s="228">
        <v>0</v>
      </c>
      <c r="D7" s="290">
        <v>230150110104</v>
      </c>
      <c r="E7" s="146" t="s">
        <v>124</v>
      </c>
      <c r="F7" s="183">
        <v>1600</v>
      </c>
      <c r="G7" s="184"/>
      <c r="H7" s="290">
        <v>230150210210</v>
      </c>
      <c r="I7" s="146" t="s">
        <v>123</v>
      </c>
      <c r="J7" s="185">
        <v>1150</v>
      </c>
      <c r="K7" s="275"/>
      <c r="L7" s="147" t="s">
        <v>59</v>
      </c>
      <c r="M7" s="146"/>
      <c r="N7" s="186">
        <v>0</v>
      </c>
      <c r="O7" s="276"/>
      <c r="P7" s="290">
        <v>230150410503</v>
      </c>
      <c r="Q7" s="146" t="s">
        <v>125</v>
      </c>
      <c r="R7" s="179">
        <v>350</v>
      </c>
      <c r="S7" s="274"/>
      <c r="T7" s="147"/>
      <c r="U7" s="146"/>
      <c r="V7" s="187"/>
      <c r="W7" s="184"/>
      <c r="X7" s="267" t="s">
        <v>563</v>
      </c>
      <c r="AA7" s="170"/>
      <c r="AB7" s="170"/>
      <c r="AC7" s="170"/>
      <c r="AD7" s="170"/>
      <c r="AE7" s="170"/>
      <c r="AF7" s="170"/>
      <c r="AG7" s="170"/>
      <c r="AH7" s="170"/>
      <c r="AI7" s="170"/>
      <c r="AJ7" s="170"/>
      <c r="AK7" s="170"/>
      <c r="AL7" s="170"/>
      <c r="AM7" s="170"/>
    </row>
    <row r="8" spans="1:39" ht="15.75" customHeight="1">
      <c r="A8" s="188"/>
      <c r="B8" s="189"/>
      <c r="C8" s="228">
        <v>0</v>
      </c>
      <c r="D8" s="290">
        <v>230150110105</v>
      </c>
      <c r="E8" s="146" t="s">
        <v>126</v>
      </c>
      <c r="F8" s="183">
        <v>1900</v>
      </c>
      <c r="G8" s="184"/>
      <c r="H8" s="290">
        <v>230150210206</v>
      </c>
      <c r="I8" s="146" t="s">
        <v>127</v>
      </c>
      <c r="J8" s="185">
        <v>150</v>
      </c>
      <c r="K8" s="275"/>
      <c r="L8" s="147" t="s">
        <v>59</v>
      </c>
      <c r="M8" s="146"/>
      <c r="N8" s="191">
        <v>0</v>
      </c>
      <c r="O8" s="274"/>
      <c r="P8" s="290">
        <v>230150410504</v>
      </c>
      <c r="Q8" s="146" t="s">
        <v>128</v>
      </c>
      <c r="R8" s="179">
        <v>200</v>
      </c>
      <c r="S8" s="274"/>
      <c r="T8" s="147"/>
      <c r="U8" s="146"/>
      <c r="V8" s="187"/>
      <c r="W8" s="184"/>
      <c r="X8" s="267" t="s">
        <v>503</v>
      </c>
      <c r="AA8" s="170"/>
      <c r="AB8" s="170"/>
      <c r="AC8" s="170"/>
      <c r="AD8" s="170"/>
      <c r="AE8" s="170"/>
      <c r="AF8" s="170"/>
      <c r="AG8" s="170"/>
      <c r="AH8" s="170"/>
      <c r="AI8" s="170"/>
      <c r="AJ8" s="170"/>
      <c r="AK8" s="170"/>
      <c r="AL8" s="170"/>
      <c r="AM8" s="170"/>
    </row>
    <row r="9" spans="1:39" ht="15.75" customHeight="1">
      <c r="A9" s="188"/>
      <c r="B9" s="189"/>
      <c r="C9" s="228">
        <v>0</v>
      </c>
      <c r="D9" s="290">
        <v>230150110106</v>
      </c>
      <c r="E9" s="146" t="s">
        <v>129</v>
      </c>
      <c r="F9" s="183">
        <v>1750</v>
      </c>
      <c r="G9" s="184"/>
      <c r="H9" s="147"/>
      <c r="I9" s="146"/>
      <c r="J9" s="191"/>
      <c r="K9" s="274"/>
      <c r="L9" s="147"/>
      <c r="M9" s="146"/>
      <c r="N9" s="191"/>
      <c r="O9" s="274"/>
      <c r="P9" s="290">
        <v>230150410505</v>
      </c>
      <c r="Q9" s="146" t="s">
        <v>130</v>
      </c>
      <c r="R9" s="179">
        <v>750</v>
      </c>
      <c r="S9" s="184"/>
      <c r="T9" s="147"/>
      <c r="U9" s="146"/>
      <c r="V9" s="187"/>
      <c r="W9" s="184"/>
      <c r="X9" s="267">
        <v>0</v>
      </c>
      <c r="AA9" s="170"/>
      <c r="AB9" s="170"/>
      <c r="AC9" s="170"/>
      <c r="AD9" s="170"/>
      <c r="AE9" s="170"/>
      <c r="AF9" s="170"/>
      <c r="AG9" s="170"/>
      <c r="AH9" s="170"/>
      <c r="AI9" s="170"/>
      <c r="AJ9" s="170"/>
      <c r="AK9" s="170"/>
      <c r="AL9" s="170"/>
      <c r="AM9" s="170"/>
    </row>
    <row r="10" spans="1:39" ht="15.75" customHeight="1">
      <c r="A10" s="188"/>
      <c r="B10" s="189"/>
      <c r="C10" s="228">
        <v>0</v>
      </c>
      <c r="D10" s="290">
        <v>230150110107</v>
      </c>
      <c r="E10" s="146" t="s">
        <v>131</v>
      </c>
      <c r="F10" s="183">
        <v>1800</v>
      </c>
      <c r="G10" s="184"/>
      <c r="H10" s="147"/>
      <c r="I10" s="146"/>
      <c r="J10" s="191"/>
      <c r="K10" s="274"/>
      <c r="L10" s="147"/>
      <c r="M10" s="146"/>
      <c r="N10" s="191"/>
      <c r="O10" s="274"/>
      <c r="P10" s="147"/>
      <c r="Q10" s="146"/>
      <c r="R10" s="179"/>
      <c r="S10" s="184"/>
      <c r="T10" s="147"/>
      <c r="U10" s="146"/>
      <c r="V10" s="187"/>
      <c r="W10" s="184"/>
      <c r="X10" s="267">
        <v>0</v>
      </c>
      <c r="AA10" s="170"/>
      <c r="AB10" s="170"/>
      <c r="AC10" s="170"/>
      <c r="AD10" s="170"/>
      <c r="AE10" s="170"/>
      <c r="AF10" s="170"/>
      <c r="AG10" s="170"/>
      <c r="AH10" s="170"/>
      <c r="AI10" s="170"/>
      <c r="AJ10" s="170"/>
      <c r="AK10" s="170"/>
      <c r="AL10" s="170"/>
      <c r="AM10" s="170"/>
    </row>
    <row r="11" spans="1:39" ht="15.75" customHeight="1">
      <c r="A11" s="188"/>
      <c r="B11" s="189"/>
      <c r="C11" s="228">
        <v>0</v>
      </c>
      <c r="D11" s="290">
        <v>230150110108</v>
      </c>
      <c r="E11" s="146" t="s">
        <v>132</v>
      </c>
      <c r="F11" s="183">
        <v>1350</v>
      </c>
      <c r="G11" s="184"/>
      <c r="H11" s="148"/>
      <c r="I11" s="149"/>
      <c r="J11" s="179"/>
      <c r="K11" s="184"/>
      <c r="L11" s="148"/>
      <c r="M11" s="149"/>
      <c r="N11" s="191"/>
      <c r="O11" s="184"/>
      <c r="P11" s="147"/>
      <c r="Q11" s="146"/>
      <c r="R11" s="179"/>
      <c r="S11" s="184"/>
      <c r="T11" s="147"/>
      <c r="U11" s="146"/>
      <c r="V11" s="187"/>
      <c r="W11" s="192"/>
      <c r="X11" s="267">
        <v>0</v>
      </c>
      <c r="AA11" s="170"/>
      <c r="AB11" s="170"/>
      <c r="AC11" s="170"/>
      <c r="AD11" s="170"/>
      <c r="AE11" s="170"/>
      <c r="AF11" s="170"/>
      <c r="AG11" s="170"/>
      <c r="AH11" s="170"/>
      <c r="AI11" s="170"/>
      <c r="AJ11" s="170"/>
      <c r="AK11" s="170"/>
      <c r="AL11" s="170"/>
      <c r="AM11" s="170"/>
    </row>
    <row r="12" spans="1:39" ht="15.75" customHeight="1">
      <c r="A12" s="188"/>
      <c r="B12" s="189"/>
      <c r="C12" s="228">
        <v>0</v>
      </c>
      <c r="D12" s="290">
        <v>230150110109</v>
      </c>
      <c r="E12" s="146" t="s">
        <v>133</v>
      </c>
      <c r="F12" s="183">
        <v>1300</v>
      </c>
      <c r="G12" s="184"/>
      <c r="H12" s="147"/>
      <c r="I12" s="146"/>
      <c r="J12" s="179"/>
      <c r="K12" s="184"/>
      <c r="L12" s="147"/>
      <c r="M12" s="146"/>
      <c r="N12" s="179"/>
      <c r="O12" s="184"/>
      <c r="P12" s="147"/>
      <c r="Q12" s="146"/>
      <c r="R12" s="179"/>
      <c r="S12" s="184"/>
      <c r="T12" s="147"/>
      <c r="U12" s="146"/>
      <c r="V12" s="187"/>
      <c r="W12" s="184"/>
      <c r="X12" s="267">
        <v>0</v>
      </c>
      <c r="AA12" s="170"/>
      <c r="AB12" s="170"/>
      <c r="AC12" s="170"/>
      <c r="AD12" s="170"/>
      <c r="AE12" s="170"/>
      <c r="AF12" s="170"/>
      <c r="AG12" s="170"/>
      <c r="AH12" s="170"/>
      <c r="AI12" s="170"/>
      <c r="AJ12" s="170"/>
      <c r="AK12" s="170"/>
      <c r="AL12" s="170"/>
      <c r="AM12" s="170"/>
    </row>
    <row r="13" spans="1:39" ht="15.75" customHeight="1">
      <c r="A13" s="188"/>
      <c r="B13" s="189"/>
      <c r="C13" s="228">
        <v>0</v>
      </c>
      <c r="D13" s="290">
        <v>230150110110</v>
      </c>
      <c r="E13" s="146" t="s">
        <v>134</v>
      </c>
      <c r="F13" s="183">
        <v>1200</v>
      </c>
      <c r="G13" s="184"/>
      <c r="H13" s="147"/>
      <c r="I13" s="146"/>
      <c r="J13" s="179"/>
      <c r="K13" s="184"/>
      <c r="L13" s="147"/>
      <c r="M13" s="146"/>
      <c r="N13" s="179"/>
      <c r="O13" s="184"/>
      <c r="P13" s="147"/>
      <c r="Q13" s="146"/>
      <c r="R13" s="179"/>
      <c r="S13" s="184"/>
      <c r="T13" s="147"/>
      <c r="U13" s="146"/>
      <c r="V13" s="187"/>
      <c r="W13" s="184"/>
      <c r="X13" s="267">
        <v>0</v>
      </c>
      <c r="AA13" s="170"/>
      <c r="AB13" s="170"/>
      <c r="AC13" s="170"/>
      <c r="AD13" s="170"/>
      <c r="AE13" s="170"/>
      <c r="AF13" s="170"/>
      <c r="AG13" s="170"/>
      <c r="AH13" s="170"/>
      <c r="AI13" s="170"/>
      <c r="AJ13" s="170"/>
      <c r="AK13" s="170"/>
      <c r="AL13" s="170"/>
      <c r="AM13" s="170"/>
    </row>
    <row r="14" spans="1:39" ht="15.75" customHeight="1">
      <c r="A14" s="188"/>
      <c r="B14" s="189"/>
      <c r="C14" s="228">
        <v>0</v>
      </c>
      <c r="D14" s="290">
        <v>230150110111</v>
      </c>
      <c r="E14" s="146" t="s">
        <v>135</v>
      </c>
      <c r="F14" s="183">
        <v>900</v>
      </c>
      <c r="G14" s="184"/>
      <c r="H14" s="147"/>
      <c r="I14" s="146"/>
      <c r="J14" s="179"/>
      <c r="K14" s="184"/>
      <c r="L14" s="147"/>
      <c r="M14" s="146"/>
      <c r="N14" s="179"/>
      <c r="O14" s="184"/>
      <c r="P14" s="147"/>
      <c r="Q14" s="146"/>
      <c r="R14" s="179"/>
      <c r="S14" s="184"/>
      <c r="T14" s="147"/>
      <c r="U14" s="146"/>
      <c r="V14" s="187"/>
      <c r="W14" s="184"/>
      <c r="X14" s="267">
        <v>0</v>
      </c>
      <c r="AA14" s="170"/>
      <c r="AB14" s="170"/>
      <c r="AC14" s="170"/>
      <c r="AD14" s="170"/>
      <c r="AE14" s="170"/>
      <c r="AF14" s="170"/>
      <c r="AG14" s="170"/>
      <c r="AH14" s="170"/>
      <c r="AI14" s="170"/>
      <c r="AJ14" s="170"/>
      <c r="AK14" s="170"/>
      <c r="AL14" s="170"/>
      <c r="AM14" s="170"/>
    </row>
    <row r="15" spans="1:39" ht="15.75" customHeight="1">
      <c r="A15" s="193"/>
      <c r="B15" s="194"/>
      <c r="C15" s="228" t="s">
        <v>39</v>
      </c>
      <c r="D15" s="290">
        <v>230150110113</v>
      </c>
      <c r="E15" s="146" t="s">
        <v>136</v>
      </c>
      <c r="F15" s="183">
        <v>1350</v>
      </c>
      <c r="G15" s="184"/>
      <c r="H15" s="147"/>
      <c r="I15" s="146"/>
      <c r="J15" s="179"/>
      <c r="K15" s="184"/>
      <c r="L15" s="147"/>
      <c r="M15" s="146"/>
      <c r="N15" s="179"/>
      <c r="O15" s="184"/>
      <c r="P15" s="147"/>
      <c r="Q15" s="146"/>
      <c r="R15" s="179"/>
      <c r="S15" s="184"/>
      <c r="T15" s="147"/>
      <c r="U15" s="146"/>
      <c r="V15" s="187"/>
      <c r="W15" s="184"/>
      <c r="X15" s="267" t="s">
        <v>564</v>
      </c>
      <c r="AA15" s="170"/>
      <c r="AB15" s="170"/>
      <c r="AC15" s="170"/>
      <c r="AD15" s="170"/>
      <c r="AE15" s="170"/>
      <c r="AF15" s="170"/>
      <c r="AG15" s="170"/>
      <c r="AH15" s="170"/>
      <c r="AI15" s="170"/>
      <c r="AJ15" s="170"/>
      <c r="AK15" s="170"/>
      <c r="AL15" s="170"/>
      <c r="AM15" s="170"/>
    </row>
    <row r="16" spans="1:39" ht="15.75" customHeight="1">
      <c r="A16" s="190"/>
      <c r="B16" s="195"/>
      <c r="C16" s="228">
        <v>0</v>
      </c>
      <c r="D16" s="290">
        <v>230150110114</v>
      </c>
      <c r="E16" s="146" t="s">
        <v>137</v>
      </c>
      <c r="F16" s="183">
        <v>1400</v>
      </c>
      <c r="G16" s="184"/>
      <c r="H16" s="147"/>
      <c r="I16" s="146"/>
      <c r="J16" s="179"/>
      <c r="K16" s="184"/>
      <c r="L16" s="147"/>
      <c r="M16" s="146"/>
      <c r="N16" s="179"/>
      <c r="O16" s="184"/>
      <c r="P16" s="147"/>
      <c r="Q16" s="146"/>
      <c r="R16" s="179"/>
      <c r="S16" s="184"/>
      <c r="T16" s="147"/>
      <c r="U16" s="146"/>
      <c r="V16" s="187"/>
      <c r="W16" s="184"/>
      <c r="X16" s="267">
        <v>0</v>
      </c>
      <c r="AA16" s="170"/>
      <c r="AB16" s="170"/>
      <c r="AC16" s="170"/>
      <c r="AD16" s="170"/>
      <c r="AE16" s="170"/>
      <c r="AF16" s="170"/>
      <c r="AG16" s="170"/>
      <c r="AH16" s="170"/>
      <c r="AI16" s="170"/>
      <c r="AJ16" s="170"/>
      <c r="AK16" s="170"/>
      <c r="AL16" s="170"/>
      <c r="AM16" s="170"/>
    </row>
    <row r="17" spans="1:39" ht="15.75" customHeight="1">
      <c r="A17" s="190"/>
      <c r="B17" s="195"/>
      <c r="C17" s="228">
        <v>0</v>
      </c>
      <c r="D17" s="290">
        <v>230150110115</v>
      </c>
      <c r="E17" s="146" t="s">
        <v>138</v>
      </c>
      <c r="F17" s="183">
        <v>1200</v>
      </c>
      <c r="G17" s="184"/>
      <c r="H17" s="147"/>
      <c r="I17" s="146"/>
      <c r="J17" s="179"/>
      <c r="K17" s="184"/>
      <c r="L17" s="147"/>
      <c r="M17" s="146"/>
      <c r="N17" s="179"/>
      <c r="O17" s="184"/>
      <c r="P17" s="147"/>
      <c r="Q17" s="146"/>
      <c r="R17" s="179"/>
      <c r="S17" s="184"/>
      <c r="T17" s="147"/>
      <c r="U17" s="146"/>
      <c r="V17" s="187"/>
      <c r="W17" s="184"/>
      <c r="X17" s="267" t="s">
        <v>139</v>
      </c>
      <c r="AA17" s="170"/>
      <c r="AB17" s="170"/>
      <c r="AC17" s="170"/>
      <c r="AD17" s="170"/>
      <c r="AE17" s="170"/>
      <c r="AF17" s="170"/>
      <c r="AG17" s="170"/>
      <c r="AH17" s="170"/>
      <c r="AI17" s="170"/>
      <c r="AJ17" s="170"/>
      <c r="AK17" s="170"/>
      <c r="AL17" s="170"/>
      <c r="AM17" s="170"/>
    </row>
    <row r="18" spans="1:39" ht="15.75" customHeight="1">
      <c r="A18" s="196"/>
      <c r="B18" s="197"/>
      <c r="C18" s="229" t="s">
        <v>40</v>
      </c>
      <c r="D18" s="293">
        <v>230150110120</v>
      </c>
      <c r="E18" s="151" t="s">
        <v>140</v>
      </c>
      <c r="F18" s="198">
        <v>1650</v>
      </c>
      <c r="G18" s="199"/>
      <c r="H18" s="150"/>
      <c r="I18" s="151"/>
      <c r="J18" s="200"/>
      <c r="K18" s="199"/>
      <c r="L18" s="147"/>
      <c r="M18" s="146"/>
      <c r="N18" s="179"/>
      <c r="O18" s="199"/>
      <c r="P18" s="150"/>
      <c r="Q18" s="151"/>
      <c r="R18" s="200"/>
      <c r="S18" s="199"/>
      <c r="T18" s="150"/>
      <c r="U18" s="151"/>
      <c r="V18" s="187"/>
      <c r="W18" s="199"/>
      <c r="X18" s="267" t="s">
        <v>565</v>
      </c>
      <c r="AA18" s="170"/>
      <c r="AB18" s="170"/>
      <c r="AC18" s="170"/>
      <c r="AD18" s="170"/>
      <c r="AE18" s="170"/>
      <c r="AF18" s="170"/>
      <c r="AG18" s="170"/>
      <c r="AH18" s="170"/>
      <c r="AI18" s="170"/>
      <c r="AJ18" s="170"/>
      <c r="AK18" s="170"/>
      <c r="AL18" s="170"/>
      <c r="AM18" s="170"/>
    </row>
    <row r="19" spans="1:39" ht="15.75" customHeight="1">
      <c r="A19" s="196"/>
      <c r="B19" s="197"/>
      <c r="C19" s="229" t="s">
        <v>41</v>
      </c>
      <c r="D19" s="293">
        <v>230150110121</v>
      </c>
      <c r="E19" s="151" t="s">
        <v>141</v>
      </c>
      <c r="F19" s="201">
        <v>2750</v>
      </c>
      <c r="G19" s="199"/>
      <c r="H19" s="150"/>
      <c r="I19" s="151"/>
      <c r="J19" s="200"/>
      <c r="K19" s="199"/>
      <c r="L19" s="147"/>
      <c r="M19" s="146"/>
      <c r="N19" s="179"/>
      <c r="O19" s="199"/>
      <c r="P19" s="150"/>
      <c r="Q19" s="151"/>
      <c r="R19" s="200"/>
      <c r="S19" s="199"/>
      <c r="T19" s="150"/>
      <c r="U19" s="151"/>
      <c r="V19" s="202"/>
      <c r="W19" s="199"/>
      <c r="X19" s="267" t="s">
        <v>566</v>
      </c>
      <c r="AA19" s="170"/>
      <c r="AB19" s="170"/>
      <c r="AC19" s="170"/>
      <c r="AD19" s="170"/>
      <c r="AE19" s="170"/>
      <c r="AF19" s="170"/>
      <c r="AG19" s="170"/>
      <c r="AH19" s="170"/>
      <c r="AI19" s="170"/>
      <c r="AJ19" s="170"/>
      <c r="AK19" s="170"/>
      <c r="AL19" s="170"/>
      <c r="AM19" s="170"/>
    </row>
    <row r="20" spans="1:39" ht="15.75" customHeight="1">
      <c r="A20" s="196"/>
      <c r="B20" s="197"/>
      <c r="C20" s="229">
        <v>0</v>
      </c>
      <c r="D20" s="293">
        <v>230150110122</v>
      </c>
      <c r="E20" s="151" t="s">
        <v>142</v>
      </c>
      <c r="F20" s="198">
        <v>2400</v>
      </c>
      <c r="G20" s="199"/>
      <c r="H20" s="150"/>
      <c r="I20" s="151"/>
      <c r="J20" s="200"/>
      <c r="K20" s="199"/>
      <c r="L20" s="147"/>
      <c r="M20" s="146"/>
      <c r="N20" s="179"/>
      <c r="O20" s="199"/>
      <c r="P20" s="150"/>
      <c r="Q20" s="151"/>
      <c r="R20" s="200"/>
      <c r="S20" s="199"/>
      <c r="T20" s="150"/>
      <c r="U20" s="151"/>
      <c r="V20" s="187"/>
      <c r="W20" s="199"/>
      <c r="X20" s="267">
        <v>0</v>
      </c>
      <c r="AA20" s="170"/>
      <c r="AB20" s="170"/>
      <c r="AC20" s="170"/>
      <c r="AD20" s="170"/>
      <c r="AE20" s="170"/>
      <c r="AF20" s="170"/>
      <c r="AG20" s="170"/>
      <c r="AH20" s="170"/>
      <c r="AI20" s="170"/>
      <c r="AJ20" s="170"/>
      <c r="AK20" s="170"/>
      <c r="AL20" s="170"/>
      <c r="AM20" s="170"/>
    </row>
    <row r="21" spans="1:39" ht="15.75" customHeight="1">
      <c r="A21" s="196"/>
      <c r="B21" s="197"/>
      <c r="C21" s="229">
        <v>0</v>
      </c>
      <c r="D21" s="293">
        <v>230150110123</v>
      </c>
      <c r="E21" s="151" t="s">
        <v>143</v>
      </c>
      <c r="F21" s="201">
        <v>1650</v>
      </c>
      <c r="G21" s="199"/>
      <c r="H21" s="150"/>
      <c r="I21" s="151"/>
      <c r="J21" s="200"/>
      <c r="K21" s="199"/>
      <c r="L21" s="147"/>
      <c r="M21" s="146"/>
      <c r="N21" s="179"/>
      <c r="O21" s="199"/>
      <c r="P21" s="150"/>
      <c r="Q21" s="151"/>
      <c r="R21" s="200"/>
      <c r="S21" s="199"/>
      <c r="T21" s="150"/>
      <c r="U21" s="151"/>
      <c r="V21" s="202"/>
      <c r="W21" s="199"/>
      <c r="X21" s="267">
        <v>0</v>
      </c>
      <c r="AA21" s="170"/>
      <c r="AB21" s="170"/>
      <c r="AC21" s="170"/>
      <c r="AD21" s="170"/>
      <c r="AE21" s="170"/>
      <c r="AF21" s="170"/>
      <c r="AG21" s="170"/>
      <c r="AH21" s="170"/>
      <c r="AI21" s="170"/>
      <c r="AJ21" s="170"/>
      <c r="AK21" s="170"/>
      <c r="AL21" s="170"/>
      <c r="AM21" s="170"/>
    </row>
    <row r="22" spans="1:39" ht="15.75" customHeight="1">
      <c r="A22" s="196"/>
      <c r="B22" s="197"/>
      <c r="C22" s="229">
        <v>0</v>
      </c>
      <c r="D22" s="293">
        <v>230150110125</v>
      </c>
      <c r="E22" s="151" t="s">
        <v>144</v>
      </c>
      <c r="F22" s="198">
        <v>2700</v>
      </c>
      <c r="G22" s="199"/>
      <c r="H22" s="150"/>
      <c r="I22" s="151"/>
      <c r="J22" s="200"/>
      <c r="K22" s="199"/>
      <c r="L22" s="147"/>
      <c r="M22" s="146"/>
      <c r="N22" s="179"/>
      <c r="O22" s="199"/>
      <c r="P22" s="150"/>
      <c r="Q22" s="151"/>
      <c r="R22" s="200"/>
      <c r="S22" s="199"/>
      <c r="T22" s="150"/>
      <c r="U22" s="151"/>
      <c r="V22" s="202"/>
      <c r="W22" s="199"/>
      <c r="X22" s="267">
        <v>0</v>
      </c>
      <c r="AA22" s="170"/>
      <c r="AB22" s="170"/>
      <c r="AC22" s="170"/>
      <c r="AD22" s="170"/>
      <c r="AE22" s="170"/>
      <c r="AF22" s="170"/>
      <c r="AG22" s="170"/>
      <c r="AH22" s="170"/>
      <c r="AI22" s="170"/>
      <c r="AJ22" s="170"/>
      <c r="AK22" s="170"/>
      <c r="AL22" s="170"/>
      <c r="AM22" s="170"/>
    </row>
    <row r="23" spans="1:39" ht="15.75" customHeight="1">
      <c r="A23" s="196"/>
      <c r="B23" s="197"/>
      <c r="C23" s="229" t="s">
        <v>42</v>
      </c>
      <c r="D23" s="293">
        <v>230150110127</v>
      </c>
      <c r="E23" s="151" t="s">
        <v>145</v>
      </c>
      <c r="F23" s="201">
        <v>2800</v>
      </c>
      <c r="G23" s="199"/>
      <c r="H23" s="150"/>
      <c r="I23" s="151"/>
      <c r="J23" s="200"/>
      <c r="K23" s="199"/>
      <c r="L23" s="147"/>
      <c r="M23" s="146"/>
      <c r="N23" s="179"/>
      <c r="O23" s="199"/>
      <c r="P23" s="150"/>
      <c r="Q23" s="151"/>
      <c r="R23" s="200"/>
      <c r="S23" s="199"/>
      <c r="T23" s="150"/>
      <c r="U23" s="151"/>
      <c r="V23" s="187"/>
      <c r="W23" s="199"/>
      <c r="X23" s="267" t="s">
        <v>567</v>
      </c>
      <c r="AA23" s="170"/>
      <c r="AB23" s="170"/>
      <c r="AC23" s="170"/>
      <c r="AD23" s="170"/>
      <c r="AE23" s="170"/>
      <c r="AF23" s="170"/>
      <c r="AG23" s="170"/>
      <c r="AH23" s="170"/>
      <c r="AI23" s="170"/>
      <c r="AJ23" s="170"/>
      <c r="AK23" s="170"/>
      <c r="AL23" s="170"/>
      <c r="AM23" s="170"/>
    </row>
    <row r="24" spans="1:39" ht="15.75" customHeight="1">
      <c r="A24" s="196"/>
      <c r="B24" s="197"/>
      <c r="C24" s="230"/>
      <c r="D24" s="150"/>
      <c r="E24" s="151"/>
      <c r="F24" s="201"/>
      <c r="G24" s="199"/>
      <c r="H24" s="150"/>
      <c r="I24" s="151"/>
      <c r="J24" s="200"/>
      <c r="K24" s="199"/>
      <c r="L24" s="147"/>
      <c r="M24" s="146"/>
      <c r="N24" s="179"/>
      <c r="O24" s="199"/>
      <c r="P24" s="150"/>
      <c r="Q24" s="151"/>
      <c r="R24" s="200"/>
      <c r="S24" s="199"/>
      <c r="T24" s="150"/>
      <c r="U24" s="151"/>
      <c r="V24" s="202"/>
      <c r="W24" s="199"/>
      <c r="X24" s="267"/>
      <c r="AA24" s="170"/>
      <c r="AB24" s="170"/>
      <c r="AC24" s="170"/>
      <c r="AD24" s="170"/>
      <c r="AE24" s="170"/>
      <c r="AF24" s="170"/>
      <c r="AG24" s="170"/>
      <c r="AH24" s="170"/>
      <c r="AI24" s="170"/>
      <c r="AJ24" s="170"/>
      <c r="AK24" s="170"/>
      <c r="AL24" s="170"/>
      <c r="AM24" s="170"/>
    </row>
    <row r="25" spans="1:39" ht="15.75" customHeight="1">
      <c r="A25" s="196"/>
      <c r="B25" s="197"/>
      <c r="C25" s="230"/>
      <c r="D25" s="150"/>
      <c r="E25" s="151"/>
      <c r="F25" s="201"/>
      <c r="G25" s="199"/>
      <c r="H25" s="150"/>
      <c r="I25" s="151"/>
      <c r="J25" s="200"/>
      <c r="K25" s="199"/>
      <c r="L25" s="150"/>
      <c r="M25" s="151"/>
      <c r="N25" s="200"/>
      <c r="O25" s="199"/>
      <c r="P25" s="150"/>
      <c r="Q25" s="151"/>
      <c r="R25" s="200"/>
      <c r="S25" s="199"/>
      <c r="T25" s="150"/>
      <c r="U25" s="151"/>
      <c r="V25" s="203"/>
      <c r="W25" s="199"/>
      <c r="X25" s="267"/>
      <c r="AA25" s="170"/>
      <c r="AB25" s="170"/>
      <c r="AC25" s="170"/>
      <c r="AD25" s="170"/>
      <c r="AE25" s="170"/>
      <c r="AF25" s="170"/>
      <c r="AG25" s="170"/>
      <c r="AH25" s="170"/>
      <c r="AI25" s="170"/>
      <c r="AJ25" s="170"/>
      <c r="AK25" s="170"/>
      <c r="AL25" s="170"/>
      <c r="AM25" s="170"/>
    </row>
    <row r="26" spans="1:39" ht="15.75" customHeight="1">
      <c r="A26" s="196"/>
      <c r="B26" s="197"/>
      <c r="C26" s="230"/>
      <c r="D26" s="150"/>
      <c r="E26" s="151"/>
      <c r="F26" s="201"/>
      <c r="G26" s="199"/>
      <c r="H26" s="150"/>
      <c r="I26" s="151"/>
      <c r="J26" s="200"/>
      <c r="K26" s="199"/>
      <c r="L26" s="150"/>
      <c r="M26" s="151"/>
      <c r="N26" s="200"/>
      <c r="O26" s="199"/>
      <c r="P26" s="150"/>
      <c r="Q26" s="151"/>
      <c r="R26" s="200"/>
      <c r="S26" s="199"/>
      <c r="T26" s="150"/>
      <c r="U26" s="151"/>
      <c r="V26" s="203"/>
      <c r="W26" s="199"/>
      <c r="X26" s="267">
        <v>0</v>
      </c>
      <c r="AA26" s="170"/>
      <c r="AB26" s="170"/>
      <c r="AC26" s="170"/>
      <c r="AD26" s="170"/>
      <c r="AE26" s="170"/>
      <c r="AF26" s="170"/>
      <c r="AG26" s="170"/>
      <c r="AH26" s="170"/>
      <c r="AI26" s="170"/>
      <c r="AJ26" s="170"/>
      <c r="AK26" s="170"/>
      <c r="AL26" s="170"/>
      <c r="AM26" s="170"/>
    </row>
    <row r="27" spans="1:39" ht="15.75" customHeight="1">
      <c r="A27" s="196"/>
      <c r="B27" s="197"/>
      <c r="C27" s="230"/>
      <c r="D27" s="150"/>
      <c r="E27" s="151"/>
      <c r="F27" s="201"/>
      <c r="G27" s="199"/>
      <c r="H27" s="150"/>
      <c r="I27" s="151"/>
      <c r="J27" s="200"/>
      <c r="K27" s="199"/>
      <c r="L27" s="150"/>
      <c r="M27" s="151"/>
      <c r="N27" s="200"/>
      <c r="O27" s="199"/>
      <c r="P27" s="150"/>
      <c r="Q27" s="151"/>
      <c r="R27" s="200"/>
      <c r="S27" s="199"/>
      <c r="T27" s="150"/>
      <c r="U27" s="151"/>
      <c r="V27" s="203"/>
      <c r="W27" s="199"/>
      <c r="X27" s="267">
        <v>0</v>
      </c>
      <c r="AA27" s="170"/>
      <c r="AB27" s="279"/>
      <c r="AC27" s="279"/>
      <c r="AD27" s="170"/>
      <c r="AE27" s="170"/>
      <c r="AF27" s="279"/>
      <c r="AG27" s="279"/>
      <c r="AH27" s="170"/>
      <c r="AI27" s="170"/>
      <c r="AJ27" s="279"/>
      <c r="AK27" s="279"/>
      <c r="AL27" s="279"/>
      <c r="AM27" s="170"/>
    </row>
    <row r="28" spans="1:39" ht="15.75" customHeight="1">
      <c r="A28" s="215"/>
      <c r="B28" s="216"/>
      <c r="C28" s="231"/>
      <c r="D28" s="147"/>
      <c r="E28" s="146"/>
      <c r="F28" s="191"/>
      <c r="G28" s="184"/>
      <c r="H28" s="147"/>
      <c r="I28" s="146"/>
      <c r="J28" s="179"/>
      <c r="K28" s="184"/>
      <c r="L28" s="147"/>
      <c r="M28" s="146"/>
      <c r="N28" s="179"/>
      <c r="O28" s="184"/>
      <c r="P28" s="147"/>
      <c r="Q28" s="146"/>
      <c r="R28" s="179"/>
      <c r="S28" s="184"/>
      <c r="T28" s="147"/>
      <c r="U28" s="146"/>
      <c r="V28" s="202"/>
      <c r="W28" s="184"/>
      <c r="X28" s="267">
        <v>0</v>
      </c>
      <c r="AA28" s="170"/>
      <c r="AB28" s="271"/>
      <c r="AC28" s="271"/>
      <c r="AD28" s="170"/>
      <c r="AE28" s="170"/>
      <c r="AF28" s="271"/>
      <c r="AG28" s="271"/>
      <c r="AH28" s="170"/>
      <c r="AI28" s="170"/>
      <c r="AJ28" s="271"/>
      <c r="AK28" s="271"/>
      <c r="AL28" s="271"/>
      <c r="AM28" s="170"/>
    </row>
    <row r="29" spans="1:39" ht="15.75" customHeight="1">
      <c r="A29" s="215"/>
      <c r="B29" s="216"/>
      <c r="C29" s="231"/>
      <c r="D29" s="147"/>
      <c r="E29" s="146"/>
      <c r="F29" s="191"/>
      <c r="G29" s="184"/>
      <c r="H29" s="147"/>
      <c r="I29" s="146"/>
      <c r="J29" s="179"/>
      <c r="K29" s="184"/>
      <c r="L29" s="147"/>
      <c r="M29" s="146"/>
      <c r="N29" s="179"/>
      <c r="O29" s="184"/>
      <c r="P29" s="147"/>
      <c r="Q29" s="146"/>
      <c r="R29" s="179"/>
      <c r="S29" s="184"/>
      <c r="T29" s="147"/>
      <c r="U29" s="146"/>
      <c r="V29" s="202"/>
      <c r="W29" s="184"/>
      <c r="X29" s="267">
        <v>0</v>
      </c>
      <c r="AA29" s="170"/>
      <c r="AB29" s="170"/>
      <c r="AC29" s="170"/>
      <c r="AD29" s="170"/>
      <c r="AE29" s="170"/>
      <c r="AF29" s="170"/>
      <c r="AG29" s="170"/>
      <c r="AH29" s="170"/>
      <c r="AI29" s="170"/>
      <c r="AJ29" s="170"/>
      <c r="AK29" s="170"/>
      <c r="AL29" s="170"/>
      <c r="AM29" s="170"/>
    </row>
    <row r="30" spans="1:39" ht="15.75" customHeight="1">
      <c r="A30" s="196"/>
      <c r="B30" s="197"/>
      <c r="C30" s="230"/>
      <c r="D30" s="150"/>
      <c r="E30" s="151"/>
      <c r="F30" s="201"/>
      <c r="G30" s="199"/>
      <c r="H30" s="150"/>
      <c r="I30" s="151"/>
      <c r="J30" s="200"/>
      <c r="K30" s="199"/>
      <c r="L30" s="150"/>
      <c r="M30" s="151"/>
      <c r="N30" s="200"/>
      <c r="O30" s="199"/>
      <c r="P30" s="150"/>
      <c r="Q30" s="151"/>
      <c r="R30" s="200"/>
      <c r="S30" s="199"/>
      <c r="T30" s="150"/>
      <c r="U30" s="151"/>
      <c r="V30" s="203"/>
      <c r="W30" s="199"/>
      <c r="X30" s="267">
        <v>0</v>
      </c>
      <c r="AA30" s="170"/>
      <c r="AB30" s="170"/>
      <c r="AC30" s="170"/>
      <c r="AD30" s="170"/>
      <c r="AE30" s="170"/>
      <c r="AF30" s="170"/>
      <c r="AG30" s="170"/>
      <c r="AH30" s="170"/>
      <c r="AI30" s="170"/>
      <c r="AJ30" s="170"/>
      <c r="AK30" s="170"/>
      <c r="AL30" s="170"/>
      <c r="AM30" s="170"/>
    </row>
    <row r="31" spans="1:39" ht="15.75" customHeight="1">
      <c r="A31" s="196"/>
      <c r="B31" s="197"/>
      <c r="C31" s="229"/>
      <c r="D31" s="150"/>
      <c r="E31" s="151"/>
      <c r="F31" s="201"/>
      <c r="G31" s="199"/>
      <c r="H31" s="150"/>
      <c r="I31" s="151"/>
      <c r="J31" s="200"/>
      <c r="K31" s="199"/>
      <c r="L31" s="147"/>
      <c r="M31" s="146"/>
      <c r="N31" s="179"/>
      <c r="O31" s="199"/>
      <c r="P31" s="150"/>
      <c r="Q31" s="151"/>
      <c r="R31" s="200"/>
      <c r="S31" s="199"/>
      <c r="T31" s="150"/>
      <c r="U31" s="151"/>
      <c r="V31" s="202"/>
      <c r="W31" s="199"/>
      <c r="X31" s="267">
        <v>0</v>
      </c>
      <c r="AA31" s="170"/>
      <c r="AB31" s="170"/>
      <c r="AC31" s="170"/>
      <c r="AD31" s="170"/>
      <c r="AE31" s="170"/>
      <c r="AF31" s="170"/>
      <c r="AG31" s="170"/>
      <c r="AH31" s="170"/>
      <c r="AI31" s="170"/>
      <c r="AJ31" s="170"/>
      <c r="AK31" s="170"/>
      <c r="AL31" s="170"/>
      <c r="AM31" s="170"/>
    </row>
    <row r="32" spans="1:39" ht="15.75" customHeight="1">
      <c r="A32" s="196"/>
      <c r="B32" s="197"/>
      <c r="C32" s="229"/>
      <c r="D32" s="150"/>
      <c r="E32" s="151"/>
      <c r="F32" s="201"/>
      <c r="G32" s="199"/>
      <c r="H32" s="150"/>
      <c r="I32" s="151"/>
      <c r="J32" s="200"/>
      <c r="K32" s="199"/>
      <c r="L32" s="150"/>
      <c r="M32" s="151"/>
      <c r="N32" s="200"/>
      <c r="O32" s="199"/>
      <c r="P32" s="150"/>
      <c r="Q32" s="151"/>
      <c r="R32" s="200"/>
      <c r="S32" s="199"/>
      <c r="T32" s="150"/>
      <c r="U32" s="151"/>
      <c r="V32" s="203"/>
      <c r="W32" s="199"/>
      <c r="X32" s="267">
        <v>0</v>
      </c>
      <c r="AA32" s="170"/>
      <c r="AB32" s="170"/>
      <c r="AC32" s="170"/>
      <c r="AD32" s="170"/>
      <c r="AE32" s="170"/>
      <c r="AF32" s="170"/>
      <c r="AG32" s="170"/>
      <c r="AH32" s="170"/>
      <c r="AI32" s="170"/>
      <c r="AJ32" s="170"/>
      <c r="AK32" s="170"/>
      <c r="AL32" s="170"/>
      <c r="AM32" s="170"/>
    </row>
    <row r="33" spans="1:39" ht="15.75" customHeight="1">
      <c r="A33" s="196"/>
      <c r="B33" s="197"/>
      <c r="C33" s="230"/>
      <c r="D33" s="150"/>
      <c r="E33" s="151"/>
      <c r="F33" s="201"/>
      <c r="G33" s="199"/>
      <c r="H33" s="150"/>
      <c r="I33" s="151"/>
      <c r="J33" s="200"/>
      <c r="K33" s="199"/>
      <c r="L33" s="150"/>
      <c r="M33" s="151"/>
      <c r="N33" s="200"/>
      <c r="O33" s="199"/>
      <c r="P33" s="150"/>
      <c r="Q33" s="151"/>
      <c r="R33" s="200"/>
      <c r="S33" s="199"/>
      <c r="T33" s="150"/>
      <c r="U33" s="151"/>
      <c r="V33" s="203"/>
      <c r="W33" s="199"/>
      <c r="X33" s="267">
        <v>0</v>
      </c>
      <c r="AA33" s="170"/>
      <c r="AB33" s="170"/>
      <c r="AC33" s="170"/>
      <c r="AD33" s="170"/>
      <c r="AE33" s="170"/>
      <c r="AF33" s="170"/>
      <c r="AG33" s="170"/>
      <c r="AH33" s="170"/>
      <c r="AI33" s="170"/>
      <c r="AJ33" s="170"/>
      <c r="AK33" s="170"/>
      <c r="AL33" s="170"/>
      <c r="AM33" s="170"/>
    </row>
    <row r="34" spans="1:39" ht="15.75" customHeight="1">
      <c r="A34" s="196"/>
      <c r="B34" s="197"/>
      <c r="C34" s="230"/>
      <c r="D34" s="150"/>
      <c r="E34" s="151"/>
      <c r="F34" s="201"/>
      <c r="G34" s="199"/>
      <c r="H34" s="150"/>
      <c r="I34" s="151"/>
      <c r="J34" s="200"/>
      <c r="K34" s="199"/>
      <c r="L34" s="150"/>
      <c r="M34" s="151"/>
      <c r="N34" s="200"/>
      <c r="O34" s="199"/>
      <c r="P34" s="150"/>
      <c r="Q34" s="151"/>
      <c r="R34" s="200"/>
      <c r="S34" s="199"/>
      <c r="T34" s="150"/>
      <c r="U34" s="151"/>
      <c r="V34" s="203"/>
      <c r="W34" s="199"/>
      <c r="X34" s="267">
        <v>0</v>
      </c>
      <c r="AA34" s="170"/>
      <c r="AB34" s="170"/>
      <c r="AC34" s="170"/>
      <c r="AD34" s="170"/>
      <c r="AE34" s="170"/>
      <c r="AF34" s="170"/>
      <c r="AG34" s="170"/>
      <c r="AH34" s="170"/>
      <c r="AI34" s="170"/>
      <c r="AJ34" s="170"/>
      <c r="AK34" s="170"/>
      <c r="AL34" s="170"/>
      <c r="AM34" s="170"/>
    </row>
    <row r="35" spans="1:39" ht="15.75" customHeight="1">
      <c r="A35" s="215"/>
      <c r="B35" s="216"/>
      <c r="C35" s="231"/>
      <c r="D35" s="147"/>
      <c r="E35" s="146"/>
      <c r="F35" s="191"/>
      <c r="G35" s="184"/>
      <c r="H35" s="147"/>
      <c r="I35" s="146"/>
      <c r="J35" s="179"/>
      <c r="K35" s="184"/>
      <c r="L35" s="147"/>
      <c r="M35" s="146"/>
      <c r="N35" s="179"/>
      <c r="O35" s="184"/>
      <c r="P35" s="147"/>
      <c r="Q35" s="146"/>
      <c r="R35" s="179"/>
      <c r="S35" s="184"/>
      <c r="T35" s="147"/>
      <c r="U35" s="146"/>
      <c r="V35" s="202"/>
      <c r="W35" s="184"/>
      <c r="X35" s="267">
        <v>0</v>
      </c>
      <c r="AA35" s="170"/>
      <c r="AB35" s="170"/>
      <c r="AC35" s="170"/>
      <c r="AD35" s="170"/>
      <c r="AE35" s="170"/>
      <c r="AF35" s="170"/>
      <c r="AG35" s="170"/>
      <c r="AH35" s="170"/>
      <c r="AI35" s="170"/>
      <c r="AJ35" s="170"/>
      <c r="AK35" s="170"/>
      <c r="AL35" s="170"/>
      <c r="AM35" s="170"/>
    </row>
    <row r="36" spans="1:39" ht="15.75" customHeight="1">
      <c r="A36" s="215"/>
      <c r="B36" s="216"/>
      <c r="C36" s="231"/>
      <c r="D36" s="147"/>
      <c r="E36" s="146"/>
      <c r="F36" s="191"/>
      <c r="G36" s="184"/>
      <c r="H36" s="147"/>
      <c r="I36" s="146"/>
      <c r="J36" s="179"/>
      <c r="K36" s="184"/>
      <c r="L36" s="147"/>
      <c r="M36" s="146"/>
      <c r="N36" s="179"/>
      <c r="O36" s="184"/>
      <c r="P36" s="147"/>
      <c r="Q36" s="146"/>
      <c r="R36" s="179"/>
      <c r="S36" s="184"/>
      <c r="T36" s="147"/>
      <c r="U36" s="146"/>
      <c r="V36" s="202"/>
      <c r="W36" s="184"/>
      <c r="X36" s="267">
        <v>0</v>
      </c>
      <c r="AA36" s="170"/>
      <c r="AB36" s="170"/>
      <c r="AC36" s="170"/>
      <c r="AD36" s="170"/>
      <c r="AE36" s="170"/>
      <c r="AF36" s="170"/>
      <c r="AG36" s="170"/>
      <c r="AH36" s="170"/>
      <c r="AI36" s="170"/>
      <c r="AJ36" s="170"/>
      <c r="AK36" s="170"/>
      <c r="AL36" s="170"/>
      <c r="AM36" s="170"/>
    </row>
    <row r="37" spans="1:39" ht="15.75" customHeight="1">
      <c r="A37" s="196"/>
      <c r="B37" s="197"/>
      <c r="C37" s="230"/>
      <c r="D37" s="150"/>
      <c r="E37" s="151"/>
      <c r="F37" s="201"/>
      <c r="G37" s="199"/>
      <c r="H37" s="150"/>
      <c r="I37" s="151"/>
      <c r="J37" s="200"/>
      <c r="K37" s="199"/>
      <c r="L37" s="150"/>
      <c r="M37" s="151"/>
      <c r="N37" s="200"/>
      <c r="O37" s="199"/>
      <c r="P37" s="150"/>
      <c r="Q37" s="151"/>
      <c r="R37" s="200"/>
      <c r="S37" s="199"/>
      <c r="T37" s="150"/>
      <c r="U37" s="151"/>
      <c r="V37" s="203"/>
      <c r="W37" s="199"/>
      <c r="X37" s="267">
        <v>0</v>
      </c>
      <c r="AA37" s="170"/>
      <c r="AB37" s="170"/>
      <c r="AC37" s="170"/>
      <c r="AD37" s="170"/>
      <c r="AE37" s="170"/>
      <c r="AF37" s="170"/>
      <c r="AG37" s="170"/>
      <c r="AH37" s="170"/>
      <c r="AI37" s="170"/>
      <c r="AJ37" s="170"/>
      <c r="AK37" s="170"/>
      <c r="AL37" s="170"/>
      <c r="AM37" s="170"/>
    </row>
    <row r="38" spans="1:39" ht="15.75" customHeight="1">
      <c r="A38" s="215"/>
      <c r="B38" s="216"/>
      <c r="C38" s="231"/>
      <c r="D38" s="147"/>
      <c r="E38" s="146"/>
      <c r="F38" s="191"/>
      <c r="G38" s="184"/>
      <c r="H38" s="147"/>
      <c r="I38" s="146"/>
      <c r="J38" s="179"/>
      <c r="K38" s="184"/>
      <c r="L38" s="147"/>
      <c r="M38" s="146"/>
      <c r="N38" s="179"/>
      <c r="O38" s="184"/>
      <c r="P38" s="147"/>
      <c r="Q38" s="146"/>
      <c r="R38" s="179"/>
      <c r="S38" s="184"/>
      <c r="T38" s="147"/>
      <c r="U38" s="146"/>
      <c r="V38" s="202"/>
      <c r="W38" s="184"/>
      <c r="X38" s="267">
        <v>0</v>
      </c>
      <c r="AA38" s="170"/>
      <c r="AB38" s="170"/>
      <c r="AC38" s="170"/>
      <c r="AD38" s="170"/>
      <c r="AE38" s="170"/>
      <c r="AF38" s="170"/>
      <c r="AG38" s="170"/>
      <c r="AH38" s="170"/>
      <c r="AI38" s="170"/>
      <c r="AJ38" s="170"/>
      <c r="AK38" s="170"/>
      <c r="AL38" s="170"/>
      <c r="AM38" s="170"/>
    </row>
    <row r="39" spans="1:39" ht="15.75" customHeight="1">
      <c r="A39" s="196"/>
      <c r="B39" s="197"/>
      <c r="C39" s="230"/>
      <c r="D39" s="150"/>
      <c r="E39" s="151"/>
      <c r="F39" s="201"/>
      <c r="G39" s="199"/>
      <c r="H39" s="150"/>
      <c r="I39" s="151"/>
      <c r="J39" s="200"/>
      <c r="K39" s="199"/>
      <c r="L39" s="150"/>
      <c r="M39" s="151"/>
      <c r="N39" s="200"/>
      <c r="O39" s="199"/>
      <c r="P39" s="150"/>
      <c r="Q39" s="151"/>
      <c r="R39" s="200"/>
      <c r="S39" s="199"/>
      <c r="T39" s="150"/>
      <c r="U39" s="151"/>
      <c r="V39" s="203"/>
      <c r="W39" s="199"/>
      <c r="X39" s="267">
        <v>0</v>
      </c>
      <c r="AA39" s="170"/>
      <c r="AB39" s="170"/>
      <c r="AC39" s="170"/>
      <c r="AD39" s="170"/>
      <c r="AE39" s="170"/>
      <c r="AF39" s="170"/>
      <c r="AG39" s="170"/>
      <c r="AH39" s="170"/>
      <c r="AI39" s="170"/>
      <c r="AJ39" s="170"/>
      <c r="AK39" s="170"/>
      <c r="AL39" s="170"/>
      <c r="AM39" s="170"/>
    </row>
    <row r="40" spans="1:39" ht="15.75" customHeight="1">
      <c r="A40" s="215"/>
      <c r="B40" s="216"/>
      <c r="C40" s="231"/>
      <c r="D40" s="147"/>
      <c r="E40" s="146"/>
      <c r="F40" s="191"/>
      <c r="G40" s="184"/>
      <c r="H40" s="147"/>
      <c r="I40" s="146"/>
      <c r="J40" s="179"/>
      <c r="K40" s="184"/>
      <c r="L40" s="147"/>
      <c r="M40" s="146"/>
      <c r="N40" s="179"/>
      <c r="O40" s="184"/>
      <c r="P40" s="147"/>
      <c r="Q40" s="146"/>
      <c r="R40" s="179"/>
      <c r="S40" s="184"/>
      <c r="T40" s="147"/>
      <c r="U40" s="146"/>
      <c r="V40" s="202"/>
      <c r="W40" s="184"/>
      <c r="X40" s="267">
        <v>0</v>
      </c>
      <c r="AA40" s="170"/>
      <c r="AB40" s="170"/>
      <c r="AC40" s="170"/>
      <c r="AD40" s="170"/>
      <c r="AE40" s="170"/>
      <c r="AF40" s="170"/>
      <c r="AG40" s="170"/>
      <c r="AH40" s="170"/>
      <c r="AI40" s="170"/>
      <c r="AJ40" s="170"/>
      <c r="AK40" s="170"/>
      <c r="AL40" s="170"/>
      <c r="AM40" s="170"/>
    </row>
    <row r="41" spans="1:39" ht="15.75" customHeight="1">
      <c r="A41" s="196"/>
      <c r="B41" s="197"/>
      <c r="C41" s="230"/>
      <c r="D41" s="150"/>
      <c r="E41" s="151"/>
      <c r="F41" s="201"/>
      <c r="G41" s="199"/>
      <c r="H41" s="150"/>
      <c r="I41" s="151"/>
      <c r="J41" s="200"/>
      <c r="K41" s="199"/>
      <c r="L41" s="150"/>
      <c r="M41" s="151"/>
      <c r="N41" s="200"/>
      <c r="O41" s="199"/>
      <c r="P41" s="150"/>
      <c r="Q41" s="151"/>
      <c r="R41" s="200"/>
      <c r="S41" s="199"/>
      <c r="T41" s="150"/>
      <c r="U41" s="151"/>
      <c r="V41" s="203"/>
      <c r="W41" s="199"/>
      <c r="X41" s="267">
        <v>0</v>
      </c>
      <c r="AA41" s="170"/>
      <c r="AB41" s="170"/>
      <c r="AC41" s="170"/>
      <c r="AD41" s="170"/>
      <c r="AE41" s="170"/>
      <c r="AF41" s="170"/>
      <c r="AG41" s="170"/>
      <c r="AH41" s="170"/>
      <c r="AI41" s="170"/>
      <c r="AJ41" s="170"/>
      <c r="AK41" s="170"/>
      <c r="AL41" s="170"/>
      <c r="AM41" s="170"/>
    </row>
    <row r="42" spans="1:39" ht="15.75" customHeight="1">
      <c r="A42" s="196"/>
      <c r="B42" s="197"/>
      <c r="C42" s="230"/>
      <c r="D42" s="150"/>
      <c r="E42" s="151"/>
      <c r="F42" s="201"/>
      <c r="G42" s="199"/>
      <c r="H42" s="150"/>
      <c r="I42" s="151"/>
      <c r="J42" s="200"/>
      <c r="K42" s="199"/>
      <c r="L42" s="150"/>
      <c r="M42" s="151"/>
      <c r="N42" s="200"/>
      <c r="O42" s="199"/>
      <c r="P42" s="150"/>
      <c r="Q42" s="151"/>
      <c r="R42" s="200"/>
      <c r="S42" s="199"/>
      <c r="T42" s="150"/>
      <c r="U42" s="151"/>
      <c r="V42" s="203"/>
      <c r="W42" s="199"/>
      <c r="X42" s="267">
        <v>0</v>
      </c>
      <c r="AA42" s="170"/>
      <c r="AB42" s="170"/>
      <c r="AC42" s="170"/>
      <c r="AD42" s="170"/>
      <c r="AE42" s="170"/>
      <c r="AF42" s="170"/>
      <c r="AG42" s="170"/>
      <c r="AH42" s="170"/>
      <c r="AI42" s="170"/>
      <c r="AJ42" s="170"/>
      <c r="AK42" s="170"/>
      <c r="AL42" s="170"/>
      <c r="AM42" s="170"/>
    </row>
    <row r="43" spans="1:39" ht="15.75" customHeight="1">
      <c r="A43" s="196"/>
      <c r="B43" s="197"/>
      <c r="C43" s="230"/>
      <c r="D43" s="150"/>
      <c r="E43" s="151"/>
      <c r="F43" s="201"/>
      <c r="G43" s="199"/>
      <c r="H43" s="150"/>
      <c r="I43" s="151"/>
      <c r="J43" s="200"/>
      <c r="K43" s="199"/>
      <c r="L43" s="150"/>
      <c r="M43" s="151"/>
      <c r="N43" s="200"/>
      <c r="O43" s="199"/>
      <c r="P43" s="150"/>
      <c r="Q43" s="151"/>
      <c r="R43" s="200"/>
      <c r="S43" s="199"/>
      <c r="T43" s="150"/>
      <c r="U43" s="151"/>
      <c r="V43" s="203"/>
      <c r="W43" s="199"/>
      <c r="X43" s="267">
        <v>0</v>
      </c>
      <c r="AA43" s="170"/>
      <c r="AB43" s="170"/>
      <c r="AC43" s="170"/>
      <c r="AD43" s="170"/>
      <c r="AE43" s="170"/>
      <c r="AF43" s="170"/>
      <c r="AG43" s="170"/>
      <c r="AH43" s="170"/>
      <c r="AI43" s="170"/>
      <c r="AJ43" s="170"/>
      <c r="AK43" s="170"/>
      <c r="AL43" s="170"/>
      <c r="AM43" s="170"/>
    </row>
    <row r="44" spans="1:39" ht="15.75" customHeight="1">
      <c r="A44" s="215"/>
      <c r="B44" s="216"/>
      <c r="C44" s="231"/>
      <c r="D44" s="147"/>
      <c r="E44" s="146"/>
      <c r="F44" s="191"/>
      <c r="G44" s="184"/>
      <c r="H44" s="147"/>
      <c r="I44" s="146"/>
      <c r="J44" s="179"/>
      <c r="K44" s="184"/>
      <c r="L44" s="147"/>
      <c r="M44" s="146"/>
      <c r="N44" s="179"/>
      <c r="O44" s="184"/>
      <c r="P44" s="147"/>
      <c r="Q44" s="146"/>
      <c r="R44" s="179"/>
      <c r="S44" s="184"/>
      <c r="T44" s="147"/>
      <c r="U44" s="146"/>
      <c r="V44" s="202"/>
      <c r="W44" s="184"/>
      <c r="X44" s="267">
        <v>0</v>
      </c>
      <c r="AA44" s="170"/>
      <c r="AB44" s="170"/>
      <c r="AC44" s="170"/>
      <c r="AD44" s="170"/>
      <c r="AE44" s="170"/>
      <c r="AF44" s="170"/>
      <c r="AG44" s="170"/>
      <c r="AH44" s="170"/>
      <c r="AI44" s="170"/>
      <c r="AJ44" s="170"/>
      <c r="AK44" s="170"/>
      <c r="AL44" s="170"/>
      <c r="AM44" s="170"/>
    </row>
    <row r="45" spans="1:39" ht="15.75" customHeight="1">
      <c r="A45" s="196"/>
      <c r="B45" s="197"/>
      <c r="C45" s="230"/>
      <c r="D45" s="150"/>
      <c r="E45" s="151"/>
      <c r="F45" s="201"/>
      <c r="G45" s="199"/>
      <c r="H45" s="150"/>
      <c r="I45" s="151"/>
      <c r="J45" s="200"/>
      <c r="K45" s="199"/>
      <c r="L45" s="150"/>
      <c r="M45" s="151"/>
      <c r="N45" s="200"/>
      <c r="O45" s="199"/>
      <c r="P45" s="150"/>
      <c r="Q45" s="151"/>
      <c r="R45" s="200"/>
      <c r="S45" s="199"/>
      <c r="T45" s="150"/>
      <c r="U45" s="151"/>
      <c r="V45" s="203"/>
      <c r="W45" s="199"/>
      <c r="X45" s="267">
        <v>0</v>
      </c>
      <c r="AA45" s="170"/>
      <c r="AB45" s="170"/>
      <c r="AC45" s="170"/>
      <c r="AD45" s="170"/>
      <c r="AE45" s="170"/>
      <c r="AF45" s="170"/>
      <c r="AG45" s="170"/>
      <c r="AH45" s="170"/>
      <c r="AI45" s="170"/>
      <c r="AJ45" s="170"/>
      <c r="AK45" s="170"/>
      <c r="AL45" s="170"/>
      <c r="AM45" s="170"/>
    </row>
    <row r="46" spans="1:39" ht="15.75" customHeight="1">
      <c r="A46" s="215"/>
      <c r="B46" s="216"/>
      <c r="C46" s="231"/>
      <c r="D46" s="147"/>
      <c r="E46" s="146"/>
      <c r="F46" s="191"/>
      <c r="G46" s="184"/>
      <c r="H46" s="147"/>
      <c r="I46" s="146"/>
      <c r="J46" s="179"/>
      <c r="K46" s="184"/>
      <c r="L46" s="147"/>
      <c r="M46" s="146"/>
      <c r="N46" s="179"/>
      <c r="O46" s="184"/>
      <c r="P46" s="147"/>
      <c r="Q46" s="146"/>
      <c r="R46" s="179"/>
      <c r="S46" s="184"/>
      <c r="T46" s="147"/>
      <c r="U46" s="146"/>
      <c r="V46" s="202"/>
      <c r="W46" s="184"/>
      <c r="X46" s="267">
        <v>0</v>
      </c>
      <c r="AA46" s="170"/>
      <c r="AB46" s="170"/>
      <c r="AC46" s="170"/>
      <c r="AD46" s="170"/>
      <c r="AE46" s="170"/>
      <c r="AF46" s="170"/>
      <c r="AG46" s="170"/>
      <c r="AH46" s="170"/>
      <c r="AI46" s="170"/>
      <c r="AJ46" s="170"/>
      <c r="AK46" s="170"/>
      <c r="AL46" s="170"/>
      <c r="AM46" s="170"/>
    </row>
    <row r="47" spans="1:39" ht="15.75" customHeight="1">
      <c r="A47" s="217"/>
      <c r="B47" s="218"/>
      <c r="C47" s="232"/>
      <c r="D47" s="159"/>
      <c r="E47" s="160"/>
      <c r="F47" s="219"/>
      <c r="G47" s="220"/>
      <c r="H47" s="159"/>
      <c r="I47" s="160"/>
      <c r="J47" s="221"/>
      <c r="K47" s="220"/>
      <c r="L47" s="159"/>
      <c r="M47" s="160"/>
      <c r="N47" s="221"/>
      <c r="O47" s="288"/>
      <c r="P47" s="159"/>
      <c r="Q47" s="160"/>
      <c r="R47" s="221"/>
      <c r="S47" s="220"/>
      <c r="T47" s="159"/>
      <c r="U47" s="160"/>
      <c r="V47" s="222"/>
      <c r="W47" s="220"/>
      <c r="X47" s="268">
        <v>0</v>
      </c>
      <c r="AA47" s="170"/>
      <c r="AB47" s="170"/>
      <c r="AC47" s="170"/>
      <c r="AD47" s="170"/>
      <c r="AE47" s="170"/>
      <c r="AF47" s="170"/>
      <c r="AG47" s="170"/>
      <c r="AH47" s="170"/>
      <c r="AI47" s="170"/>
      <c r="AJ47" s="170"/>
      <c r="AK47" s="170"/>
      <c r="AL47" s="170"/>
      <c r="AM47" s="170"/>
    </row>
    <row r="48" spans="1:39" ht="15.75" customHeight="1">
      <c r="A48" s="204"/>
      <c r="B48" s="205"/>
      <c r="C48" s="233"/>
      <c r="D48" s="152"/>
      <c r="E48" s="153" t="str">
        <f>CONCATENATE(FIXED(COUNTA(E5:E47),0,0),"　店")</f>
        <v>19　店</v>
      </c>
      <c r="F48" s="206">
        <f>SUM(F5:F47)</f>
        <v>32800</v>
      </c>
      <c r="G48" s="206">
        <f>SUM(G5:G47)</f>
        <v>0</v>
      </c>
      <c r="H48" s="152"/>
      <c r="I48" s="161" t="str">
        <f>CONCATENATE(FIXED(COUNTA(I5:I47),0,0),"　店")</f>
        <v>4　店</v>
      </c>
      <c r="J48" s="206">
        <f>SUM(J5:J47)</f>
        <v>4000</v>
      </c>
      <c r="K48" s="206">
        <f>SUM(K5:K47)</f>
        <v>0</v>
      </c>
      <c r="L48" s="152"/>
      <c r="M48" s="161" t="str">
        <f>CONCATENATE(FIXED(COUNTA(M5:M47),0,0),"　店")</f>
        <v>0　店</v>
      </c>
      <c r="N48" s="206">
        <f>SUM(N5:N47)</f>
        <v>0</v>
      </c>
      <c r="O48" s="206">
        <f>SUM(O5:O47)</f>
        <v>0</v>
      </c>
      <c r="P48" s="152"/>
      <c r="Q48" s="161" t="str">
        <f>CONCATENATE(FIXED(COUNTA(Q5:Q47),0,0),"　店")</f>
        <v>5　店</v>
      </c>
      <c r="R48" s="206">
        <f>SUM(R5:R47)</f>
        <v>2250</v>
      </c>
      <c r="S48" s="154">
        <f>SUM(S5:S47)</f>
        <v>0</v>
      </c>
      <c r="T48" s="152"/>
      <c r="U48" s="153" t="str">
        <f>CONCATENATE(FIXED(COUNTA(U5:U47),0,0),"　店")</f>
        <v>0　店</v>
      </c>
      <c r="V48" s="206">
        <f>SUM(V5:V47)</f>
        <v>0</v>
      </c>
      <c r="W48" s="240">
        <f>SUM(W5:W47)</f>
        <v>0</v>
      </c>
      <c r="X48" s="242">
        <f>SUM(X5:X47)</f>
        <v>0</v>
      </c>
      <c r="AA48" s="170"/>
      <c r="AB48" s="170"/>
      <c r="AC48" s="170"/>
      <c r="AD48" s="170"/>
      <c r="AE48" s="170"/>
      <c r="AF48" s="170"/>
      <c r="AG48" s="170"/>
      <c r="AH48" s="170"/>
      <c r="AI48" s="170"/>
      <c r="AJ48" s="170"/>
      <c r="AK48" s="170"/>
      <c r="AL48" s="170"/>
      <c r="AM48" s="170"/>
    </row>
    <row r="49" spans="1:39" ht="15.75" customHeight="1">
      <c r="A49" s="162" t="s">
        <v>613</v>
      </c>
      <c r="B49" s="165"/>
      <c r="C49" s="234"/>
      <c r="D49" s="163"/>
      <c r="E49" s="164"/>
      <c r="F49" s="223"/>
      <c r="G49" s="281"/>
      <c r="H49" s="282"/>
      <c r="I49" s="283"/>
      <c r="J49" s="281"/>
      <c r="K49" s="281"/>
      <c r="L49" s="282"/>
      <c r="M49" s="283"/>
      <c r="N49" s="281"/>
      <c r="O49" s="281"/>
      <c r="P49" s="282"/>
      <c r="Q49" s="283"/>
      <c r="R49" s="281"/>
      <c r="S49" s="284"/>
      <c r="T49" s="282"/>
      <c r="U49" s="283"/>
      <c r="V49" s="285"/>
      <c r="W49" s="281"/>
      <c r="X49" s="239" t="s">
        <v>8</v>
      </c>
      <c r="AA49" s="170"/>
      <c r="AB49" s="170"/>
      <c r="AC49" s="170"/>
      <c r="AD49" s="170"/>
      <c r="AE49" s="170"/>
      <c r="AF49" s="170"/>
      <c r="AG49" s="170"/>
      <c r="AH49" s="170"/>
      <c r="AI49" s="170"/>
      <c r="AJ49" s="170"/>
      <c r="AK49" s="170"/>
      <c r="AL49" s="170"/>
      <c r="AM49" s="170"/>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6"/>
      <c r="B60" s="76"/>
      <c r="F60" s="224"/>
      <c r="G60" s="76"/>
      <c r="J60" s="76"/>
      <c r="K60" s="76"/>
      <c r="N60" s="76"/>
      <c r="O60" s="76"/>
      <c r="R60" s="76"/>
      <c r="S60" s="76"/>
      <c r="V60" s="76"/>
      <c r="W60" s="76"/>
      <c r="X60" s="76"/>
    </row>
    <row r="61" spans="1:24" ht="13.5">
      <c r="A61" s="76"/>
      <c r="B61" s="76"/>
      <c r="F61" s="224"/>
      <c r="G61" s="76"/>
      <c r="J61" s="76"/>
      <c r="K61" s="76"/>
      <c r="N61" s="76"/>
      <c r="O61" s="76"/>
      <c r="R61" s="76"/>
      <c r="S61" s="76"/>
      <c r="V61" s="76"/>
      <c r="W61" s="76"/>
      <c r="X61" s="76"/>
    </row>
  </sheetData>
  <sheetProtection password="CC47" sheet="1" objects="1" scenarios="1" formatCells="0"/>
  <mergeCells count="15">
    <mergeCell ref="T4:V4"/>
    <mergeCell ref="J3:K3"/>
    <mergeCell ref="A4:B4"/>
    <mergeCell ref="D4:F4"/>
    <mergeCell ref="H4:J4"/>
    <mergeCell ref="L4:N4"/>
    <mergeCell ref="P4:R4"/>
    <mergeCell ref="B1:E2"/>
    <mergeCell ref="R1:U1"/>
    <mergeCell ref="W1:X2"/>
    <mergeCell ref="R2:U2"/>
    <mergeCell ref="F1:G1"/>
    <mergeCell ref="I1:O1"/>
    <mergeCell ref="F2:G2"/>
    <mergeCell ref="I2:O2"/>
  </mergeCells>
  <dataValidations count="10">
    <dataValidation type="whole" operator="lessThanOrEqual" showInputMessage="1" showErrorMessage="1" sqref="GO3:IV65536">
      <formula1>GM3</formula1>
    </dataValidation>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S5:S48 L5:L47 O24:O48 W5:W48 O5:O19 O21:O22 G5:G48">
      <formula1>O5</formula1>
    </dataValidation>
    <dataValidation type="whole" operator="lessThanOrEqual" showInputMessage="1" showErrorMessage="1" sqref="Y3:Z65536 AN3:GN65536">
      <formula1>#REF!</formula1>
    </dataValidation>
    <dataValidation type="whole" operator="lessThanOrEqual" allowBlank="1" showInputMessage="1" showErrorMessage="1" sqref="X6:X48">
      <formula1>西区!#REF!</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honsya03</cp:lastModifiedBy>
  <cp:lastPrinted>2018-06-27T00:57:05Z</cp:lastPrinted>
  <dcterms:created xsi:type="dcterms:W3CDTF">2001-09-20T06:42:30Z</dcterms:created>
  <dcterms:modified xsi:type="dcterms:W3CDTF">2019-06-10T23:51:12Z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