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尾張地区)" sheetId="5" r:id="rId5"/>
    <sheet name="地図（尾張地区）" sheetId="6" r:id="rId6"/>
    <sheet name="一宮市" sheetId="7" r:id="rId7"/>
    <sheet name="稲沢市・津島市" sheetId="8" r:id="rId8"/>
    <sheet name="愛西市・弥富市・あま市" sheetId="9" r:id="rId9"/>
    <sheet name="海部郡・清須市・北名古屋市" sheetId="10" r:id="rId10"/>
    <sheet name="西春日井郡・岩倉市・江南市" sheetId="11" r:id="rId11"/>
    <sheet name="丹羽郡・犬山市" sheetId="12" r:id="rId12"/>
    <sheet name="小牧市" sheetId="13" r:id="rId13"/>
    <sheet name="春日井市" sheetId="14" r:id="rId14"/>
    <sheet name="瀬戸市・尾張旭市" sheetId="15" r:id="rId15"/>
    <sheet name="日進市・豊明市" sheetId="16" r:id="rId16"/>
    <sheet name="長久手市・愛知郡" sheetId="17" r:id="rId17"/>
    <sheet name="大府市・東海市" sheetId="18" r:id="rId18"/>
    <sheet name="知多市・半田市" sheetId="19" r:id="rId19"/>
    <sheet name="常滑市・知多郡" sheetId="20" r:id="rId20"/>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4">'表紙（尾張地区)'!$A$1:$U$40</definedName>
  </definedNames>
  <calcPr fullCalcOnLoad="1"/>
</workbook>
</file>

<file path=xl/sharedStrings.xml><?xml version="1.0" encoding="utf-8"?>
<sst xmlns="http://schemas.openxmlformats.org/spreadsheetml/2006/main" count="1104" uniqueCount="608">
  <si>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</si>
  <si>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</si>
  <si>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</si>
  <si>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</si>
  <si>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</si>
  <si>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</si>
  <si>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</si>
  <si>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</si>
  <si>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</si>
  <si>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</si>
  <si>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</si>
  <si>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</si>
  <si>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</si>
  <si>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</si>
  <si>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</si>
  <si>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</si>
  <si>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</si>
  <si>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</si>
  <si>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</si>
  <si>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</si>
  <si>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</si>
  <si>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</si>
  <si>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</si>
  <si>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</si>
  <si>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</si>
  <si>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</si>
  <si>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</si>
  <si>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</si>
  <si>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</si>
  <si>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</si>
  <si>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</si>
  <si>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</si>
  <si>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</si>
  <si>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</si>
  <si>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</si>
  <si>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</si>
  <si>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</si>
  <si>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</si>
  <si>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</si>
  <si>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</si>
  <si>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</si>
  <si>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</si>
  <si>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</si>
  <si>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
  </si>
  <si>
    <t>日進北部</t>
  </si>
  <si>
    <t>一宮市</t>
  </si>
  <si>
    <t>一宮東部N</t>
  </si>
  <si>
    <t>尾張萩原</t>
  </si>
  <si>
    <t>一宮西部</t>
  </si>
  <si>
    <t>新一宮</t>
  </si>
  <si>
    <t>一宮市全域の場合</t>
  </si>
  <si>
    <t>一宮南部N</t>
  </si>
  <si>
    <t>浅井</t>
  </si>
  <si>
    <t>一宮中央</t>
  </si>
  <si>
    <t>一宮北部N</t>
  </si>
  <si>
    <t>一宮東部</t>
  </si>
  <si>
    <t>一宮北部</t>
  </si>
  <si>
    <t>一宮浅井NM</t>
  </si>
  <si>
    <t>一宮南部</t>
  </si>
  <si>
    <t>尾西中央</t>
  </si>
  <si>
    <t>浅井北部NM</t>
  </si>
  <si>
    <t>奥町今伊勢</t>
  </si>
  <si>
    <t>木曽川</t>
  </si>
  <si>
    <t>一宮浅渕N</t>
  </si>
  <si>
    <t>今伊勢</t>
  </si>
  <si>
    <t>下津浅野</t>
  </si>
  <si>
    <t>千秋NM</t>
  </si>
  <si>
    <t>今伊勢東</t>
  </si>
  <si>
    <t>起</t>
  </si>
  <si>
    <t>一宮瀬時NM</t>
  </si>
  <si>
    <t>一宮尾西</t>
  </si>
  <si>
    <t>一宮春明NM</t>
  </si>
  <si>
    <t>一宮西部N</t>
  </si>
  <si>
    <t>一宮大和N</t>
  </si>
  <si>
    <t>一宮奥町N</t>
  </si>
  <si>
    <t>今伊勢西N</t>
  </si>
  <si>
    <t>苅安賀N</t>
  </si>
  <si>
    <t>奥町西部N</t>
  </si>
  <si>
    <t>一宮戸塚N</t>
  </si>
  <si>
    <t>今伊勢南部N</t>
  </si>
  <si>
    <t>一宮大毛N</t>
  </si>
  <si>
    <t>今伊勢北部N</t>
  </si>
  <si>
    <t>一宮北方N</t>
  </si>
  <si>
    <t>起東部N</t>
  </si>
  <si>
    <t>起西部N</t>
  </si>
  <si>
    <t>東五城N</t>
  </si>
  <si>
    <t>木曽川(宇佐見)N</t>
  </si>
  <si>
    <t>木曽川(大塚)N</t>
  </si>
  <si>
    <t>玉の井N</t>
  </si>
  <si>
    <t>稲沢市</t>
  </si>
  <si>
    <t>津島市</t>
  </si>
  <si>
    <t>稲沢東部N</t>
  </si>
  <si>
    <t>稲沢</t>
  </si>
  <si>
    <t>国府宮</t>
  </si>
  <si>
    <t>稲沢大里N</t>
  </si>
  <si>
    <t>稲沢南部</t>
  </si>
  <si>
    <t>稲沢駅前</t>
  </si>
  <si>
    <t>稲沢六角堂N</t>
  </si>
  <si>
    <t>稲沢西部</t>
  </si>
  <si>
    <t>稲沢下津N</t>
  </si>
  <si>
    <t>祖父江</t>
  </si>
  <si>
    <t>大里</t>
  </si>
  <si>
    <t>下津北部N</t>
  </si>
  <si>
    <t>平和</t>
  </si>
  <si>
    <t>稲沢下津</t>
  </si>
  <si>
    <t>片原一色NM</t>
  </si>
  <si>
    <t>稲沢西部N</t>
  </si>
  <si>
    <t>稲沢松清N</t>
  </si>
  <si>
    <t>稲沢高御堂N</t>
  </si>
  <si>
    <t>稲沢南部N</t>
  </si>
  <si>
    <t>稲沢千代田NM</t>
  </si>
  <si>
    <t>祖父江NM</t>
  </si>
  <si>
    <t>祖父江南部NM</t>
  </si>
  <si>
    <t>尾張津島NM</t>
  </si>
  <si>
    <t>津島</t>
  </si>
  <si>
    <t>津島市全域の場合</t>
  </si>
  <si>
    <t>津島西部NM</t>
  </si>
  <si>
    <t>津島南部</t>
  </si>
  <si>
    <t>*２</t>
  </si>
  <si>
    <t>津島北部NM</t>
  </si>
  <si>
    <t>神守NM</t>
  </si>
  <si>
    <t>青塚NM</t>
  </si>
  <si>
    <t>愛西市</t>
  </si>
  <si>
    <t>弥富市</t>
  </si>
  <si>
    <t>あま市</t>
  </si>
  <si>
    <t>勝幡NM</t>
  </si>
  <si>
    <t>富吉</t>
  </si>
  <si>
    <t>愛西市全域の場合</t>
  </si>
  <si>
    <t>藤浪NM</t>
  </si>
  <si>
    <t>津島市津島北部</t>
  </si>
  <si>
    <t>佐屋NAM</t>
  </si>
  <si>
    <t>永和NM</t>
  </si>
  <si>
    <t>津島市津島西部</t>
  </si>
  <si>
    <t>南佐屋NAM</t>
  </si>
  <si>
    <t>稲沢市祖父江南部</t>
  </si>
  <si>
    <t>尾張弥富NAM</t>
  </si>
  <si>
    <t>弥富市全域の場合</t>
  </si>
  <si>
    <t>弥富南部</t>
  </si>
  <si>
    <t>甚目寺NM</t>
  </si>
  <si>
    <t>甚目寺</t>
  </si>
  <si>
    <t>海部</t>
  </si>
  <si>
    <t>あま市全域の場合</t>
  </si>
  <si>
    <t>甚目寺南部NM</t>
  </si>
  <si>
    <t>甚目寺西部NM</t>
  </si>
  <si>
    <t>七宝NM</t>
  </si>
  <si>
    <t>七宝</t>
  </si>
  <si>
    <t>木田NM</t>
  </si>
  <si>
    <t>美和</t>
  </si>
  <si>
    <t>美和正則NM</t>
  </si>
  <si>
    <t>海部郡</t>
  </si>
  <si>
    <t>清須市</t>
  </si>
  <si>
    <t>北名古屋市</t>
  </si>
  <si>
    <t>蟹江NM</t>
  </si>
  <si>
    <t>蟹江</t>
  </si>
  <si>
    <t>蟹江町全域の場合</t>
  </si>
  <si>
    <t>蟹江須成NM</t>
  </si>
  <si>
    <t>舟入NAM</t>
  </si>
  <si>
    <t>蟹江南部NM</t>
  </si>
  <si>
    <t>飛島NAM</t>
  </si>
  <si>
    <t>大治東部NM</t>
  </si>
  <si>
    <t>大治</t>
  </si>
  <si>
    <t>大治南部NM</t>
  </si>
  <si>
    <t>大治西部NM</t>
  </si>
  <si>
    <t>万場北NM</t>
  </si>
  <si>
    <t>清洲北部N</t>
  </si>
  <si>
    <t>清須</t>
  </si>
  <si>
    <t>清洲</t>
  </si>
  <si>
    <t>清須市全域の場合</t>
  </si>
  <si>
    <t>あま清洲NM</t>
  </si>
  <si>
    <t>枇杷島NM</t>
  </si>
  <si>
    <t>西枇杷島NM</t>
  </si>
  <si>
    <t>尾張新川南部N</t>
  </si>
  <si>
    <t>尾張新川北部N</t>
  </si>
  <si>
    <t>北名古屋市北名古屋</t>
  </si>
  <si>
    <t>北名古屋NM</t>
  </si>
  <si>
    <t>西春</t>
  </si>
  <si>
    <t>西春西部</t>
  </si>
  <si>
    <t>師勝</t>
  </si>
  <si>
    <t>西春日井郡</t>
  </si>
  <si>
    <t>岩倉市</t>
  </si>
  <si>
    <t>江南市</t>
  </si>
  <si>
    <t>豊山北NM</t>
  </si>
  <si>
    <t>豊山町全域の場合</t>
  </si>
  <si>
    <t>豊場NM</t>
  </si>
  <si>
    <t>岩倉NM</t>
  </si>
  <si>
    <t>岩倉</t>
  </si>
  <si>
    <t>岩倉市全域の場合</t>
  </si>
  <si>
    <t>岩倉東部NM</t>
  </si>
  <si>
    <t>岩倉曾野NM</t>
  </si>
  <si>
    <t>岩倉南部NM</t>
  </si>
  <si>
    <t>古知野NM</t>
  </si>
  <si>
    <t>江南中央</t>
  </si>
  <si>
    <t>江南北部</t>
  </si>
  <si>
    <t>江南市全域の場合</t>
  </si>
  <si>
    <t>古知野北部NM</t>
  </si>
  <si>
    <t>江南東部</t>
  </si>
  <si>
    <t>古知野東部NM</t>
  </si>
  <si>
    <t>江南団地</t>
  </si>
  <si>
    <t>古知野西部NM</t>
  </si>
  <si>
    <t>布袋</t>
  </si>
  <si>
    <t>宮田NM</t>
  </si>
  <si>
    <t>江南まんだら寺前NM</t>
  </si>
  <si>
    <t>江南北部NM</t>
  </si>
  <si>
    <t>江南草井NM</t>
  </si>
  <si>
    <t>布袋NM</t>
  </si>
  <si>
    <t>布袋北部NM</t>
  </si>
  <si>
    <t>加納馬場NM</t>
  </si>
  <si>
    <t>丹羽郡</t>
  </si>
  <si>
    <t>犬山市</t>
  </si>
  <si>
    <t>柏森NM</t>
  </si>
  <si>
    <t>扶桑</t>
  </si>
  <si>
    <t>扶桑NM</t>
  </si>
  <si>
    <t>扶桑東NM</t>
  </si>
  <si>
    <t>扶桑山名NM</t>
  </si>
  <si>
    <t>大口北部NM</t>
  </si>
  <si>
    <t>大口町全域の場合</t>
  </si>
  <si>
    <t>大口南部NM</t>
  </si>
  <si>
    <t>犬山NM</t>
  </si>
  <si>
    <t>犬山東部</t>
  </si>
  <si>
    <t>犬山</t>
  </si>
  <si>
    <t>犬山駅東NM</t>
  </si>
  <si>
    <t>犬山中央</t>
  </si>
  <si>
    <t>犬山城東NM</t>
  </si>
  <si>
    <t>犬山南部</t>
  </si>
  <si>
    <t>前原NM</t>
  </si>
  <si>
    <t>羽黒NM</t>
  </si>
  <si>
    <t>羽黒東部NM</t>
  </si>
  <si>
    <t>楽田NM</t>
  </si>
  <si>
    <t>楽田東部NM</t>
  </si>
  <si>
    <t>小牧市</t>
  </si>
  <si>
    <t>小牧中央NM</t>
  </si>
  <si>
    <t>小牧中央</t>
  </si>
  <si>
    <t>小牧北部</t>
  </si>
  <si>
    <t>小牧南部NM</t>
  </si>
  <si>
    <t>桃花台</t>
  </si>
  <si>
    <t>小牧陶NM</t>
  </si>
  <si>
    <t>小牧西部</t>
  </si>
  <si>
    <t>小牧北部NM</t>
  </si>
  <si>
    <t>小牧北里NM</t>
  </si>
  <si>
    <t>小牧小木NM</t>
  </si>
  <si>
    <t>小牧三ツ渕NM</t>
  </si>
  <si>
    <t>小牧間々NM</t>
  </si>
  <si>
    <t>小牧村中NM</t>
  </si>
  <si>
    <t>味岡NM</t>
  </si>
  <si>
    <t>小牧原NM</t>
  </si>
  <si>
    <t>小牧東部NM</t>
  </si>
  <si>
    <t>小牧本庄NM</t>
  </si>
  <si>
    <t>小牧池の内NM</t>
  </si>
  <si>
    <t>桃花台東部NM</t>
  </si>
  <si>
    <t>桃花台西部NM</t>
  </si>
  <si>
    <t>桃花台北部NM</t>
  </si>
  <si>
    <t>春日井西部NM</t>
  </si>
  <si>
    <t>春日井西部</t>
  </si>
  <si>
    <t>高蔵寺</t>
  </si>
  <si>
    <t>春日井宮町NM</t>
  </si>
  <si>
    <t>勝川</t>
  </si>
  <si>
    <t>春日井中新町NM</t>
  </si>
  <si>
    <t>春日井中央</t>
  </si>
  <si>
    <t>勝川NM</t>
  </si>
  <si>
    <t>鳥居松</t>
  </si>
  <si>
    <t>ﾆｭｰﾀｳﾝ</t>
  </si>
  <si>
    <t>勝川東部NM</t>
  </si>
  <si>
    <t>藤山台</t>
  </si>
  <si>
    <t>春日井</t>
  </si>
  <si>
    <t>勝川南部NM</t>
  </si>
  <si>
    <t>桃花台(坂下)</t>
  </si>
  <si>
    <t>勝川口NM</t>
  </si>
  <si>
    <t>中央台</t>
  </si>
  <si>
    <t>春日井八田NM</t>
  </si>
  <si>
    <t>尾張坂下</t>
  </si>
  <si>
    <t>春日井松河戸NM</t>
  </si>
  <si>
    <t>春日井NM</t>
  </si>
  <si>
    <t>春日井高校前NM</t>
  </si>
  <si>
    <t>鳥居松NM</t>
  </si>
  <si>
    <t>尾張坂下NM</t>
  </si>
  <si>
    <t>春日井桃山NM</t>
  </si>
  <si>
    <t>鷹来NM</t>
  </si>
  <si>
    <t>瀬戸市</t>
  </si>
  <si>
    <t>春日井市</t>
  </si>
  <si>
    <t>尾張旭市</t>
  </si>
  <si>
    <t>瀬戸</t>
  </si>
  <si>
    <t>瀬戸市全域の場合</t>
  </si>
  <si>
    <t>菱野団地</t>
  </si>
  <si>
    <t>瀬戸南</t>
  </si>
  <si>
    <t>多治見市多治見（両藤舎）</t>
  </si>
  <si>
    <t>瀬戸(加藤)NM</t>
  </si>
  <si>
    <t>水野</t>
  </si>
  <si>
    <t>100枚をプラス</t>
  </si>
  <si>
    <t>瀬戸陶原NM</t>
  </si>
  <si>
    <t>水野西NM</t>
  </si>
  <si>
    <t>瀬戸南山NM</t>
  </si>
  <si>
    <t>瀬戸共栄NM</t>
  </si>
  <si>
    <t>原山台NM</t>
  </si>
  <si>
    <t>瀬戸南部NM</t>
  </si>
  <si>
    <t>瀬戸長根NM</t>
  </si>
  <si>
    <t>瀬戸幡山NM</t>
  </si>
  <si>
    <t>瀬戸山口NM</t>
  </si>
  <si>
    <t>三郷NM</t>
  </si>
  <si>
    <t>尾張旭</t>
  </si>
  <si>
    <t>新尾張旭</t>
  </si>
  <si>
    <t>尾張旭市全域の場合</t>
  </si>
  <si>
    <t>平池NM</t>
  </si>
  <si>
    <t>三郷</t>
  </si>
  <si>
    <t>尾張旭北部NM</t>
  </si>
  <si>
    <t>旭新居NM</t>
  </si>
  <si>
    <t>本地ヶ原NM</t>
  </si>
  <si>
    <t>瑞鳳NM</t>
  </si>
  <si>
    <t>日進市</t>
  </si>
  <si>
    <t>豊明市</t>
  </si>
  <si>
    <t>岩崎N</t>
  </si>
  <si>
    <t>岩崎</t>
  </si>
  <si>
    <t>日進</t>
  </si>
  <si>
    <t>日進市全域の場合</t>
  </si>
  <si>
    <t>岩崎香久山N</t>
  </si>
  <si>
    <t>赤池</t>
  </si>
  <si>
    <t>岩崎台N</t>
  </si>
  <si>
    <t>五色園N</t>
  </si>
  <si>
    <t>日進米野木NM</t>
  </si>
  <si>
    <t>日進中部N</t>
  </si>
  <si>
    <t>赤池NM</t>
  </si>
  <si>
    <t>日進折戸NM</t>
  </si>
  <si>
    <t>日進浅田NM</t>
  </si>
  <si>
    <t>日進東NM</t>
  </si>
  <si>
    <t>豊明団地NM</t>
  </si>
  <si>
    <t>豊明</t>
  </si>
  <si>
    <t>豊明東部NM</t>
  </si>
  <si>
    <t>前後</t>
  </si>
  <si>
    <t>前後NM</t>
  </si>
  <si>
    <t>豊明桜ヶ丘NM</t>
  </si>
  <si>
    <t>沓掛NM</t>
  </si>
  <si>
    <t>豊明南館N</t>
  </si>
  <si>
    <t>長久手市</t>
  </si>
  <si>
    <t>愛知郡</t>
  </si>
  <si>
    <t>長久手北部NM</t>
  </si>
  <si>
    <t>長久手</t>
  </si>
  <si>
    <t>長久手市全域の場合</t>
  </si>
  <si>
    <t>長久手東部NM</t>
  </si>
  <si>
    <t>長久手西部NM</t>
  </si>
  <si>
    <t>長久手南部NM</t>
  </si>
  <si>
    <t>和合NM</t>
  </si>
  <si>
    <t>東郷</t>
  </si>
  <si>
    <t>東郷白鳥NM</t>
  </si>
  <si>
    <t>諸輪NM</t>
  </si>
  <si>
    <t>春木台NM</t>
  </si>
  <si>
    <t>音貝NM</t>
  </si>
  <si>
    <t>大府市</t>
  </si>
  <si>
    <t>東海市</t>
  </si>
  <si>
    <t>東海市</t>
  </si>
  <si>
    <t>共和NM</t>
  </si>
  <si>
    <t>大府</t>
  </si>
  <si>
    <t>共和西NM</t>
  </si>
  <si>
    <t>共和</t>
  </si>
  <si>
    <t>大府東部NM</t>
  </si>
  <si>
    <t>大府NM</t>
  </si>
  <si>
    <t>大府吉田NM</t>
  </si>
  <si>
    <t>大府森岡NM</t>
  </si>
  <si>
    <t>大府駅西NM</t>
  </si>
  <si>
    <t>名和緑陽N</t>
  </si>
  <si>
    <t>東海大高</t>
  </si>
  <si>
    <t>名和</t>
  </si>
  <si>
    <t>東海市全域の場合</t>
  </si>
  <si>
    <t>名和水谷N</t>
  </si>
  <si>
    <t>尾張横須賀</t>
  </si>
  <si>
    <t>東海北部</t>
  </si>
  <si>
    <t>荒尾NM</t>
  </si>
  <si>
    <t>南加木屋</t>
  </si>
  <si>
    <t>東海東浦</t>
  </si>
  <si>
    <t>名和上野NM</t>
  </si>
  <si>
    <t>阿久比</t>
  </si>
  <si>
    <t>東海大池NM</t>
  </si>
  <si>
    <t>東海大田NM</t>
  </si>
  <si>
    <t>高横須賀NM</t>
  </si>
  <si>
    <t>尾張横須賀NM</t>
  </si>
  <si>
    <t>加木屋NM</t>
  </si>
  <si>
    <t>知多市</t>
  </si>
  <si>
    <t>半田市</t>
  </si>
  <si>
    <t>寺本NM</t>
  </si>
  <si>
    <t>知多南</t>
  </si>
  <si>
    <t>朝倉団地NM</t>
  </si>
  <si>
    <t>朝倉</t>
  </si>
  <si>
    <t>知多新知台NM</t>
  </si>
  <si>
    <t>知多市南部</t>
  </si>
  <si>
    <t>八幡新田NM</t>
  </si>
  <si>
    <t>巽ヶ丘NM</t>
  </si>
  <si>
    <t>知多岡田NM</t>
  </si>
  <si>
    <t>知多日長NM</t>
  </si>
  <si>
    <t>新舞子NM</t>
  </si>
  <si>
    <t>知多粕谷NM</t>
  </si>
  <si>
    <t>亀崎NM</t>
  </si>
  <si>
    <t>半田中央</t>
  </si>
  <si>
    <t>半田南部</t>
  </si>
  <si>
    <t>半田</t>
  </si>
  <si>
    <t>亀崎南部NM</t>
  </si>
  <si>
    <t>半田東部</t>
  </si>
  <si>
    <t>乙川NM</t>
  </si>
  <si>
    <t>半田住吉</t>
  </si>
  <si>
    <t>半田北部NM</t>
  </si>
  <si>
    <t>半田北部</t>
  </si>
  <si>
    <t>半田住吉N</t>
  </si>
  <si>
    <t>半田岩滑N</t>
  </si>
  <si>
    <t>半田清城N</t>
  </si>
  <si>
    <t>知多半田N</t>
  </si>
  <si>
    <t>半田衣浦NM</t>
  </si>
  <si>
    <t>半田中町N</t>
  </si>
  <si>
    <t>半田板山N</t>
  </si>
  <si>
    <t>成岩N</t>
  </si>
  <si>
    <t>半田青山N</t>
  </si>
  <si>
    <t>常滑市</t>
  </si>
  <si>
    <t>知多郡</t>
  </si>
  <si>
    <t>尾張大野NM</t>
  </si>
  <si>
    <t>常滑</t>
  </si>
  <si>
    <t>常滑NMY</t>
  </si>
  <si>
    <t>常滑南部NAMY</t>
  </si>
  <si>
    <t>東浦森岡NM</t>
  </si>
  <si>
    <t>東浦</t>
  </si>
  <si>
    <t>東浦石浜</t>
  </si>
  <si>
    <t>緒川NM</t>
  </si>
  <si>
    <t>石浜NM</t>
  </si>
  <si>
    <t>藤江NM</t>
  </si>
  <si>
    <t>緒川新田NM</t>
  </si>
  <si>
    <t>*1阿久比町500枚含む</t>
  </si>
  <si>
    <t>阿久比NM</t>
  </si>
  <si>
    <t>阿久比町全域の場合</t>
  </si>
  <si>
    <t>坂部NM</t>
  </si>
  <si>
    <t>武豊NM</t>
  </si>
  <si>
    <t>武豊</t>
  </si>
  <si>
    <t>富貴NM</t>
  </si>
  <si>
    <t>河和NM</t>
  </si>
  <si>
    <t>河和</t>
  </si>
  <si>
    <t>野間NAMY</t>
  </si>
  <si>
    <t>内海NM</t>
  </si>
  <si>
    <t>内海</t>
  </si>
  <si>
    <t>豊浜</t>
  </si>
  <si>
    <t>豊浜NM</t>
  </si>
  <si>
    <t>日間賀</t>
  </si>
  <si>
    <t>師崎NAM</t>
  </si>
  <si>
    <t>*2日間賀島、篠島地区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</si>
  <si>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</si>
  <si>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</si>
  <si>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</si>
  <si>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</si>
  <si>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</si>
  <si>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</si>
  <si>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</si>
  <si>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</si>
  <si>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</si>
  <si>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</si>
  <si>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</si>
  <si>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</si>
  <si>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</si>
  <si>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</si>
  <si>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</si>
  <si>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</si>
  <si>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</si>
  <si>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</si>
  <si>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</si>
  <si>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</si>
  <si>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</si>
  <si>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</si>
  <si>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</si>
  <si>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</si>
  <si>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</si>
  <si>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</si>
  <si>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</si>
  <si>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</si>
  <si>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</si>
  <si>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</si>
  <si>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</si>
  <si>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</si>
  <si>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</si>
  <si>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</si>
  <si>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</si>
  <si>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</si>
  <si>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</si>
  <si>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</si>
  <si>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</si>
  <si>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</si>
  <si>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</si>
  <si>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</si>
  <si>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</si>
  <si>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</si>
  <si>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</si>
  <si>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</si>
  <si>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</si>
  <si>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</si>
  <si>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</si>
  <si>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</si>
  <si>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</si>
  <si>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</si>
  <si>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</si>
  <si>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</si>
  <si>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</si>
  <si>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</si>
  <si>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</si>
  <si>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</si>
  <si>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</si>
  <si>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</si>
  <si>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</si>
  <si>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</si>
  <si>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</si>
  <si>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</si>
  <si>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</si>
  <si>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</si>
  <si>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</si>
  <si>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</si>
  <si>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</si>
  <si>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</si>
  <si>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</si>
  <si>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</si>
  <si>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</si>
  <si>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</si>
  <si>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</si>
  <si>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</si>
  <si>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</si>
  <si>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</si>
  <si>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</si>
  <si>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</si>
  <si>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をプラス</t>
  </si>
  <si>
    <t>稲沢市稲沢下津400枚</t>
  </si>
  <si>
    <t>稲沢市下津北部350枚</t>
  </si>
  <si>
    <t>東ヶ丘500枚をプラス</t>
  </si>
  <si>
    <t>を含む</t>
  </si>
  <si>
    <t>名東区極楽350枚</t>
  </si>
  <si>
    <t>名東区梅森350枚</t>
  </si>
  <si>
    <t>天白区梅が丘600枚</t>
  </si>
  <si>
    <t>名東区森孝300枚</t>
  </si>
  <si>
    <t>*2守山区100枚含む</t>
  </si>
  <si>
    <t>*1丹羽郡大口町</t>
  </si>
  <si>
    <t>小牧市村中100枚</t>
  </si>
  <si>
    <t>江南市加納馬場100枚</t>
  </si>
  <si>
    <t>中川区市内富田50枚</t>
  </si>
  <si>
    <t>*1名古屋市中川区</t>
  </si>
  <si>
    <t>西区小田井1,250枚</t>
  </si>
  <si>
    <t>西区中小田井150枚</t>
  </si>
  <si>
    <t>西区平田200枚</t>
  </si>
  <si>
    <t>200枚をプラス</t>
  </si>
  <si>
    <t>*1清須市200枚含む</t>
  </si>
  <si>
    <t>550枚をプラス</t>
  </si>
  <si>
    <t>*1愛西市を含む</t>
  </si>
  <si>
    <t>*1清須市700枚含む</t>
  </si>
  <si>
    <t>*2一宮市400枚</t>
  </si>
  <si>
    <t>*3一宮市350枚含む</t>
  </si>
  <si>
    <t>*4愛西市550枚含む</t>
  </si>
  <si>
    <t>*4愛西市を含む</t>
  </si>
  <si>
    <t xml:space="preserve">    岩倉市100枚含む</t>
  </si>
  <si>
    <t xml:space="preserve">    100枚含む</t>
  </si>
  <si>
    <r>
      <rPr>
        <sz val="8"/>
        <color indexed="8"/>
        <rFont val="ＭＳ Ｐゴシック"/>
        <family val="3"/>
      </rPr>
      <t>*1</t>
    </r>
    <r>
      <rPr>
        <sz val="12"/>
        <color indexed="8"/>
        <rFont val="ＭＳ Ｐゴシック"/>
        <family val="3"/>
      </rPr>
      <t>弥富北部</t>
    </r>
  </si>
  <si>
    <r>
      <rPr>
        <sz val="8"/>
        <color indexed="8"/>
        <rFont val="ＭＳ Ｐゴシック"/>
        <family val="3"/>
      </rPr>
      <t>*4</t>
    </r>
    <r>
      <rPr>
        <sz val="12"/>
        <color indexed="8"/>
        <rFont val="ＭＳ Ｐゴシック"/>
        <family val="3"/>
      </rPr>
      <t>津　 島</t>
    </r>
  </si>
  <si>
    <t>をプラス</t>
  </si>
  <si>
    <t>稲沢市稲沢六角堂700枚</t>
  </si>
  <si>
    <t>東ヶ丘NM</t>
  </si>
  <si>
    <t>*2愛西市2,150枚含む</t>
  </si>
  <si>
    <t>2,150枚</t>
  </si>
  <si>
    <t>*1江南市600枚</t>
  </si>
  <si>
    <t>丹羽郡柏森600枚</t>
  </si>
  <si>
    <t>弥富みなみNAM</t>
  </si>
  <si>
    <t>常滑鬼崎NMY</t>
  </si>
  <si>
    <t>瀬戸東NAM</t>
  </si>
  <si>
    <t>中水野NAM</t>
  </si>
  <si>
    <t>富木島NM</t>
  </si>
  <si>
    <t>神領NM</t>
  </si>
  <si>
    <t>春日井上条NM</t>
  </si>
  <si>
    <t>春日井大泉寺NM</t>
  </si>
  <si>
    <t>岩成台NM</t>
  </si>
  <si>
    <t>藤山台NM</t>
  </si>
  <si>
    <t>中央台NM</t>
  </si>
  <si>
    <t>高森台NM</t>
  </si>
  <si>
    <t>石尾台NM</t>
  </si>
  <si>
    <t>高蔵寺NM</t>
  </si>
  <si>
    <t>春日井出川NM</t>
  </si>
  <si>
    <t>一宮萩原NM</t>
  </si>
  <si>
    <t>一宮西御堂NM</t>
  </si>
  <si>
    <t>尾西みなみNM</t>
  </si>
  <si>
    <t>起南部NM</t>
  </si>
  <si>
    <t>瀬戸品野NAMY</t>
  </si>
  <si>
    <t>瀬戸菱野NM</t>
  </si>
  <si>
    <t>木曽岬NAMI</t>
  </si>
  <si>
    <t>平和NM</t>
  </si>
  <si>
    <t>北区喜惣治200枚</t>
  </si>
  <si>
    <t>守山区大森1,950枚</t>
  </si>
  <si>
    <t xml:space="preserve">    清須市300枚含む</t>
  </si>
  <si>
    <t>稲沢市稲沢下津300枚</t>
  </si>
  <si>
    <t>*1愛西市500枚含む</t>
  </si>
  <si>
    <t>500枚</t>
  </si>
  <si>
    <t>*3あま市500枚含む</t>
  </si>
  <si>
    <t>津島市青塚500枚</t>
  </si>
  <si>
    <t>*1津島市1,650枚</t>
  </si>
  <si>
    <t xml:space="preserve">    蟹江町600枚含む</t>
  </si>
  <si>
    <t>愛西市永和600枚</t>
  </si>
  <si>
    <t>愛西市永和1,650枚</t>
  </si>
  <si>
    <t xml:space="preserve">    弥富市300枚含む</t>
  </si>
  <si>
    <t>愛西市永和300枚</t>
  </si>
  <si>
    <t xml:space="preserve">    300枚含む</t>
  </si>
  <si>
    <t>*1あま市1,400枚含む</t>
  </si>
  <si>
    <t>清須市あま清洲1,400枚</t>
  </si>
  <si>
    <t>*1一宮市700枚</t>
  </si>
  <si>
    <t>江南市加納馬場700枚</t>
  </si>
  <si>
    <t xml:space="preserve">    大口町800枚含む</t>
  </si>
  <si>
    <t>扶桑町柏森800枚</t>
  </si>
  <si>
    <t>*2江南市150枚含む</t>
  </si>
  <si>
    <t>丹羽郡扶桑山名150枚</t>
  </si>
  <si>
    <t>*1守山区1,750枚含む</t>
  </si>
  <si>
    <t>*1東海市900枚含む</t>
  </si>
  <si>
    <t>知多市八幡新田900枚</t>
  </si>
  <si>
    <t>巽ヶ丘</t>
  </si>
  <si>
    <t>新瀬戸NM</t>
  </si>
  <si>
    <t>2019年後期
（10月1日以降）</t>
  </si>
  <si>
    <t>2019年後期（10月1日以降）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</si>
</sst>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9"/>
      <color indexed="8"/>
      <name val="ＭＳ Ｐゴシック"/>
      <family val="3"/>
    </font>
    <font>
      <sz val="16"/>
      <color indexed="8"/>
      <name val="HG丸ｺﾞｼｯｸM-PRO"/>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0">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0" fillId="0" borderId="33" xfId="0" applyNumberFormat="1" applyFont="1" applyBorder="1" applyAlignment="1" applyProtection="1">
      <alignment vertical="center" shrinkToFit="1"/>
      <protection/>
    </xf>
    <xf numFmtId="177" fontId="0" fillId="0" borderId="34" xfId="51" applyNumberFormat="1" applyFont="1" applyFill="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0" fontId="2" fillId="0" borderId="36" xfId="43" applyBorder="1" applyAlignment="1" applyProtection="1">
      <alignment horizontal="distributed" vertical="center"/>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0" fontId="17" fillId="0" borderId="32" xfId="49" applyNumberFormat="1" applyFont="1" applyBorder="1" applyAlignment="1" applyProtection="1">
      <alignment horizontal="right" vertical="center" shrinkToFit="1"/>
      <protection/>
    </xf>
    <xf numFmtId="179" fontId="58" fillId="0" borderId="32" xfId="49" applyNumberFormat="1" applyFont="1" applyBorder="1" applyAlignment="1" applyProtection="1">
      <alignment horizontal="left" vertical="center"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32" xfId="49" applyNumberFormat="1" applyFont="1" applyBorder="1" applyAlignment="1" applyProtection="1">
      <alignment shrinkToFit="1"/>
      <protection/>
    </xf>
    <xf numFmtId="190" fontId="17" fillId="0" borderId="10" xfId="49" applyNumberFormat="1" applyFont="1" applyBorder="1" applyAlignment="1" applyProtection="1">
      <alignment horizontal="left"/>
      <protection/>
    </xf>
    <xf numFmtId="190" fontId="17" fillId="0" borderId="20" xfId="49" applyNumberFormat="1" applyFont="1" applyBorder="1" applyAlignment="1" applyProtection="1">
      <alignment horizontal="left"/>
      <protection/>
    </xf>
    <xf numFmtId="190" fontId="4" fillId="0" borderId="32" xfId="49" applyNumberFormat="1" applyFont="1" applyBorder="1" applyAlignment="1" applyProtection="1">
      <alignment horizontal="right" vertical="center" shrinkToFit="1"/>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0" fontId="2" fillId="0" borderId="69"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0"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0" xfId="49" applyNumberFormat="1" applyFont="1" applyBorder="1" applyAlignment="1" applyProtection="1">
      <alignment vertical="center" shrinkToFit="1"/>
      <protection/>
    </xf>
    <xf numFmtId="190" fontId="4" fillId="0" borderId="71"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8" fillId="0" borderId="0" xfId="49" applyNumberFormat="1" applyFont="1" applyBorder="1" applyAlignment="1" applyProtection="1">
      <alignment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0" fontId="2" fillId="0" borderId="72" xfId="43" applyBorder="1" applyAlignment="1" applyProtection="1">
      <alignment horizontal="distributed" vertical="center"/>
      <protection/>
    </xf>
    <xf numFmtId="0" fontId="58" fillId="0" borderId="49"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20"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52"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0" fillId="0" borderId="72" xfId="0" applyBorder="1" applyAlignment="1">
      <alignment horizontal="distributed" vertical="center"/>
    </xf>
    <xf numFmtId="0" fontId="0" fillId="0" borderId="69" xfId="0" applyBorder="1" applyAlignment="1" applyProtection="1">
      <alignment horizontal="distributed" vertical="center"/>
      <protection/>
    </xf>
    <xf numFmtId="0" fontId="0" fillId="0" borderId="36" xfId="0" applyBorder="1" applyAlignment="1">
      <alignment horizontal="distributed" vertical="center"/>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0" fillId="0" borderId="55"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4" xfId="0" applyNumberFormat="1" applyFont="1" applyBorder="1" applyAlignment="1" applyProtection="1">
      <alignment horizontal="center" vertical="center"/>
      <protection locked="0"/>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4" xfId="0" applyNumberFormat="1" applyFont="1" applyBorder="1" applyAlignment="1" applyProtection="1">
      <alignment horizontal="center" vertical="center" shrinkToFit="1"/>
      <protection locked="0"/>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4"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79" fontId="60" fillId="0" borderId="12" xfId="62" applyNumberFormat="1" applyFont="1" applyFill="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8">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19968;&#23470;&#24066;!A1" /><Relationship Id="rId3" Type="http://schemas.openxmlformats.org/officeDocument/2006/relationships/hyperlink" Target="#&#31282;&#27810;&#24066;&#12539;&#27941;&#23798;&#24066;!A1" /><Relationship Id="rId4" Type="http://schemas.openxmlformats.org/officeDocument/2006/relationships/hyperlink" Target="#&#26149;&#26085;&#20117;&#24066;!A1" /><Relationship Id="rId5" Type="http://schemas.openxmlformats.org/officeDocument/2006/relationships/hyperlink" Target="#&#35199;&#26149;&#26085;&#20117;&#37089;&#12539;&#23721;&#20489;&#24066;&#12539;&#27743;&#21335;&#24066;!A1" /><Relationship Id="rId6" Type="http://schemas.openxmlformats.org/officeDocument/2006/relationships/hyperlink" Target="#'&#22320;&#22259;&#65288;&#21517;&#21476;&#23627;&#24066;&#65289;'!A1" /><Relationship Id="rId7" Type="http://schemas.openxmlformats.org/officeDocument/2006/relationships/hyperlink" Target="#&#24120;&#28369;&#24066;&#12539;&#30693;&#22810;&#37089;!A1" /><Relationship Id="rId8" Type="http://schemas.openxmlformats.org/officeDocument/2006/relationships/hyperlink" Target="#&#30693;&#22810;&#24066;&#12539;&#21322;&#30000;&#24066;!A1" /><Relationship Id="rId9" Type="http://schemas.openxmlformats.org/officeDocument/2006/relationships/hyperlink" Target="#&#30693;&#22810;&#24066;&#12539;&#21322;&#30000;&#24066;!A1" /><Relationship Id="rId10" Type="http://schemas.openxmlformats.org/officeDocument/2006/relationships/hyperlink" Target="#&#26085;&#36914;&#24066;&#12539;&#35914;&#26126;&#24066;!A1" /><Relationship Id="rId11" Type="http://schemas.openxmlformats.org/officeDocument/2006/relationships/hyperlink" Target="#&#26085;&#36914;&#24066;&#12539;&#35914;&#26126;&#24066;!A1" /><Relationship Id="rId12" Type="http://schemas.openxmlformats.org/officeDocument/2006/relationships/hyperlink" Target="#&#24120;&#28369;&#24066;&#12539;&#30693;&#22810;&#37089;!A1" /><Relationship Id="rId13" Type="http://schemas.openxmlformats.org/officeDocument/2006/relationships/hyperlink" Target="#&#22823;&#24220;&#24066;&#12539;&#26481;&#28023;&#24066;!A1" /><Relationship Id="rId14" Type="http://schemas.openxmlformats.org/officeDocument/2006/relationships/hyperlink" Target="#&#22823;&#24220;&#24066;&#12539;&#26481;&#28023;&#24066;!A1" /><Relationship Id="rId15" Type="http://schemas.openxmlformats.org/officeDocument/2006/relationships/hyperlink" Target="#&#24120;&#28369;&#24066;&#12539;&#30693;&#22810;&#37089;!A1" /><Relationship Id="rId16" Type="http://schemas.openxmlformats.org/officeDocument/2006/relationships/hyperlink" Target="#&#20025;&#32701;&#37089;&#12539;&#29356;&#23665;&#24066;!A1" /><Relationship Id="rId17" Type="http://schemas.openxmlformats.org/officeDocument/2006/relationships/hyperlink" Target="#&#24859;&#35199;&#24066;&#12539;&#24357;&#23500;&#24066;&#12539;&#12354;&#12414;&#24066;!A1" /><Relationship Id="rId18" Type="http://schemas.openxmlformats.org/officeDocument/2006/relationships/hyperlink" Target="#&#28716;&#25144;&#24066;&#12539;&#23614;&#24373;&#26093;&#24066;!A1" /><Relationship Id="rId19" Type="http://schemas.openxmlformats.org/officeDocument/2006/relationships/hyperlink" Target="#&#28716;&#25144;&#24066;&#12539;&#23614;&#24373;&#26093;&#24066;!A1" /><Relationship Id="rId20" Type="http://schemas.openxmlformats.org/officeDocument/2006/relationships/hyperlink" Target="#&#23567;&#29287;&#24066;!A1" /><Relationship Id="rId21" Type="http://schemas.openxmlformats.org/officeDocument/2006/relationships/hyperlink" Target="#&#28023;&#37096;&#37089;&#12539;&#28165;&#38920;&#24066;&#12539;&#21271;&#21517;&#21476;&#23627;&#24066;!A1" /><Relationship Id="rId22" Type="http://schemas.openxmlformats.org/officeDocument/2006/relationships/hyperlink" Target="#&#31282;&#27810;&#24066;&#12539;&#27941;&#23798;&#24066;!A1" /><Relationship Id="rId23" Type="http://schemas.openxmlformats.org/officeDocument/2006/relationships/hyperlink" Target="#&#28023;&#37096;&#37089;&#12539;&#28165;&#38920;&#24066;&#12539;&#21271;&#21517;&#21476;&#23627;&#24066;!A1" /><Relationship Id="rId24" Type="http://schemas.openxmlformats.org/officeDocument/2006/relationships/hyperlink" Target="#&#28023;&#37096;&#37089;&#12539;&#28165;&#38920;&#24066;&#12539;&#21271;&#21517;&#21476;&#23627;&#24066;!A1" /><Relationship Id="rId25" Type="http://schemas.openxmlformats.org/officeDocument/2006/relationships/hyperlink" Target="#&#24859;&#35199;&#24066;&#12539;&#24357;&#23500;&#24066;&#12539;&#12354;&#12414;&#24066;!A1" /><Relationship Id="rId26" Type="http://schemas.openxmlformats.org/officeDocument/2006/relationships/hyperlink" Target="#&#35199;&#26149;&#26085;&#20117;&#37089;&#12539;&#23721;&#20489;&#24066;&#12539;&#27743;&#21335;&#24066;!A1" /><Relationship Id="rId27" Type="http://schemas.openxmlformats.org/officeDocument/2006/relationships/hyperlink" Target="#&#38263;&#20037;&#25163;&#24066;&#12539;&#24859;&#30693;&#37089;!A1" /><Relationship Id="rId28" Type="http://schemas.openxmlformats.org/officeDocument/2006/relationships/hyperlink" Target="#&#38263;&#20037;&#25163;&#24066;&#12539;&#24859;&#30693;&#37089;!A1" /><Relationship Id="rId29" Type="http://schemas.openxmlformats.org/officeDocument/2006/relationships/hyperlink" Target="#&#20025;&#32701;&#37089;&#12539;&#29356;&#23665;&#24066;!A1" /><Relationship Id="rId30" Type="http://schemas.openxmlformats.org/officeDocument/2006/relationships/hyperlink" Target="#&#35199;&#26149;&#26085;&#20117;&#37089;&#12539;&#23721;&#20489;&#24066;&#12539;&#27743;&#21335;&#24066;!A1" /><Relationship Id="rId31" Type="http://schemas.openxmlformats.org/officeDocument/2006/relationships/hyperlink" Target="#&#24859;&#35199;&#24066;&#12539;&#24357;&#23500;&#24066;&#12539;&#12354;&#12414;&#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41"/>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2</xdr:col>
      <xdr:colOff>666750</xdr:colOff>
      <xdr:row>8</xdr:row>
      <xdr:rowOff>47625</xdr:rowOff>
    </xdr:from>
    <xdr:ext cx="533400" cy="238125"/>
    <xdr:sp>
      <xdr:nvSpPr>
        <xdr:cNvPr id="2" name="テキスト ボックス 2">
          <a:hlinkClick r:id="rId2"/>
        </xdr:cNvPr>
        <xdr:cNvSpPr txBox="1">
          <a:spLocks noChangeArrowheads="1"/>
        </xdr:cNvSpPr>
      </xdr:nvSpPr>
      <xdr:spPr>
        <a:xfrm>
          <a:off x="2038350" y="1419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一宮市</a:t>
          </a:r>
        </a:p>
      </xdr:txBody>
    </xdr:sp>
    <xdr:clientData/>
  </xdr:oneCellAnchor>
  <xdr:oneCellAnchor>
    <xdr:from>
      <xdr:col>2</xdr:col>
      <xdr:colOff>390525</xdr:colOff>
      <xdr:row>14</xdr:row>
      <xdr:rowOff>95250</xdr:rowOff>
    </xdr:from>
    <xdr:ext cx="533400" cy="247650"/>
    <xdr:sp>
      <xdr:nvSpPr>
        <xdr:cNvPr id="3" name="テキスト ボックス 3">
          <a:hlinkClick r:id="rId3"/>
        </xdr:cNvPr>
        <xdr:cNvSpPr txBox="1">
          <a:spLocks noChangeArrowheads="1"/>
        </xdr:cNvSpPr>
      </xdr:nvSpPr>
      <xdr:spPr>
        <a:xfrm>
          <a:off x="1762125" y="24955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稲沢市</a:t>
          </a:r>
        </a:p>
      </xdr:txBody>
    </xdr:sp>
    <xdr:clientData/>
  </xdr:oneCellAnchor>
  <xdr:oneCellAnchor>
    <xdr:from>
      <xdr:col>6</xdr:col>
      <xdr:colOff>66675</xdr:colOff>
      <xdr:row>12</xdr:row>
      <xdr:rowOff>104775</xdr:rowOff>
    </xdr:from>
    <xdr:ext cx="647700" cy="238125"/>
    <xdr:sp>
      <xdr:nvSpPr>
        <xdr:cNvPr id="4" name="テキスト ボックス 4">
          <a:hlinkClick r:id="rId4"/>
        </xdr:cNvPr>
        <xdr:cNvSpPr txBox="1">
          <a:spLocks noChangeArrowheads="1"/>
        </xdr:cNvSpPr>
      </xdr:nvSpPr>
      <xdr:spPr>
        <a:xfrm>
          <a:off x="4181475" y="216217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春日井市</a:t>
          </a:r>
        </a:p>
      </xdr:txBody>
    </xdr:sp>
    <xdr:clientData/>
  </xdr:oneCellAnchor>
  <xdr:oneCellAnchor>
    <xdr:from>
      <xdr:col>4</xdr:col>
      <xdr:colOff>142875</xdr:colOff>
      <xdr:row>5</xdr:row>
      <xdr:rowOff>95250</xdr:rowOff>
    </xdr:from>
    <xdr:ext cx="533400" cy="238125"/>
    <xdr:sp>
      <xdr:nvSpPr>
        <xdr:cNvPr id="5" name="テキスト ボックス 5">
          <a:hlinkClick r:id="rId5"/>
        </xdr:cNvPr>
        <xdr:cNvSpPr txBox="1">
          <a:spLocks noChangeArrowheads="1"/>
        </xdr:cNvSpPr>
      </xdr:nvSpPr>
      <xdr:spPr>
        <a:xfrm>
          <a:off x="2886075" y="9525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江南市</a:t>
          </a:r>
        </a:p>
      </xdr:txBody>
    </xdr:sp>
    <xdr:clientData/>
  </xdr:oneCellAnchor>
  <xdr:oneCellAnchor>
    <xdr:from>
      <xdr:col>5</xdr:col>
      <xdr:colOff>95250</xdr:colOff>
      <xdr:row>20</xdr:row>
      <xdr:rowOff>133350</xdr:rowOff>
    </xdr:from>
    <xdr:ext cx="647700" cy="247650"/>
    <xdr:sp>
      <xdr:nvSpPr>
        <xdr:cNvPr id="6" name="テキスト ボックス 6">
          <a:hlinkClick r:id="rId6"/>
        </xdr:cNvPr>
        <xdr:cNvSpPr txBox="1">
          <a:spLocks noChangeArrowheads="1"/>
        </xdr:cNvSpPr>
      </xdr:nvSpPr>
      <xdr:spPr>
        <a:xfrm>
          <a:off x="3524250" y="35623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名古屋市</a:t>
          </a:r>
        </a:p>
      </xdr:txBody>
    </xdr:sp>
    <xdr:clientData/>
  </xdr:oneCellAnchor>
  <xdr:oneCellAnchor>
    <xdr:from>
      <xdr:col>3</xdr:col>
      <xdr:colOff>600075</xdr:colOff>
      <xdr:row>40</xdr:row>
      <xdr:rowOff>38100</xdr:rowOff>
    </xdr:from>
    <xdr:ext cx="533400" cy="238125"/>
    <xdr:sp>
      <xdr:nvSpPr>
        <xdr:cNvPr id="7" name="テキスト ボックス 7">
          <a:hlinkClick r:id="rId7"/>
        </xdr:cNvPr>
        <xdr:cNvSpPr txBox="1">
          <a:spLocks noChangeArrowheads="1"/>
        </xdr:cNvSpPr>
      </xdr:nvSpPr>
      <xdr:spPr>
        <a:xfrm>
          <a:off x="2657475" y="6896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常滑市</a:t>
          </a:r>
        </a:p>
      </xdr:txBody>
    </xdr:sp>
    <xdr:clientData/>
  </xdr:oneCellAnchor>
  <xdr:oneCellAnchor>
    <xdr:from>
      <xdr:col>4</xdr:col>
      <xdr:colOff>628650</xdr:colOff>
      <xdr:row>40</xdr:row>
      <xdr:rowOff>85725</xdr:rowOff>
    </xdr:from>
    <xdr:ext cx="523875" cy="247650"/>
    <xdr:sp>
      <xdr:nvSpPr>
        <xdr:cNvPr id="8" name="テキスト ボックス 8">
          <a:hlinkClick r:id="rId8"/>
        </xdr:cNvPr>
        <xdr:cNvSpPr txBox="1">
          <a:spLocks noChangeArrowheads="1"/>
        </xdr:cNvSpPr>
      </xdr:nvSpPr>
      <xdr:spPr>
        <a:xfrm>
          <a:off x="3371850" y="69437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半田市</a:t>
          </a:r>
        </a:p>
      </xdr:txBody>
    </xdr:sp>
    <xdr:clientData/>
  </xdr:oneCellAnchor>
  <xdr:oneCellAnchor>
    <xdr:from>
      <xdr:col>4</xdr:col>
      <xdr:colOff>104775</xdr:colOff>
      <xdr:row>35</xdr:row>
      <xdr:rowOff>66675</xdr:rowOff>
    </xdr:from>
    <xdr:ext cx="533400" cy="238125"/>
    <xdr:sp>
      <xdr:nvSpPr>
        <xdr:cNvPr id="9" name="テキスト ボックス 9">
          <a:hlinkClick r:id="rId9"/>
        </xdr:cNvPr>
        <xdr:cNvSpPr txBox="1">
          <a:spLocks noChangeArrowheads="1"/>
        </xdr:cNvSpPr>
      </xdr:nvSpPr>
      <xdr:spPr>
        <a:xfrm>
          <a:off x="28479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知多市</a:t>
          </a:r>
        </a:p>
      </xdr:txBody>
    </xdr:sp>
    <xdr:clientData/>
  </xdr:oneCellAnchor>
  <xdr:oneCellAnchor>
    <xdr:from>
      <xdr:col>7</xdr:col>
      <xdr:colOff>66675</xdr:colOff>
      <xdr:row>22</xdr:row>
      <xdr:rowOff>47625</xdr:rowOff>
    </xdr:from>
    <xdr:ext cx="523875" cy="238125"/>
    <xdr:sp>
      <xdr:nvSpPr>
        <xdr:cNvPr id="10" name="テキスト ボックス 10">
          <a:hlinkClick r:id="rId10"/>
        </xdr:cNvPr>
        <xdr:cNvSpPr txBox="1">
          <a:spLocks noChangeArrowheads="1"/>
        </xdr:cNvSpPr>
      </xdr:nvSpPr>
      <xdr:spPr>
        <a:xfrm>
          <a:off x="4867275" y="38195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日進市</a:t>
          </a:r>
        </a:p>
      </xdr:txBody>
    </xdr:sp>
    <xdr:clientData/>
  </xdr:oneCellAnchor>
  <xdr:oneCellAnchor>
    <xdr:from>
      <xdr:col>6</xdr:col>
      <xdr:colOff>342900</xdr:colOff>
      <xdr:row>28</xdr:row>
      <xdr:rowOff>0</xdr:rowOff>
    </xdr:from>
    <xdr:ext cx="533400" cy="247650"/>
    <xdr:sp>
      <xdr:nvSpPr>
        <xdr:cNvPr id="11" name="テキスト ボックス 11">
          <a:hlinkClick r:id="rId11"/>
        </xdr:cNvPr>
        <xdr:cNvSpPr txBox="1">
          <a:spLocks noChangeArrowheads="1"/>
        </xdr:cNvSpPr>
      </xdr:nvSpPr>
      <xdr:spPr>
        <a:xfrm>
          <a:off x="4457700" y="48006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豊明市</a:t>
          </a:r>
        </a:p>
      </xdr:txBody>
    </xdr:sp>
    <xdr:clientData/>
  </xdr:oneCellAnchor>
  <xdr:oneCellAnchor>
    <xdr:from>
      <xdr:col>5</xdr:col>
      <xdr:colOff>304800</xdr:colOff>
      <xdr:row>35</xdr:row>
      <xdr:rowOff>142875</xdr:rowOff>
    </xdr:from>
    <xdr:ext cx="533400" cy="238125"/>
    <xdr:sp>
      <xdr:nvSpPr>
        <xdr:cNvPr id="12" name="テキスト ボックス 12">
          <a:hlinkClick r:id="rId12"/>
        </xdr:cNvPr>
        <xdr:cNvSpPr txBox="1">
          <a:spLocks noChangeArrowheads="1"/>
        </xdr:cNvSpPr>
      </xdr:nvSpPr>
      <xdr:spPr>
        <a:xfrm>
          <a:off x="3733800" y="6143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485775</xdr:colOff>
      <xdr:row>30</xdr:row>
      <xdr:rowOff>142875</xdr:rowOff>
    </xdr:from>
    <xdr:ext cx="533400" cy="247650"/>
    <xdr:sp>
      <xdr:nvSpPr>
        <xdr:cNvPr id="13" name="テキスト ボックス 13">
          <a:hlinkClick r:id="rId13"/>
        </xdr:cNvPr>
        <xdr:cNvSpPr txBox="1">
          <a:spLocks noChangeArrowheads="1"/>
        </xdr:cNvSpPr>
      </xdr:nvSpPr>
      <xdr:spPr>
        <a:xfrm>
          <a:off x="3914775" y="5286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大府市</a:t>
          </a:r>
        </a:p>
      </xdr:txBody>
    </xdr:sp>
    <xdr:clientData/>
  </xdr:oneCellAnchor>
  <xdr:oneCellAnchor>
    <xdr:from>
      <xdr:col>4</xdr:col>
      <xdr:colOff>533400</xdr:colOff>
      <xdr:row>30</xdr:row>
      <xdr:rowOff>114300</xdr:rowOff>
    </xdr:from>
    <xdr:ext cx="533400" cy="238125"/>
    <xdr:sp>
      <xdr:nvSpPr>
        <xdr:cNvPr id="14" name="テキスト ボックス 14">
          <a:hlinkClick r:id="rId14"/>
        </xdr:cNvPr>
        <xdr:cNvSpPr txBox="1">
          <a:spLocks noChangeArrowheads="1"/>
        </xdr:cNvSpPr>
      </xdr:nvSpPr>
      <xdr:spPr>
        <a:xfrm>
          <a:off x="3276600" y="52578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東海市</a:t>
          </a:r>
        </a:p>
      </xdr:txBody>
    </xdr:sp>
    <xdr:clientData/>
  </xdr:oneCellAnchor>
  <xdr:oneCellAnchor>
    <xdr:from>
      <xdr:col>4</xdr:col>
      <xdr:colOff>323850</xdr:colOff>
      <xdr:row>49</xdr:row>
      <xdr:rowOff>28575</xdr:rowOff>
    </xdr:from>
    <xdr:ext cx="533400" cy="247650"/>
    <xdr:sp>
      <xdr:nvSpPr>
        <xdr:cNvPr id="15" name="テキスト ボックス 15">
          <a:hlinkClick r:id="rId15"/>
        </xdr:cNvPr>
        <xdr:cNvSpPr txBox="1">
          <a:spLocks noChangeArrowheads="1"/>
        </xdr:cNvSpPr>
      </xdr:nvSpPr>
      <xdr:spPr>
        <a:xfrm>
          <a:off x="3067050" y="8429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628650</xdr:colOff>
      <xdr:row>4</xdr:row>
      <xdr:rowOff>142875</xdr:rowOff>
    </xdr:from>
    <xdr:ext cx="533400" cy="238125"/>
    <xdr:sp>
      <xdr:nvSpPr>
        <xdr:cNvPr id="16" name="テキスト ボックス 16">
          <a:hlinkClick r:id="rId16"/>
        </xdr:cNvPr>
        <xdr:cNvSpPr txBox="1">
          <a:spLocks noChangeArrowheads="1"/>
        </xdr:cNvSpPr>
      </xdr:nvSpPr>
      <xdr:spPr>
        <a:xfrm>
          <a:off x="4057650" y="8286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犬山市</a:t>
          </a:r>
        </a:p>
      </xdr:txBody>
    </xdr:sp>
    <xdr:clientData/>
  </xdr:oneCellAnchor>
  <xdr:oneCellAnchor>
    <xdr:from>
      <xdr:col>2</xdr:col>
      <xdr:colOff>238125</xdr:colOff>
      <xdr:row>24</xdr:row>
      <xdr:rowOff>85725</xdr:rowOff>
    </xdr:from>
    <xdr:ext cx="533400" cy="238125"/>
    <xdr:sp>
      <xdr:nvSpPr>
        <xdr:cNvPr id="17" name="テキスト ボックス 17">
          <a:hlinkClick r:id="rId17"/>
        </xdr:cNvPr>
        <xdr:cNvSpPr txBox="1">
          <a:spLocks noChangeArrowheads="1"/>
        </xdr:cNvSpPr>
      </xdr:nvSpPr>
      <xdr:spPr>
        <a:xfrm>
          <a:off x="1609725" y="42005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弥富市</a:t>
          </a:r>
        </a:p>
      </xdr:txBody>
    </xdr:sp>
    <xdr:clientData/>
  </xdr:oneCellAnchor>
  <xdr:oneCellAnchor>
    <xdr:from>
      <xdr:col>6</xdr:col>
      <xdr:colOff>561975</xdr:colOff>
      <xdr:row>16</xdr:row>
      <xdr:rowOff>9525</xdr:rowOff>
    </xdr:from>
    <xdr:ext cx="647700" cy="238125"/>
    <xdr:sp>
      <xdr:nvSpPr>
        <xdr:cNvPr id="18" name="テキスト ボックス 18">
          <a:hlinkClick r:id="rId18"/>
        </xdr:cNvPr>
        <xdr:cNvSpPr txBox="1">
          <a:spLocks noChangeArrowheads="1"/>
        </xdr:cNvSpPr>
      </xdr:nvSpPr>
      <xdr:spPr>
        <a:xfrm>
          <a:off x="4676775" y="2752725"/>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尾張旭市</a:t>
          </a:r>
        </a:p>
      </xdr:txBody>
    </xdr:sp>
    <xdr:clientData/>
  </xdr:oneCellAnchor>
  <xdr:oneCellAnchor>
    <xdr:from>
      <xdr:col>8</xdr:col>
      <xdr:colOff>47625</xdr:colOff>
      <xdr:row>14</xdr:row>
      <xdr:rowOff>66675</xdr:rowOff>
    </xdr:from>
    <xdr:ext cx="533400" cy="238125"/>
    <xdr:sp>
      <xdr:nvSpPr>
        <xdr:cNvPr id="19" name="テキスト ボックス 19">
          <a:hlinkClick r:id="rId19"/>
        </xdr:cNvPr>
        <xdr:cNvSpPr txBox="1">
          <a:spLocks noChangeArrowheads="1"/>
        </xdr:cNvSpPr>
      </xdr:nvSpPr>
      <xdr:spPr>
        <a:xfrm>
          <a:off x="5534025" y="2466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瀬戸市</a:t>
          </a:r>
        </a:p>
      </xdr:txBody>
    </xdr:sp>
    <xdr:clientData/>
  </xdr:oneCellAnchor>
  <xdr:oneCellAnchor>
    <xdr:from>
      <xdr:col>5</xdr:col>
      <xdr:colOff>190500</xdr:colOff>
      <xdr:row>9</xdr:row>
      <xdr:rowOff>161925</xdr:rowOff>
    </xdr:from>
    <xdr:ext cx="533400" cy="238125"/>
    <xdr:sp>
      <xdr:nvSpPr>
        <xdr:cNvPr id="20" name="テキスト ボックス 20">
          <a:hlinkClick r:id="rId20"/>
        </xdr:cNvPr>
        <xdr:cNvSpPr txBox="1">
          <a:spLocks noChangeArrowheads="1"/>
        </xdr:cNvSpPr>
      </xdr:nvSpPr>
      <xdr:spPr>
        <a:xfrm>
          <a:off x="36195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小牧市</a:t>
          </a:r>
        </a:p>
      </xdr:txBody>
    </xdr:sp>
    <xdr:clientData/>
  </xdr:oneCellAnchor>
  <xdr:oneCellAnchor>
    <xdr:from>
      <xdr:col>3</xdr:col>
      <xdr:colOff>561975</xdr:colOff>
      <xdr:row>22</xdr:row>
      <xdr:rowOff>66675</xdr:rowOff>
    </xdr:from>
    <xdr:ext cx="533400" cy="238125"/>
    <xdr:sp>
      <xdr:nvSpPr>
        <xdr:cNvPr id="21" name="テキスト ボックス 21">
          <a:hlinkClick r:id="rId21"/>
        </xdr:cNvPr>
        <xdr:cNvSpPr txBox="1">
          <a:spLocks noChangeArrowheads="1"/>
        </xdr:cNvSpPr>
      </xdr:nvSpPr>
      <xdr:spPr>
        <a:xfrm>
          <a:off x="2619375" y="3838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海部郡</a:t>
          </a:r>
        </a:p>
      </xdr:txBody>
    </xdr:sp>
    <xdr:clientData/>
  </xdr:oneCellAnchor>
  <xdr:oneCellAnchor>
    <xdr:from>
      <xdr:col>2</xdr:col>
      <xdr:colOff>342900</xdr:colOff>
      <xdr:row>19</xdr:row>
      <xdr:rowOff>133350</xdr:rowOff>
    </xdr:from>
    <xdr:ext cx="523875" cy="238125"/>
    <xdr:sp>
      <xdr:nvSpPr>
        <xdr:cNvPr id="22" name="テキスト ボックス 22">
          <a:hlinkClick r:id="rId22"/>
        </xdr:cNvPr>
        <xdr:cNvSpPr txBox="1">
          <a:spLocks noChangeArrowheads="1"/>
        </xdr:cNvSpPr>
      </xdr:nvSpPr>
      <xdr:spPr>
        <a:xfrm>
          <a:off x="1714500" y="3390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津島市</a:t>
          </a:r>
        </a:p>
      </xdr:txBody>
    </xdr:sp>
    <xdr:clientData/>
  </xdr:oneCellAnchor>
  <xdr:oneCellAnchor>
    <xdr:from>
      <xdr:col>3</xdr:col>
      <xdr:colOff>523875</xdr:colOff>
      <xdr:row>15</xdr:row>
      <xdr:rowOff>114300</xdr:rowOff>
    </xdr:from>
    <xdr:ext cx="533400" cy="238125"/>
    <xdr:sp>
      <xdr:nvSpPr>
        <xdr:cNvPr id="23" name="テキスト ボックス 23">
          <a:hlinkClick r:id="rId23"/>
        </xdr:cNvPr>
        <xdr:cNvSpPr txBox="1">
          <a:spLocks noChangeArrowheads="1"/>
        </xdr:cNvSpPr>
      </xdr:nvSpPr>
      <xdr:spPr>
        <a:xfrm>
          <a:off x="2581275" y="268605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清須市</a:t>
          </a:r>
        </a:p>
      </xdr:txBody>
    </xdr:sp>
    <xdr:clientData/>
  </xdr:oneCellAnchor>
  <xdr:oneCellAnchor>
    <xdr:from>
      <xdr:col>4</xdr:col>
      <xdr:colOff>133350</xdr:colOff>
      <xdr:row>13</xdr:row>
      <xdr:rowOff>85725</xdr:rowOff>
    </xdr:from>
    <xdr:ext cx="762000" cy="247650"/>
    <xdr:sp>
      <xdr:nvSpPr>
        <xdr:cNvPr id="24" name="テキスト ボックス 24">
          <a:hlinkClick r:id="rId24"/>
        </xdr:cNvPr>
        <xdr:cNvSpPr txBox="1">
          <a:spLocks noChangeArrowheads="1"/>
        </xdr:cNvSpPr>
      </xdr:nvSpPr>
      <xdr:spPr>
        <a:xfrm>
          <a:off x="2876550" y="2314575"/>
          <a:ext cx="7620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北名古屋市</a:t>
          </a:r>
        </a:p>
      </xdr:txBody>
    </xdr:sp>
    <xdr:clientData/>
  </xdr:oneCellAnchor>
  <xdr:oneCellAnchor>
    <xdr:from>
      <xdr:col>1</xdr:col>
      <xdr:colOff>514350</xdr:colOff>
      <xdr:row>21</xdr:row>
      <xdr:rowOff>28575</xdr:rowOff>
    </xdr:from>
    <xdr:ext cx="533400" cy="238125"/>
    <xdr:sp>
      <xdr:nvSpPr>
        <xdr:cNvPr id="25" name="テキスト ボックス 25">
          <a:hlinkClick r:id="rId25"/>
        </xdr:cNvPr>
        <xdr:cNvSpPr txBox="1">
          <a:spLocks noChangeArrowheads="1"/>
        </xdr:cNvSpPr>
      </xdr:nvSpPr>
      <xdr:spPr>
        <a:xfrm>
          <a:off x="1200150" y="3629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愛西市</a:t>
          </a:r>
        </a:p>
      </xdr:txBody>
    </xdr:sp>
    <xdr:clientData/>
  </xdr:oneCellAnchor>
  <xdr:oneCellAnchor>
    <xdr:from>
      <xdr:col>4</xdr:col>
      <xdr:colOff>219075</xdr:colOff>
      <xdr:row>11</xdr:row>
      <xdr:rowOff>0</xdr:rowOff>
    </xdr:from>
    <xdr:ext cx="523875" cy="247650"/>
    <xdr:sp>
      <xdr:nvSpPr>
        <xdr:cNvPr id="26" name="テキスト ボックス 26">
          <a:hlinkClick r:id="rId26"/>
        </xdr:cNvPr>
        <xdr:cNvSpPr txBox="1">
          <a:spLocks noChangeArrowheads="1"/>
        </xdr:cNvSpPr>
      </xdr:nvSpPr>
      <xdr:spPr>
        <a:xfrm>
          <a:off x="2962275" y="188595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岩倉市</a:t>
          </a:r>
        </a:p>
      </xdr:txBody>
    </xdr:sp>
    <xdr:clientData/>
  </xdr:oneCellAnchor>
  <xdr:oneCellAnchor>
    <xdr:from>
      <xdr:col>7</xdr:col>
      <xdr:colOff>95250</xdr:colOff>
      <xdr:row>18</xdr:row>
      <xdr:rowOff>152400</xdr:rowOff>
    </xdr:from>
    <xdr:ext cx="647700" cy="247650"/>
    <xdr:sp>
      <xdr:nvSpPr>
        <xdr:cNvPr id="27" name="テキスト ボックス 27">
          <a:hlinkClick r:id="rId27"/>
        </xdr:cNvPr>
        <xdr:cNvSpPr txBox="1">
          <a:spLocks noChangeArrowheads="1"/>
        </xdr:cNvSpPr>
      </xdr:nvSpPr>
      <xdr:spPr>
        <a:xfrm>
          <a:off x="4895850" y="323850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長久手市</a:t>
          </a:r>
        </a:p>
      </xdr:txBody>
    </xdr:sp>
    <xdr:clientData/>
  </xdr:oneCellAnchor>
  <xdr:oneCellAnchor>
    <xdr:from>
      <xdr:col>7</xdr:col>
      <xdr:colOff>95250</xdr:colOff>
      <xdr:row>25</xdr:row>
      <xdr:rowOff>0</xdr:rowOff>
    </xdr:from>
    <xdr:ext cx="523875" cy="247650"/>
    <xdr:sp>
      <xdr:nvSpPr>
        <xdr:cNvPr id="28" name="テキスト ボックス 28">
          <a:hlinkClick r:id="rId28"/>
        </xdr:cNvPr>
        <xdr:cNvSpPr txBox="1">
          <a:spLocks noChangeArrowheads="1"/>
        </xdr:cNvSpPr>
      </xdr:nvSpPr>
      <xdr:spPr>
        <a:xfrm>
          <a:off x="4895850" y="42862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愛知郡</a:t>
          </a:r>
        </a:p>
      </xdr:txBody>
    </xdr:sp>
    <xdr:clientData/>
  </xdr:oneCellAnchor>
  <xdr:oneCellAnchor>
    <xdr:from>
      <xdr:col>4</xdr:col>
      <xdr:colOff>685800</xdr:colOff>
      <xdr:row>5</xdr:row>
      <xdr:rowOff>161925</xdr:rowOff>
    </xdr:from>
    <xdr:ext cx="523875" cy="247650"/>
    <xdr:sp>
      <xdr:nvSpPr>
        <xdr:cNvPr id="29" name="テキスト ボックス 29">
          <a:hlinkClick r:id="rId29"/>
        </xdr:cNvPr>
        <xdr:cNvSpPr txBox="1">
          <a:spLocks noChangeArrowheads="1"/>
        </xdr:cNvSpPr>
      </xdr:nvSpPr>
      <xdr:spPr>
        <a:xfrm>
          <a:off x="3429000" y="101917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丹羽郡</a:t>
          </a:r>
        </a:p>
      </xdr:txBody>
    </xdr:sp>
    <xdr:clientData/>
  </xdr:oneCellAnchor>
  <xdr:oneCellAnchor>
    <xdr:from>
      <xdr:col>5</xdr:col>
      <xdr:colOff>9525</xdr:colOff>
      <xdr:row>17</xdr:row>
      <xdr:rowOff>28575</xdr:rowOff>
    </xdr:from>
    <xdr:ext cx="762000" cy="247650"/>
    <xdr:sp>
      <xdr:nvSpPr>
        <xdr:cNvPr id="30" name="テキスト ボックス 30">
          <a:hlinkClick r:id="rId30"/>
        </xdr:cNvPr>
        <xdr:cNvSpPr txBox="1">
          <a:spLocks noChangeArrowheads="1"/>
        </xdr:cNvSpPr>
      </xdr:nvSpPr>
      <xdr:spPr>
        <a:xfrm>
          <a:off x="3438525" y="2943225"/>
          <a:ext cx="7620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西春日井郡</a:t>
          </a:r>
        </a:p>
      </xdr:txBody>
    </xdr:sp>
    <xdr:clientData/>
  </xdr:oneCellAnchor>
  <xdr:twoCellAnchor>
    <xdr:from>
      <xdr:col>3</xdr:col>
      <xdr:colOff>419100</xdr:colOff>
      <xdr:row>23</xdr:row>
      <xdr:rowOff>133350</xdr:rowOff>
    </xdr:from>
    <xdr:to>
      <xdr:col>4</xdr:col>
      <xdr:colOff>142875</xdr:colOff>
      <xdr:row>27</xdr:row>
      <xdr:rowOff>123825</xdr:rowOff>
    </xdr:to>
    <xdr:sp>
      <xdr:nvSpPr>
        <xdr:cNvPr id="31" name="直線コネクタ 100"/>
        <xdr:cNvSpPr>
          <a:spLocks/>
        </xdr:cNvSpPr>
      </xdr:nvSpPr>
      <xdr:spPr>
        <a:xfrm rot="5400000">
          <a:off x="2476500" y="4076700"/>
          <a:ext cx="409575"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419225" cy="361950"/>
    <xdr:sp>
      <xdr:nvSpPr>
        <xdr:cNvPr id="32" name="テキスト ボックス 3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尾張地区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9525</xdr:rowOff>
    </xdr:from>
    <xdr:ext cx="2886075" cy="428625"/>
    <xdr:sp>
      <xdr:nvSpPr>
        <xdr:cNvPr id="33" name="テキスト ボックス 33"/>
        <xdr:cNvSpPr txBox="1">
          <a:spLocks noChangeArrowheads="1"/>
        </xdr:cNvSpPr>
      </xdr:nvSpPr>
      <xdr:spPr>
        <a:xfrm>
          <a:off x="0" y="352425"/>
          <a:ext cx="288607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3</xdr:col>
      <xdr:colOff>609600</xdr:colOff>
      <xdr:row>20</xdr:row>
      <xdr:rowOff>28575</xdr:rowOff>
    </xdr:from>
    <xdr:to>
      <xdr:col>4</xdr:col>
      <xdr:colOff>142875</xdr:colOff>
      <xdr:row>22</xdr:row>
      <xdr:rowOff>66675</xdr:rowOff>
    </xdr:to>
    <xdr:sp>
      <xdr:nvSpPr>
        <xdr:cNvPr id="34" name="直線コネクタ 99"/>
        <xdr:cNvSpPr>
          <a:spLocks/>
        </xdr:cNvSpPr>
      </xdr:nvSpPr>
      <xdr:spPr>
        <a:xfrm>
          <a:off x="2667000" y="3457575"/>
          <a:ext cx="21907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47625</xdr:colOff>
      <xdr:row>17</xdr:row>
      <xdr:rowOff>133350</xdr:rowOff>
    </xdr:from>
    <xdr:ext cx="514350" cy="238125"/>
    <xdr:sp>
      <xdr:nvSpPr>
        <xdr:cNvPr id="35" name="テキスト ボックス 35">
          <a:hlinkClick r:id="rId31"/>
        </xdr:cNvPr>
        <xdr:cNvSpPr txBox="1">
          <a:spLocks noChangeArrowheads="1"/>
        </xdr:cNvSpPr>
      </xdr:nvSpPr>
      <xdr:spPr>
        <a:xfrm>
          <a:off x="2105025" y="3048000"/>
          <a:ext cx="5143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あま市</a:t>
          </a:r>
        </a:p>
      </xdr:txBody>
    </xdr:sp>
    <xdr:clientData/>
  </xdr:oneCellAnchor>
  <xdr:twoCellAnchor>
    <xdr:from>
      <xdr:col>5</xdr:col>
      <xdr:colOff>257175</xdr:colOff>
      <xdr:row>13</xdr:row>
      <xdr:rowOff>142875</xdr:rowOff>
    </xdr:from>
    <xdr:to>
      <xdr:col>5</xdr:col>
      <xdr:colOff>352425</xdr:colOff>
      <xdr:row>17</xdr:row>
      <xdr:rowOff>0</xdr:rowOff>
    </xdr:to>
    <xdr:sp>
      <xdr:nvSpPr>
        <xdr:cNvPr id="36" name="直線コネクタ 97"/>
        <xdr:cNvSpPr>
          <a:spLocks/>
        </xdr:cNvSpPr>
      </xdr:nvSpPr>
      <xdr:spPr>
        <a:xfrm rot="16200000" flipH="1">
          <a:off x="3686175" y="2371725"/>
          <a:ext cx="95250" cy="542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23</xdr:row>
      <xdr:rowOff>19050</xdr:rowOff>
    </xdr:from>
    <xdr:to>
      <xdr:col>3</xdr:col>
      <xdr:colOff>561975</xdr:colOff>
      <xdr:row>23</xdr:row>
      <xdr:rowOff>28575</xdr:rowOff>
    </xdr:to>
    <xdr:sp>
      <xdr:nvSpPr>
        <xdr:cNvPr id="37" name="直線コネクタ 115140"/>
        <xdr:cNvSpPr>
          <a:spLocks/>
        </xdr:cNvSpPr>
      </xdr:nvSpPr>
      <xdr:spPr>
        <a:xfrm flipV="1">
          <a:off x="2257425" y="3962400"/>
          <a:ext cx="36195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4"/>
      <c r="B1" s="294"/>
    </row>
    <row r="2" spans="1:2" ht="24">
      <c r="A2" s="97" t="s">
        <v>442</v>
      </c>
      <c r="B2" s="7"/>
    </row>
    <row r="3" spans="1:2" ht="18.75">
      <c r="A3" s="98"/>
      <c r="B3" s="7"/>
    </row>
    <row r="4" spans="1:2" ht="13.5">
      <c r="A4" s="6"/>
      <c r="B4" s="6"/>
    </row>
    <row r="5" spans="1:2" ht="13.5">
      <c r="A5" s="295" t="s">
        <v>443</v>
      </c>
      <c r="B5" s="296"/>
    </row>
    <row r="6" spans="1:2" ht="6" customHeight="1">
      <c r="A6" s="99"/>
      <c r="B6" s="100"/>
    </row>
    <row r="7" spans="1:2" ht="13.5">
      <c r="A7" s="295" t="s">
        <v>444</v>
      </c>
      <c r="B7" s="296"/>
    </row>
    <row r="8" spans="1:2" ht="13.5">
      <c r="A8" s="99"/>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445</v>
      </c>
      <c r="B14" s="8"/>
    </row>
    <row r="15" spans="1:2" ht="13.5">
      <c r="A15" s="9"/>
      <c r="B15" s="8"/>
    </row>
    <row r="16" spans="1:2" ht="13.5">
      <c r="A16" s="9" t="s">
        <v>36</v>
      </c>
      <c r="B16" s="8"/>
    </row>
    <row r="17" spans="1:2" ht="6" customHeight="1">
      <c r="A17" s="9"/>
      <c r="B17" s="8"/>
    </row>
    <row r="18" spans="1:2" ht="13.5">
      <c r="A18" s="9" t="s">
        <v>14</v>
      </c>
      <c r="B18" s="8"/>
    </row>
    <row r="19" spans="1:2" ht="13.5">
      <c r="A19" s="9" t="s">
        <v>446</v>
      </c>
      <c r="B19" s="8"/>
    </row>
    <row r="20" spans="1:2" ht="13.5">
      <c r="A20" s="9" t="s">
        <v>15</v>
      </c>
      <c r="B20" s="8"/>
    </row>
    <row r="21" spans="1:2" ht="13.5">
      <c r="A21" s="9" t="s">
        <v>447</v>
      </c>
      <c r="B21" s="8"/>
    </row>
    <row r="22" spans="1:2" ht="13.5">
      <c r="A22" s="9" t="s">
        <v>16</v>
      </c>
      <c r="B22" s="8"/>
    </row>
    <row r="23" spans="1:2" ht="13.5">
      <c r="A23" s="9" t="s">
        <v>448</v>
      </c>
      <c r="B23" s="8"/>
    </row>
    <row r="24" spans="1:2" ht="13.5">
      <c r="A24" s="9" t="s">
        <v>29</v>
      </c>
      <c r="B24" s="8"/>
    </row>
    <row r="25" spans="1:2" ht="6" customHeight="1">
      <c r="A25" s="9"/>
      <c r="B25" s="8"/>
    </row>
    <row r="26" spans="1:2" ht="13.5">
      <c r="A26" s="9" t="s">
        <v>449</v>
      </c>
      <c r="B26" s="8"/>
    </row>
    <row r="27" spans="1:2" ht="13.5">
      <c r="A27" s="9" t="s">
        <v>448</v>
      </c>
      <c r="B27" s="8"/>
    </row>
    <row r="28" spans="1:2" ht="13.5">
      <c r="A28" s="9" t="s">
        <v>17</v>
      </c>
      <c r="B28" s="8"/>
    </row>
    <row r="29" spans="1:2" ht="13.5">
      <c r="A29" s="9" t="s">
        <v>450</v>
      </c>
      <c r="B29" s="8"/>
    </row>
    <row r="30" spans="1:2" ht="13.5">
      <c r="A30" s="9" t="s">
        <v>451</v>
      </c>
      <c r="B30" s="8"/>
    </row>
    <row r="31" spans="1:2" ht="6" customHeight="1">
      <c r="A31" s="9"/>
      <c r="B31" s="8"/>
    </row>
    <row r="32" spans="1:2" ht="13.5">
      <c r="A32" s="9" t="s">
        <v>452</v>
      </c>
      <c r="B32" s="8"/>
    </row>
    <row r="33" spans="1:2" ht="13.5">
      <c r="A33" s="9" t="s">
        <v>450</v>
      </c>
      <c r="B33" s="8"/>
    </row>
    <row r="34" spans="1:2" ht="13.5">
      <c r="A34" s="9" t="s">
        <v>453</v>
      </c>
      <c r="B34" s="8"/>
    </row>
    <row r="35" spans="1:2" ht="13.5">
      <c r="A35" s="9" t="s">
        <v>447</v>
      </c>
      <c r="B35" s="8"/>
    </row>
    <row r="36" spans="1:2" ht="13.5">
      <c r="A36" s="9" t="s">
        <v>454</v>
      </c>
      <c r="B36" s="8"/>
    </row>
    <row r="37" spans="1:2" ht="6" customHeight="1">
      <c r="A37" s="9"/>
      <c r="B37" s="8"/>
    </row>
    <row r="38" spans="1:2" ht="13.5">
      <c r="A38" s="9" t="s">
        <v>455</v>
      </c>
      <c r="B38" s="8"/>
    </row>
    <row r="39" spans="1:2" ht="13.5">
      <c r="A39" s="9" t="s">
        <v>448</v>
      </c>
      <c r="B39" s="8"/>
    </row>
    <row r="40" spans="1:2" ht="13.5">
      <c r="A40" s="9" t="s">
        <v>30</v>
      </c>
      <c r="B40" s="8"/>
    </row>
    <row r="41" spans="1:2" ht="13.5">
      <c r="A41" s="9" t="s">
        <v>447</v>
      </c>
      <c r="B41" s="8"/>
    </row>
    <row r="42" spans="1:2" ht="13.5">
      <c r="A42" s="9" t="s">
        <v>456</v>
      </c>
      <c r="B42" s="8"/>
    </row>
    <row r="43" spans="1:2" ht="13.5">
      <c r="A43" s="9"/>
      <c r="B43" s="8"/>
    </row>
    <row r="44" spans="1:2" ht="13.5">
      <c r="A44" s="9"/>
      <c r="B44" s="8"/>
    </row>
    <row r="45" spans="1:2" ht="13.5">
      <c r="A45" s="9"/>
      <c r="B45" s="8"/>
    </row>
    <row r="46" spans="1:2" ht="13.5">
      <c r="A46" s="6" t="s">
        <v>457</v>
      </c>
      <c r="B46" s="8"/>
    </row>
    <row r="47" spans="1:2" ht="6" customHeight="1">
      <c r="A47" s="6"/>
      <c r="B47" s="8"/>
    </row>
    <row r="48" spans="1:2" ht="13.5">
      <c r="A48" s="6" t="s">
        <v>18</v>
      </c>
      <c r="B48" s="8"/>
    </row>
    <row r="49" spans="1:2" ht="13.5">
      <c r="A49" s="6" t="s">
        <v>458</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F26" sqref="AF26"/>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A6+A23+A41</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149</v>
      </c>
      <c r="B5" s="176"/>
      <c r="C5" s="228">
        <v>0</v>
      </c>
      <c r="D5" s="287">
        <v>230380101040</v>
      </c>
      <c r="E5" s="144" t="s">
        <v>152</v>
      </c>
      <c r="F5" s="177">
        <v>2850</v>
      </c>
      <c r="G5" s="178"/>
      <c r="H5" s="287">
        <v>230380202010</v>
      </c>
      <c r="I5" s="144" t="s">
        <v>153</v>
      </c>
      <c r="J5" s="179">
        <v>1100</v>
      </c>
      <c r="K5" s="271"/>
      <c r="L5" s="143"/>
      <c r="M5" s="144"/>
      <c r="N5" s="180"/>
      <c r="O5" s="272"/>
      <c r="P5" s="285">
        <v>230380405001</v>
      </c>
      <c r="Q5" s="146" t="s">
        <v>153</v>
      </c>
      <c r="R5" s="181">
        <v>350</v>
      </c>
      <c r="S5" s="273"/>
      <c r="T5" s="143"/>
      <c r="U5" s="144"/>
      <c r="V5" s="182"/>
      <c r="W5" s="178"/>
      <c r="X5" s="267" t="s">
        <v>154</v>
      </c>
      <c r="AA5" s="172"/>
      <c r="AB5" s="172"/>
      <c r="AC5" s="172"/>
      <c r="AD5" s="172"/>
      <c r="AE5" s="172"/>
      <c r="AF5" s="172"/>
      <c r="AG5" s="172"/>
      <c r="AH5" s="172"/>
      <c r="AI5" s="172"/>
      <c r="AJ5" s="172"/>
      <c r="AK5" s="172"/>
      <c r="AL5" s="172"/>
      <c r="AM5" s="172"/>
    </row>
    <row r="6" spans="1:39" ht="15.75" customHeight="1">
      <c r="A6" s="217">
        <f>SUM(G19,K19,O19,S19,W19)</f>
        <v>0</v>
      </c>
      <c r="B6" s="184">
        <f>SUM(F19,J19,N19,R19,V19)</f>
        <v>16900</v>
      </c>
      <c r="C6" s="229">
        <v>0</v>
      </c>
      <c r="D6" s="286">
        <v>230380101050</v>
      </c>
      <c r="E6" s="146" t="s">
        <v>155</v>
      </c>
      <c r="F6" s="185">
        <v>1600</v>
      </c>
      <c r="G6" s="186"/>
      <c r="H6" s="286">
        <v>230380202050</v>
      </c>
      <c r="I6" s="146" t="s">
        <v>160</v>
      </c>
      <c r="J6" s="187">
        <v>300</v>
      </c>
      <c r="K6" s="274"/>
      <c r="L6" s="147"/>
      <c r="M6" s="146"/>
      <c r="N6" s="188"/>
      <c r="O6" s="275"/>
      <c r="P6" s="147"/>
      <c r="Q6" s="146"/>
      <c r="R6" s="181"/>
      <c r="S6" s="273"/>
      <c r="T6" s="147"/>
      <c r="U6" s="146"/>
      <c r="V6" s="189"/>
      <c r="W6" s="186"/>
      <c r="X6" s="268" t="s">
        <v>588</v>
      </c>
      <c r="AA6" s="172"/>
      <c r="AB6" s="172"/>
      <c r="AC6" s="172"/>
      <c r="AD6" s="172"/>
      <c r="AE6" s="172"/>
      <c r="AF6" s="172"/>
      <c r="AG6" s="172"/>
      <c r="AH6" s="172"/>
      <c r="AI6" s="172"/>
      <c r="AJ6" s="172"/>
      <c r="AK6" s="172"/>
      <c r="AL6" s="172"/>
      <c r="AM6" s="172"/>
    </row>
    <row r="7" spans="1:39" ht="15.75" customHeight="1">
      <c r="A7" s="190"/>
      <c r="B7" s="191"/>
      <c r="C7" s="230">
        <v>0</v>
      </c>
      <c r="D7" s="286">
        <v>230380101070</v>
      </c>
      <c r="E7" s="146" t="s">
        <v>156</v>
      </c>
      <c r="F7" s="185">
        <v>1050</v>
      </c>
      <c r="G7" s="186"/>
      <c r="H7" s="147"/>
      <c r="I7" s="146"/>
      <c r="J7" s="187"/>
      <c r="K7" s="274"/>
      <c r="L7" s="147"/>
      <c r="M7" s="146"/>
      <c r="N7" s="188"/>
      <c r="O7" s="275"/>
      <c r="P7" s="147"/>
      <c r="Q7" s="146"/>
      <c r="R7" s="181"/>
      <c r="S7" s="273"/>
      <c r="T7" s="147"/>
      <c r="U7" s="146"/>
      <c r="V7" s="189"/>
      <c r="W7" s="186"/>
      <c r="X7" s="268" t="s">
        <v>530</v>
      </c>
      <c r="AA7" s="172"/>
      <c r="AB7" s="172"/>
      <c r="AC7" s="172"/>
      <c r="AD7" s="172"/>
      <c r="AE7" s="172"/>
      <c r="AF7" s="172"/>
      <c r="AG7" s="172"/>
      <c r="AH7" s="172"/>
      <c r="AI7" s="172"/>
      <c r="AJ7" s="172"/>
      <c r="AK7" s="172"/>
      <c r="AL7" s="172"/>
      <c r="AM7" s="172"/>
    </row>
    <row r="8" spans="1:39" ht="15.75" customHeight="1">
      <c r="A8" s="190"/>
      <c r="B8" s="191"/>
      <c r="C8" s="230">
        <v>0</v>
      </c>
      <c r="D8" s="286">
        <v>230380101060</v>
      </c>
      <c r="E8" s="146" t="s">
        <v>157</v>
      </c>
      <c r="F8" s="185">
        <v>2150</v>
      </c>
      <c r="G8" s="186"/>
      <c r="H8" s="147"/>
      <c r="I8" s="146"/>
      <c r="J8" s="187"/>
      <c r="K8" s="274"/>
      <c r="L8" s="147"/>
      <c r="M8" s="146"/>
      <c r="N8" s="193"/>
      <c r="O8" s="273"/>
      <c r="P8" s="147"/>
      <c r="Q8" s="146"/>
      <c r="R8" s="181"/>
      <c r="S8" s="273"/>
      <c r="T8" s="147"/>
      <c r="U8" s="146"/>
      <c r="V8" s="189"/>
      <c r="W8" s="186"/>
      <c r="X8" s="268" t="s">
        <v>517</v>
      </c>
      <c r="AA8" s="172"/>
      <c r="AB8" s="172"/>
      <c r="AC8" s="172"/>
      <c r="AD8" s="172"/>
      <c r="AE8" s="172"/>
      <c r="AF8" s="172"/>
      <c r="AG8" s="172"/>
      <c r="AH8" s="172"/>
      <c r="AI8" s="172"/>
      <c r="AJ8" s="172"/>
      <c r="AK8" s="172"/>
      <c r="AL8" s="172"/>
      <c r="AM8" s="172"/>
    </row>
    <row r="9" spans="1:39" ht="15.75" customHeight="1">
      <c r="A9" s="190"/>
      <c r="B9" s="191"/>
      <c r="C9" s="230">
        <v>0</v>
      </c>
      <c r="D9" s="286">
        <v>230380101080</v>
      </c>
      <c r="E9" s="146" t="s">
        <v>158</v>
      </c>
      <c r="F9" s="185">
        <v>1400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230380101200</v>
      </c>
      <c r="E10" s="146" t="s">
        <v>159</v>
      </c>
      <c r="F10" s="185">
        <v>1950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230380101210</v>
      </c>
      <c r="E11" s="146" t="s">
        <v>161</v>
      </c>
      <c r="F11" s="185">
        <v>1800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230380101220</v>
      </c>
      <c r="E12" s="146" t="s">
        <v>162</v>
      </c>
      <c r="F12" s="185">
        <v>1150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8"/>
      <c r="B13" s="199"/>
      <c r="C13" s="231" t="s">
        <v>39</v>
      </c>
      <c r="D13" s="289">
        <v>230380101240</v>
      </c>
      <c r="E13" s="151" t="s">
        <v>163</v>
      </c>
      <c r="F13" s="203">
        <v>1200</v>
      </c>
      <c r="G13" s="201"/>
      <c r="H13" s="150"/>
      <c r="I13" s="151"/>
      <c r="J13" s="202"/>
      <c r="K13" s="201"/>
      <c r="L13" s="150"/>
      <c r="M13" s="151"/>
      <c r="N13" s="202"/>
      <c r="O13" s="201"/>
      <c r="P13" s="150"/>
      <c r="Q13" s="151"/>
      <c r="R13" s="202"/>
      <c r="S13" s="201"/>
      <c r="T13" s="150"/>
      <c r="U13" s="151"/>
      <c r="V13" s="205"/>
      <c r="W13" s="201"/>
      <c r="X13" s="268" t="s">
        <v>531</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93"/>
      <c r="K14" s="273"/>
      <c r="L14" s="147"/>
      <c r="M14" s="146"/>
      <c r="N14" s="193"/>
      <c r="O14" s="273"/>
      <c r="P14" s="147"/>
      <c r="Q14" s="146"/>
      <c r="R14" s="181"/>
      <c r="S14" s="186"/>
      <c r="T14" s="147"/>
      <c r="U14" s="146"/>
      <c r="V14" s="189"/>
      <c r="W14" s="186"/>
      <c r="X14" s="268" t="s">
        <v>592</v>
      </c>
      <c r="AA14" s="172"/>
      <c r="AB14" s="172"/>
      <c r="AC14" s="172"/>
      <c r="AD14" s="172"/>
      <c r="AE14" s="172"/>
      <c r="AF14" s="172"/>
      <c r="AG14" s="172"/>
      <c r="AH14" s="172"/>
      <c r="AI14" s="172"/>
      <c r="AJ14" s="172"/>
      <c r="AK14" s="172"/>
      <c r="AL14" s="172"/>
      <c r="AM14" s="172"/>
    </row>
    <row r="15" spans="1:39" ht="15.75" customHeight="1">
      <c r="A15" s="190"/>
      <c r="B15" s="191"/>
      <c r="C15" s="230"/>
      <c r="D15" s="147"/>
      <c r="E15" s="146"/>
      <c r="F15" s="185"/>
      <c r="G15" s="186"/>
      <c r="H15" s="147"/>
      <c r="I15" s="146"/>
      <c r="J15" s="193"/>
      <c r="K15" s="273"/>
      <c r="L15" s="147"/>
      <c r="M15" s="146"/>
      <c r="N15" s="193"/>
      <c r="O15" s="273"/>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0"/>
      <c r="B16" s="191"/>
      <c r="C16" s="230"/>
      <c r="D16" s="147"/>
      <c r="E16" s="146"/>
      <c r="F16" s="185"/>
      <c r="G16" s="186"/>
      <c r="H16" s="148"/>
      <c r="I16" s="149"/>
      <c r="J16" s="181"/>
      <c r="K16" s="186"/>
      <c r="L16" s="148"/>
      <c r="M16" s="149"/>
      <c r="N16" s="193"/>
      <c r="O16" s="186"/>
      <c r="P16" s="147"/>
      <c r="Q16" s="146"/>
      <c r="R16" s="181"/>
      <c r="S16" s="186"/>
      <c r="T16" s="147"/>
      <c r="U16" s="146"/>
      <c r="V16" s="189"/>
      <c r="W16" s="194"/>
      <c r="X16" s="268">
        <v>0</v>
      </c>
      <c r="AA16" s="172"/>
      <c r="AB16" s="172"/>
      <c r="AC16" s="172"/>
      <c r="AD16" s="172"/>
      <c r="AE16" s="172"/>
      <c r="AF16" s="172"/>
      <c r="AG16" s="172"/>
      <c r="AH16" s="172"/>
      <c r="AI16" s="172"/>
      <c r="AJ16" s="172"/>
      <c r="AK16" s="172"/>
      <c r="AL16" s="172"/>
      <c r="AM16" s="172"/>
    </row>
    <row r="17" spans="1:39" ht="15.75" customHeight="1">
      <c r="A17" s="190"/>
      <c r="B17" s="191"/>
      <c r="C17" s="230"/>
      <c r="D17" s="147"/>
      <c r="E17" s="146"/>
      <c r="F17" s="185"/>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3"/>
      <c r="G18" s="201"/>
      <c r="H18" s="150"/>
      <c r="I18" s="151"/>
      <c r="J18" s="202"/>
      <c r="K18" s="201"/>
      <c r="L18" s="150"/>
      <c r="M18" s="151"/>
      <c r="N18" s="202"/>
      <c r="O18" s="201"/>
      <c r="P18" s="150"/>
      <c r="Q18" s="151"/>
      <c r="R18" s="202"/>
      <c r="S18" s="201"/>
      <c r="T18" s="150"/>
      <c r="U18" s="151"/>
      <c r="V18" s="205"/>
      <c r="W18" s="201"/>
      <c r="X18" s="269">
        <v>0</v>
      </c>
      <c r="AA18" s="172"/>
      <c r="AB18" s="172"/>
      <c r="AC18" s="172"/>
      <c r="AD18" s="172"/>
      <c r="AE18" s="172"/>
      <c r="AF18" s="172"/>
      <c r="AG18" s="172"/>
      <c r="AH18" s="172"/>
      <c r="AI18" s="172"/>
      <c r="AJ18" s="172"/>
      <c r="AK18" s="172"/>
      <c r="AL18" s="172"/>
      <c r="AM18" s="172"/>
    </row>
    <row r="19" spans="1:39" ht="15.75" customHeight="1">
      <c r="A19" s="206"/>
      <c r="B19" s="207"/>
      <c r="C19" s="237"/>
      <c r="D19" s="152"/>
      <c r="E19" s="153" t="str">
        <f>CONCATENATE(FIXED(COUNTA(E5:E18),0,0),"　店")</f>
        <v>9　店</v>
      </c>
      <c r="F19" s="208">
        <f>SUM(F5:F18)</f>
        <v>15150</v>
      </c>
      <c r="G19" s="154">
        <f>SUM(G5:G18)</f>
        <v>0</v>
      </c>
      <c r="H19" s="152"/>
      <c r="I19" s="153" t="str">
        <f>CONCATENATE(FIXED(COUNTA(I5:I18),0,0),"　店")</f>
        <v>2　店</v>
      </c>
      <c r="J19" s="208">
        <f>SUM(J5:J18)</f>
        <v>1400</v>
      </c>
      <c r="K19" s="154">
        <f>SUM(K5:K18)</f>
        <v>0</v>
      </c>
      <c r="L19" s="152"/>
      <c r="M19" s="153" t="str">
        <f>CONCATENATE(FIXED(COUNTA(M5:M18),0,0),"　店")</f>
        <v>0　店</v>
      </c>
      <c r="N19" s="208">
        <f>SUM(N5:N18)</f>
        <v>0</v>
      </c>
      <c r="O19" s="154">
        <f>SUM(O5:O18)</f>
        <v>0</v>
      </c>
      <c r="P19" s="152"/>
      <c r="Q19" s="153" t="str">
        <f>CONCATENATE(FIXED(COUNTA(Q5:Q18),0,0),"　店")</f>
        <v>1　店</v>
      </c>
      <c r="R19" s="208">
        <f>SUM(R5:R18)</f>
        <v>350</v>
      </c>
      <c r="S19" s="154">
        <f>SUM(S5:S18)</f>
        <v>0</v>
      </c>
      <c r="T19" s="152"/>
      <c r="U19" s="153" t="str">
        <f>CONCATENATE(FIXED(COUNTA(U5:U18),0,0),"　店")</f>
        <v>0　店</v>
      </c>
      <c r="V19" s="208">
        <f>SUM(V5:V18)</f>
        <v>0</v>
      </c>
      <c r="W19" s="154">
        <f>SUM(W5:W18)</f>
        <v>0</v>
      </c>
      <c r="X19" s="73">
        <f>SUM(X5:X18)</f>
        <v>0</v>
      </c>
      <c r="AA19" s="172"/>
      <c r="AB19" s="172"/>
      <c r="AC19" s="172"/>
      <c r="AD19" s="172"/>
      <c r="AE19" s="172"/>
      <c r="AF19" s="172"/>
      <c r="AG19" s="172"/>
      <c r="AH19" s="172"/>
      <c r="AI19" s="172"/>
      <c r="AJ19" s="172"/>
      <c r="AK19" s="172"/>
      <c r="AL19" s="172"/>
      <c r="AM19" s="172"/>
    </row>
    <row r="20" spans="1:39" s="283" customFormat="1" ht="15.75" customHeight="1">
      <c r="A20" s="209"/>
      <c r="B20" s="209"/>
      <c r="C20" s="232"/>
      <c r="D20" s="155"/>
      <c r="E20" s="151"/>
      <c r="F20" s="210"/>
      <c r="G20" s="156"/>
      <c r="H20" s="155"/>
      <c r="I20" s="151"/>
      <c r="J20" s="210"/>
      <c r="K20" s="156"/>
      <c r="L20" s="155"/>
      <c r="M20" s="151"/>
      <c r="N20" s="210"/>
      <c r="O20" s="156"/>
      <c r="P20" s="155"/>
      <c r="Q20" s="151"/>
      <c r="R20" s="210"/>
      <c r="S20" s="156"/>
      <c r="T20" s="155"/>
      <c r="U20" s="151"/>
      <c r="V20" s="156"/>
      <c r="W20" s="156"/>
      <c r="X20" s="140"/>
      <c r="AA20" s="172"/>
      <c r="AB20" s="172"/>
      <c r="AC20" s="172"/>
      <c r="AD20" s="172"/>
      <c r="AE20" s="172"/>
      <c r="AF20" s="172"/>
      <c r="AG20" s="172"/>
      <c r="AH20" s="172"/>
      <c r="AI20" s="172"/>
      <c r="AJ20" s="172"/>
      <c r="AK20" s="172"/>
      <c r="AL20" s="172"/>
      <c r="AM20" s="172"/>
    </row>
    <row r="21" spans="1:39" s="282" customFormat="1" ht="15.75" customHeight="1">
      <c r="A21" s="367" t="s">
        <v>0</v>
      </c>
      <c r="B21" s="368"/>
      <c r="C21" s="238"/>
      <c r="D21" s="369" t="s">
        <v>3</v>
      </c>
      <c r="E21" s="363"/>
      <c r="F21" s="364"/>
      <c r="G21" s="142" t="s">
        <v>7</v>
      </c>
      <c r="H21" s="369" t="s">
        <v>4</v>
      </c>
      <c r="I21" s="363"/>
      <c r="J21" s="364"/>
      <c r="K21" s="141" t="s">
        <v>7</v>
      </c>
      <c r="L21" s="369" t="s">
        <v>5</v>
      </c>
      <c r="M21" s="363"/>
      <c r="N21" s="364"/>
      <c r="O21" s="141" t="s">
        <v>7</v>
      </c>
      <c r="P21" s="369" t="s">
        <v>6</v>
      </c>
      <c r="Q21" s="363"/>
      <c r="R21" s="364"/>
      <c r="S21" s="141" t="s">
        <v>7</v>
      </c>
      <c r="T21" s="362"/>
      <c r="U21" s="363"/>
      <c r="V21" s="364"/>
      <c r="W21" s="142"/>
      <c r="X21" s="142" t="s">
        <v>9</v>
      </c>
      <c r="AA21" s="172"/>
      <c r="AB21" s="172"/>
      <c r="AC21" s="172"/>
      <c r="AD21" s="172"/>
      <c r="AE21" s="172"/>
      <c r="AF21" s="172"/>
      <c r="AG21" s="172"/>
      <c r="AH21" s="172"/>
      <c r="AI21" s="172"/>
      <c r="AJ21" s="172"/>
      <c r="AK21" s="172"/>
      <c r="AL21" s="172"/>
      <c r="AM21" s="172"/>
    </row>
    <row r="22" spans="1:39" ht="15.75" customHeight="1">
      <c r="A22" s="211" t="s">
        <v>150</v>
      </c>
      <c r="B22" s="212"/>
      <c r="C22" s="239">
        <v>0</v>
      </c>
      <c r="D22" s="288">
        <v>230385101080</v>
      </c>
      <c r="E22" s="158" t="s">
        <v>164</v>
      </c>
      <c r="F22" s="213">
        <v>2900</v>
      </c>
      <c r="G22" s="214"/>
      <c r="H22" s="157">
        <v>230385202010</v>
      </c>
      <c r="I22" s="158" t="s">
        <v>165</v>
      </c>
      <c r="J22" s="215">
        <v>800</v>
      </c>
      <c r="K22" s="214"/>
      <c r="L22" s="157">
        <v>230385303010</v>
      </c>
      <c r="M22" s="158" t="s">
        <v>166</v>
      </c>
      <c r="N22" s="215">
        <v>800</v>
      </c>
      <c r="O22" s="214"/>
      <c r="P22" s="157">
        <v>230385404010</v>
      </c>
      <c r="Q22" s="158" t="s">
        <v>165</v>
      </c>
      <c r="R22" s="215">
        <v>450</v>
      </c>
      <c r="S22" s="214"/>
      <c r="T22" s="157"/>
      <c r="U22" s="158"/>
      <c r="V22" s="216"/>
      <c r="W22" s="214"/>
      <c r="X22" s="267" t="s">
        <v>167</v>
      </c>
      <c r="AA22" s="172"/>
      <c r="AB22" s="172"/>
      <c r="AC22" s="172"/>
      <c r="AD22" s="172"/>
      <c r="AE22" s="172"/>
      <c r="AF22" s="172"/>
      <c r="AG22" s="172"/>
      <c r="AH22" s="172"/>
      <c r="AI22" s="172"/>
      <c r="AJ22" s="172"/>
      <c r="AK22" s="172"/>
      <c r="AL22" s="172"/>
      <c r="AM22" s="172"/>
    </row>
    <row r="23" spans="1:39" ht="15.75" customHeight="1">
      <c r="A23" s="217">
        <f>SUM(G37,K37,O37,S37,W37)</f>
        <v>0</v>
      </c>
      <c r="B23" s="184">
        <f>SUM(F37,J37,N37,R37,V37)</f>
        <v>15000</v>
      </c>
      <c r="C23" s="232" t="s">
        <v>39</v>
      </c>
      <c r="D23" s="289">
        <v>230385101060</v>
      </c>
      <c r="E23" s="151" t="s">
        <v>168</v>
      </c>
      <c r="F23" s="203">
        <v>3250</v>
      </c>
      <c r="G23" s="201"/>
      <c r="H23" s="147"/>
      <c r="I23" s="146"/>
      <c r="J23" s="181"/>
      <c r="K23" s="186"/>
      <c r="L23" s="147"/>
      <c r="M23" s="146"/>
      <c r="N23" s="181"/>
      <c r="O23" s="186"/>
      <c r="P23" s="147"/>
      <c r="Q23" s="146"/>
      <c r="R23" s="181"/>
      <c r="S23" s="186"/>
      <c r="T23" s="147"/>
      <c r="U23" s="146"/>
      <c r="V23" s="204"/>
      <c r="W23" s="186"/>
      <c r="X23" s="268" t="s">
        <v>532</v>
      </c>
      <c r="AA23" s="172"/>
      <c r="AB23" s="172"/>
      <c r="AC23" s="172"/>
      <c r="AD23" s="172"/>
      <c r="AE23" s="172"/>
      <c r="AF23" s="172"/>
      <c r="AG23" s="172"/>
      <c r="AH23" s="172"/>
      <c r="AI23" s="172"/>
      <c r="AJ23" s="172"/>
      <c r="AK23" s="172"/>
      <c r="AL23" s="172"/>
      <c r="AM23" s="172"/>
    </row>
    <row r="24" spans="1:39" ht="15.75" customHeight="1">
      <c r="A24" s="198"/>
      <c r="B24" s="199"/>
      <c r="C24" s="232">
        <v>0</v>
      </c>
      <c r="D24" s="289">
        <v>230385101020</v>
      </c>
      <c r="E24" s="151" t="s">
        <v>169</v>
      </c>
      <c r="F24" s="203">
        <v>2150</v>
      </c>
      <c r="G24" s="201"/>
      <c r="H24" s="150"/>
      <c r="I24" s="151"/>
      <c r="J24" s="202"/>
      <c r="K24" s="201"/>
      <c r="L24" s="150"/>
      <c r="M24" s="151"/>
      <c r="N24" s="202"/>
      <c r="O24" s="201"/>
      <c r="P24" s="150"/>
      <c r="Q24" s="151"/>
      <c r="R24" s="202"/>
      <c r="S24" s="201"/>
      <c r="T24" s="150"/>
      <c r="U24" s="151"/>
      <c r="V24" s="205"/>
      <c r="W24" s="201"/>
      <c r="X24" s="268" t="s">
        <v>533</v>
      </c>
      <c r="AA24" s="172"/>
      <c r="AB24" s="172"/>
      <c r="AC24" s="172"/>
      <c r="AD24" s="172"/>
      <c r="AE24" s="172"/>
      <c r="AF24" s="172"/>
      <c r="AG24" s="172"/>
      <c r="AH24" s="172"/>
      <c r="AI24" s="172"/>
      <c r="AJ24" s="172"/>
      <c r="AK24" s="172"/>
      <c r="AL24" s="172"/>
      <c r="AM24" s="172"/>
    </row>
    <row r="25" spans="1:39" ht="15.75" customHeight="1">
      <c r="A25" s="198"/>
      <c r="B25" s="199"/>
      <c r="C25" s="233">
        <v>0</v>
      </c>
      <c r="D25" s="286">
        <v>230385101030</v>
      </c>
      <c r="E25" s="146" t="s">
        <v>170</v>
      </c>
      <c r="F25" s="193">
        <v>1150</v>
      </c>
      <c r="G25" s="186"/>
      <c r="H25" s="150"/>
      <c r="I25" s="151"/>
      <c r="J25" s="202"/>
      <c r="K25" s="201"/>
      <c r="L25" s="150"/>
      <c r="M25" s="151"/>
      <c r="N25" s="202"/>
      <c r="O25" s="201"/>
      <c r="P25" s="150"/>
      <c r="Q25" s="151"/>
      <c r="R25" s="202"/>
      <c r="S25" s="201"/>
      <c r="T25" s="150"/>
      <c r="U25" s="151"/>
      <c r="V25" s="205"/>
      <c r="W25" s="201"/>
      <c r="X25" s="268" t="s">
        <v>534</v>
      </c>
      <c r="AA25" s="172"/>
      <c r="AB25" s="172"/>
      <c r="AC25" s="172"/>
      <c r="AD25" s="172"/>
      <c r="AE25" s="172"/>
      <c r="AF25" s="172"/>
      <c r="AG25" s="172"/>
      <c r="AH25" s="172"/>
      <c r="AI25" s="172"/>
      <c r="AJ25" s="172"/>
      <c r="AK25" s="172"/>
      <c r="AL25" s="172"/>
      <c r="AM25" s="172"/>
    </row>
    <row r="26" spans="1:39" ht="15.75" customHeight="1">
      <c r="A26" s="217"/>
      <c r="B26" s="218"/>
      <c r="C26" s="233">
        <v>0</v>
      </c>
      <c r="D26" s="286">
        <v>230385101040</v>
      </c>
      <c r="E26" s="146" t="s">
        <v>171</v>
      </c>
      <c r="F26" s="193">
        <v>1500</v>
      </c>
      <c r="G26" s="186"/>
      <c r="H26" s="147"/>
      <c r="I26" s="146"/>
      <c r="J26" s="181"/>
      <c r="K26" s="186"/>
      <c r="L26" s="147"/>
      <c r="M26" s="146"/>
      <c r="N26" s="181"/>
      <c r="O26" s="186"/>
      <c r="P26" s="147"/>
      <c r="Q26" s="146"/>
      <c r="R26" s="181"/>
      <c r="S26" s="186"/>
      <c r="T26" s="147"/>
      <c r="U26" s="146"/>
      <c r="V26" s="204"/>
      <c r="W26" s="186"/>
      <c r="X26" s="268" t="s">
        <v>549</v>
      </c>
      <c r="AA26" s="172"/>
      <c r="AB26" s="172"/>
      <c r="AC26" s="172"/>
      <c r="AD26" s="172"/>
      <c r="AE26" s="172"/>
      <c r="AF26" s="172"/>
      <c r="AG26" s="172"/>
      <c r="AH26" s="172"/>
      <c r="AI26" s="172"/>
      <c r="AJ26" s="172"/>
      <c r="AK26" s="172"/>
      <c r="AL26" s="172"/>
      <c r="AM26" s="172"/>
    </row>
    <row r="27" spans="1:39" ht="15.75" customHeight="1">
      <c r="A27" s="217"/>
      <c r="B27" s="218"/>
      <c r="C27" s="232">
        <v>0</v>
      </c>
      <c r="D27" s="289">
        <v>230385101050</v>
      </c>
      <c r="E27" s="151" t="s">
        <v>172</v>
      </c>
      <c r="F27" s="203">
        <v>2000</v>
      </c>
      <c r="G27" s="201"/>
      <c r="H27" s="147"/>
      <c r="I27" s="146"/>
      <c r="J27" s="181"/>
      <c r="K27" s="186"/>
      <c r="L27" s="147"/>
      <c r="M27" s="146"/>
      <c r="N27" s="181"/>
      <c r="O27" s="186"/>
      <c r="P27" s="147"/>
      <c r="Q27" s="146"/>
      <c r="R27" s="181"/>
      <c r="S27" s="186"/>
      <c r="T27" s="147"/>
      <c r="U27" s="146"/>
      <c r="V27" s="204"/>
      <c r="W27" s="186"/>
      <c r="X27" s="268" t="s">
        <v>581</v>
      </c>
      <c r="AA27" s="172"/>
      <c r="AB27" s="276"/>
      <c r="AC27" s="276"/>
      <c r="AD27" s="172"/>
      <c r="AE27" s="172"/>
      <c r="AF27" s="276"/>
      <c r="AG27" s="276"/>
      <c r="AH27" s="172"/>
      <c r="AI27" s="172"/>
      <c r="AJ27" s="276"/>
      <c r="AK27" s="276"/>
      <c r="AL27" s="276"/>
      <c r="AM27" s="172"/>
    </row>
    <row r="28" spans="1:39" ht="15.75" customHeight="1">
      <c r="A28" s="198"/>
      <c r="B28" s="199"/>
      <c r="C28" s="233"/>
      <c r="D28" s="147"/>
      <c r="E28" s="146"/>
      <c r="F28" s="193"/>
      <c r="G28" s="186"/>
      <c r="H28" s="150"/>
      <c r="I28" s="151"/>
      <c r="J28" s="202"/>
      <c r="K28" s="201"/>
      <c r="L28" s="150"/>
      <c r="M28" s="151"/>
      <c r="N28" s="202"/>
      <c r="O28" s="201"/>
      <c r="P28" s="150"/>
      <c r="Q28" s="151"/>
      <c r="R28" s="202"/>
      <c r="S28" s="201"/>
      <c r="T28" s="150"/>
      <c r="U28" s="151"/>
      <c r="V28" s="205"/>
      <c r="W28" s="201"/>
      <c r="X28" s="268" t="s">
        <v>173</v>
      </c>
      <c r="AA28" s="172"/>
      <c r="AB28" s="270"/>
      <c r="AC28" s="270"/>
      <c r="AD28" s="172"/>
      <c r="AE28" s="172"/>
      <c r="AF28" s="270"/>
      <c r="AG28" s="270"/>
      <c r="AH28" s="172"/>
      <c r="AI28" s="172"/>
      <c r="AJ28" s="270"/>
      <c r="AK28" s="270"/>
      <c r="AL28" s="270"/>
      <c r="AM28" s="172"/>
    </row>
    <row r="29" spans="1:39" ht="15.75" customHeight="1">
      <c r="A29" s="217"/>
      <c r="B29" s="218"/>
      <c r="C29" s="233"/>
      <c r="D29" s="147"/>
      <c r="E29" s="146"/>
      <c r="F29" s="193"/>
      <c r="G29" s="186"/>
      <c r="H29" s="147"/>
      <c r="I29" s="146"/>
      <c r="J29" s="181"/>
      <c r="K29" s="186"/>
      <c r="L29" s="147"/>
      <c r="M29" s="146"/>
      <c r="N29" s="181"/>
      <c r="O29" s="186"/>
      <c r="P29" s="147"/>
      <c r="Q29" s="146"/>
      <c r="R29" s="181"/>
      <c r="S29" s="186"/>
      <c r="T29" s="147"/>
      <c r="U29" s="146"/>
      <c r="V29" s="204"/>
      <c r="W29" s="186"/>
      <c r="X29" s="268" t="s">
        <v>535</v>
      </c>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217"/>
      <c r="B31" s="218"/>
      <c r="C31" s="233"/>
      <c r="D31" s="147"/>
      <c r="E31" s="146"/>
      <c r="F31" s="193"/>
      <c r="G31" s="186"/>
      <c r="H31" s="147"/>
      <c r="I31" s="146"/>
      <c r="J31" s="181"/>
      <c r="K31" s="186"/>
      <c r="L31" s="147"/>
      <c r="M31" s="146"/>
      <c r="N31" s="181"/>
      <c r="O31" s="186"/>
      <c r="P31" s="147"/>
      <c r="Q31" s="146"/>
      <c r="R31" s="181"/>
      <c r="S31" s="186"/>
      <c r="T31" s="147"/>
      <c r="U31" s="146"/>
      <c r="V31" s="204"/>
      <c r="W31" s="186"/>
      <c r="X31" s="268"/>
      <c r="AA31" s="172"/>
      <c r="AB31" s="172"/>
      <c r="AC31" s="172"/>
      <c r="AD31" s="172"/>
      <c r="AE31" s="172"/>
      <c r="AF31" s="172"/>
      <c r="AG31" s="172"/>
      <c r="AH31" s="172"/>
      <c r="AI31" s="172"/>
      <c r="AJ31" s="172"/>
      <c r="AK31" s="172"/>
      <c r="AL31" s="172"/>
      <c r="AM31" s="172"/>
    </row>
    <row r="32" spans="1:39" ht="15.75" customHeight="1">
      <c r="A32" s="217"/>
      <c r="B32" s="218"/>
      <c r="C32" s="233"/>
      <c r="D32" s="147"/>
      <c r="E32" s="146"/>
      <c r="F32" s="193"/>
      <c r="G32" s="186"/>
      <c r="H32" s="147"/>
      <c r="I32" s="146"/>
      <c r="J32" s="181"/>
      <c r="K32" s="186"/>
      <c r="L32" s="147"/>
      <c r="M32" s="146"/>
      <c r="N32" s="181"/>
      <c r="O32" s="186"/>
      <c r="P32" s="147"/>
      <c r="Q32" s="146"/>
      <c r="R32" s="181"/>
      <c r="S32" s="186"/>
      <c r="T32" s="147"/>
      <c r="U32" s="146"/>
      <c r="V32" s="204"/>
      <c r="W32" s="186"/>
      <c r="X32" s="268" t="s">
        <v>593</v>
      </c>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v>0</v>
      </c>
      <c r="AA35" s="172"/>
      <c r="AB35" s="172"/>
      <c r="AC35" s="172"/>
      <c r="AD35" s="172"/>
      <c r="AE35" s="172"/>
      <c r="AF35" s="172"/>
      <c r="AG35" s="172"/>
      <c r="AH35" s="172"/>
      <c r="AI35" s="172"/>
      <c r="AJ35" s="172"/>
      <c r="AK35" s="172"/>
      <c r="AL35" s="172"/>
      <c r="AM35" s="172"/>
    </row>
    <row r="36" spans="1:39" ht="15.75" customHeight="1">
      <c r="A36" s="219"/>
      <c r="B36" s="220"/>
      <c r="C36" s="234"/>
      <c r="D36" s="159"/>
      <c r="E36" s="160"/>
      <c r="F36" s="221"/>
      <c r="G36" s="222"/>
      <c r="H36" s="159"/>
      <c r="I36" s="160"/>
      <c r="J36" s="223"/>
      <c r="K36" s="222"/>
      <c r="L36" s="159"/>
      <c r="M36" s="160"/>
      <c r="N36" s="223"/>
      <c r="O36" s="222"/>
      <c r="P36" s="159"/>
      <c r="Q36" s="160"/>
      <c r="R36" s="223"/>
      <c r="S36" s="222"/>
      <c r="T36" s="159"/>
      <c r="U36" s="160"/>
      <c r="V36" s="224"/>
      <c r="W36" s="222"/>
      <c r="X36" s="269">
        <v>0</v>
      </c>
      <c r="AA36" s="172"/>
      <c r="AB36" s="172"/>
      <c r="AC36" s="172"/>
      <c r="AD36" s="172"/>
      <c r="AE36" s="172"/>
      <c r="AF36" s="172"/>
      <c r="AG36" s="172"/>
      <c r="AH36" s="172"/>
      <c r="AI36" s="172"/>
      <c r="AJ36" s="172"/>
      <c r="AK36" s="172"/>
      <c r="AL36" s="172"/>
      <c r="AM36" s="172"/>
    </row>
    <row r="37" spans="1:39" ht="15.75" customHeight="1">
      <c r="A37" s="206"/>
      <c r="B37" s="207"/>
      <c r="C37" s="235"/>
      <c r="D37" s="152"/>
      <c r="E37" s="153" t="str">
        <f>CONCATENATE(FIXED(COUNTA(E22:E36),0,0),"　店")</f>
        <v>6　店</v>
      </c>
      <c r="F37" s="208">
        <f>SUM(F22:F36)</f>
        <v>12950</v>
      </c>
      <c r="G37" s="208">
        <f>SUM(G22:G36)</f>
        <v>0</v>
      </c>
      <c r="H37" s="152"/>
      <c r="I37" s="161" t="str">
        <f>CONCATENATE(FIXED(COUNTA(I22:I36),0,0),"　店")</f>
        <v>1　店</v>
      </c>
      <c r="J37" s="208">
        <f>SUM(J22:J36)</f>
        <v>800</v>
      </c>
      <c r="K37" s="208">
        <f>SUM(K22:K36)</f>
        <v>0</v>
      </c>
      <c r="L37" s="152"/>
      <c r="M37" s="161" t="str">
        <f>CONCATENATE(FIXED(COUNTA(M22:M36),0,0),"　店")</f>
        <v>1　店</v>
      </c>
      <c r="N37" s="208">
        <f>SUM(N22:N36)</f>
        <v>800</v>
      </c>
      <c r="O37" s="208">
        <f>SUM(O22:O36)</f>
        <v>0</v>
      </c>
      <c r="P37" s="152"/>
      <c r="Q37" s="161" t="str">
        <f>CONCATENATE(FIXED(COUNTA(Q22:Q36),0,0),"　店")</f>
        <v>1　店</v>
      </c>
      <c r="R37" s="208">
        <f>SUM(R22:R36)</f>
        <v>450</v>
      </c>
      <c r="S37" s="154">
        <f>SUM(S22:S36)</f>
        <v>0</v>
      </c>
      <c r="T37" s="152"/>
      <c r="U37" s="153" t="str">
        <f>CONCATENATE(FIXED(COUNTA(U22:U36),0,0),"　店")</f>
        <v>0　店</v>
      </c>
      <c r="V37" s="208">
        <f>SUM(V22:V36)</f>
        <v>0</v>
      </c>
      <c r="W37" s="245">
        <f>SUM(W22:W36)</f>
        <v>0</v>
      </c>
      <c r="X37" s="246">
        <f>SUM(X22:X36)</f>
        <v>0</v>
      </c>
      <c r="AA37" s="172"/>
      <c r="AB37" s="172"/>
      <c r="AC37" s="172"/>
      <c r="AD37" s="172"/>
      <c r="AE37" s="172"/>
      <c r="AF37" s="172"/>
      <c r="AG37" s="172"/>
      <c r="AH37" s="172"/>
      <c r="AI37" s="172"/>
      <c r="AJ37" s="172"/>
      <c r="AK37" s="172"/>
      <c r="AL37" s="172"/>
      <c r="AM37" s="172"/>
    </row>
    <row r="38" spans="1:39" s="283" customFormat="1" ht="15.75" customHeight="1">
      <c r="A38" s="240"/>
      <c r="B38" s="240"/>
      <c r="C38" s="235"/>
      <c r="D38" s="168"/>
      <c r="E38" s="153"/>
      <c r="F38" s="167"/>
      <c r="G38" s="167"/>
      <c r="H38" s="168"/>
      <c r="I38" s="153"/>
      <c r="J38" s="167"/>
      <c r="K38" s="167"/>
      <c r="L38" s="168"/>
      <c r="M38" s="153"/>
      <c r="N38" s="167"/>
      <c r="O38" s="167"/>
      <c r="P38" s="168"/>
      <c r="Q38" s="153"/>
      <c r="R38" s="167"/>
      <c r="S38" s="167"/>
      <c r="T38" s="168"/>
      <c r="U38" s="153"/>
      <c r="V38" s="167"/>
      <c r="W38" s="167"/>
      <c r="X38" s="243"/>
      <c r="AA38" s="172"/>
      <c r="AB38" s="172"/>
      <c r="AC38" s="172"/>
      <c r="AD38" s="172"/>
      <c r="AE38" s="172"/>
      <c r="AF38" s="172"/>
      <c r="AG38" s="172"/>
      <c r="AH38" s="172"/>
      <c r="AI38" s="172"/>
      <c r="AJ38" s="172"/>
      <c r="AK38" s="172"/>
      <c r="AL38" s="172"/>
      <c r="AM38" s="172"/>
    </row>
    <row r="39" spans="1:39" s="282" customFormat="1" ht="15.75" customHeight="1">
      <c r="A39" s="367" t="s">
        <v>0</v>
      </c>
      <c r="B39" s="368"/>
      <c r="C39" s="238"/>
      <c r="D39" s="369" t="s">
        <v>3</v>
      </c>
      <c r="E39" s="363"/>
      <c r="F39" s="364"/>
      <c r="G39" s="142" t="s">
        <v>7</v>
      </c>
      <c r="H39" s="369" t="s">
        <v>4</v>
      </c>
      <c r="I39" s="363"/>
      <c r="J39" s="364"/>
      <c r="K39" s="141" t="s">
        <v>7</v>
      </c>
      <c r="L39" s="369" t="s">
        <v>5</v>
      </c>
      <c r="M39" s="363"/>
      <c r="N39" s="364"/>
      <c r="O39" s="141" t="s">
        <v>7</v>
      </c>
      <c r="P39" s="369" t="s">
        <v>6</v>
      </c>
      <c r="Q39" s="363"/>
      <c r="R39" s="364"/>
      <c r="S39" s="141" t="s">
        <v>7</v>
      </c>
      <c r="T39" s="362"/>
      <c r="U39" s="363"/>
      <c r="V39" s="364"/>
      <c r="W39" s="142"/>
      <c r="X39" s="142" t="s">
        <v>9</v>
      </c>
      <c r="AA39" s="172"/>
      <c r="AB39" s="172"/>
      <c r="AC39" s="172"/>
      <c r="AD39" s="172"/>
      <c r="AE39" s="172"/>
      <c r="AF39" s="172"/>
      <c r="AG39" s="172"/>
      <c r="AH39" s="172"/>
      <c r="AI39" s="172"/>
      <c r="AJ39" s="172"/>
      <c r="AK39" s="172"/>
      <c r="AL39" s="172"/>
      <c r="AM39" s="172"/>
    </row>
    <row r="40" spans="1:39" ht="15.75" customHeight="1">
      <c r="A40" s="241" t="s">
        <v>151</v>
      </c>
      <c r="B40" s="212"/>
      <c r="C40" s="239" t="s">
        <v>39</v>
      </c>
      <c r="D40" s="157">
        <v>230370101010</v>
      </c>
      <c r="E40" s="158" t="s">
        <v>174</v>
      </c>
      <c r="F40" s="213">
        <v>18800</v>
      </c>
      <c r="G40" s="214"/>
      <c r="H40" s="157">
        <v>230370202010</v>
      </c>
      <c r="I40" s="158" t="s">
        <v>175</v>
      </c>
      <c r="J40" s="215">
        <v>850</v>
      </c>
      <c r="K40" s="214"/>
      <c r="L40" s="157"/>
      <c r="M40" s="158"/>
      <c r="N40" s="215"/>
      <c r="O40" s="214"/>
      <c r="P40" s="157">
        <v>230370405002</v>
      </c>
      <c r="Q40" s="158" t="s">
        <v>175</v>
      </c>
      <c r="R40" s="215">
        <v>550</v>
      </c>
      <c r="S40" s="214"/>
      <c r="T40" s="157"/>
      <c r="U40" s="158"/>
      <c r="V40" s="216"/>
      <c r="W40" s="214"/>
      <c r="X40" s="267" t="s">
        <v>536</v>
      </c>
      <c r="AA40" s="172"/>
      <c r="AB40" s="172"/>
      <c r="AC40" s="172"/>
      <c r="AD40" s="172"/>
      <c r="AE40" s="172"/>
      <c r="AF40" s="172"/>
      <c r="AG40" s="172"/>
      <c r="AH40" s="172"/>
      <c r="AI40" s="172"/>
      <c r="AJ40" s="172"/>
      <c r="AK40" s="172"/>
      <c r="AL40" s="172"/>
      <c r="AM40" s="172"/>
    </row>
    <row r="41" spans="1:39" ht="15.75" customHeight="1">
      <c r="A41" s="217">
        <f>SUM(G48,K48,O48,S48,W48)</f>
        <v>0</v>
      </c>
      <c r="B41" s="184">
        <f>SUM(F48,J48,N48,R48,V48)</f>
        <v>21750</v>
      </c>
      <c r="C41" s="233"/>
      <c r="D41" s="147"/>
      <c r="E41" s="146"/>
      <c r="F41" s="193"/>
      <c r="G41" s="186"/>
      <c r="H41" s="147">
        <v>230370202020</v>
      </c>
      <c r="I41" s="146" t="s">
        <v>176</v>
      </c>
      <c r="J41" s="181">
        <v>700</v>
      </c>
      <c r="K41" s="186"/>
      <c r="L41" s="147"/>
      <c r="M41" s="146"/>
      <c r="N41" s="181"/>
      <c r="O41" s="186"/>
      <c r="P41" s="147">
        <v>230370405003</v>
      </c>
      <c r="Q41" s="146" t="s">
        <v>177</v>
      </c>
      <c r="R41" s="181">
        <v>850</v>
      </c>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CONCATENATE(FIXED(COUNTA(E40:E47),0,0),"　店")</f>
        <v>1　店</v>
      </c>
      <c r="F48" s="208">
        <f>SUM(F40:F47)</f>
        <v>18800</v>
      </c>
      <c r="G48" s="208">
        <f>SUM(G40:G47)</f>
        <v>0</v>
      </c>
      <c r="H48" s="152"/>
      <c r="I48" s="161" t="str">
        <f>CONCATENATE(FIXED(COUNTA(I40:I47),0,0),"　店")</f>
        <v>2　店</v>
      </c>
      <c r="J48" s="208">
        <f>SUM(J40:J47)</f>
        <v>1550</v>
      </c>
      <c r="K48" s="208">
        <f>SUM(K40:K47)</f>
        <v>0</v>
      </c>
      <c r="L48" s="152"/>
      <c r="M48" s="161" t="str">
        <f>CONCATENATE(FIXED(COUNTA(M40:M47),0,0),"　店")</f>
        <v>0　店</v>
      </c>
      <c r="N48" s="208">
        <f>SUM(N40:N47)</f>
        <v>0</v>
      </c>
      <c r="O48" s="208">
        <f>SUM(O40:O47)</f>
        <v>0</v>
      </c>
      <c r="P48" s="152"/>
      <c r="Q48" s="161" t="str">
        <f>CONCATENATE(FIXED(COUNTA(Q40:Q47),0,0),"　店")</f>
        <v>2　店</v>
      </c>
      <c r="R48" s="208">
        <f>SUM(R40:R47)</f>
        <v>1400</v>
      </c>
      <c r="S48" s="154">
        <f>SUM(S40:S47)</f>
        <v>0</v>
      </c>
      <c r="T48" s="152"/>
      <c r="U48" s="153" t="str">
        <f>CONCATENATE(FIXED(COUNTA(U40:U47),0,0),"　店")</f>
        <v>0　店</v>
      </c>
      <c r="V48" s="208">
        <f>SUM(V40:V47)</f>
        <v>0</v>
      </c>
      <c r="W48" s="245">
        <f>SUM(W40:W47)</f>
        <v>0</v>
      </c>
      <c r="X48" s="246">
        <f>SUM(X40:X47)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A39:B39"/>
    <mergeCell ref="D39:F39"/>
    <mergeCell ref="H39:J39"/>
    <mergeCell ref="L39:N39"/>
    <mergeCell ref="P39:R39"/>
    <mergeCell ref="T39:V39"/>
    <mergeCell ref="T4:V4"/>
    <mergeCell ref="A21:B21"/>
    <mergeCell ref="D21:F21"/>
    <mergeCell ref="H21:J21"/>
    <mergeCell ref="L21:N21"/>
    <mergeCell ref="P21:R21"/>
    <mergeCell ref="T21:V21"/>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9 W39 S39 F1:F2 O39 P1:P2 G21 W21 S21 K39 O21 K21"/>
    <dataValidation type="whole" operator="lessThanOrEqual" allowBlank="1" showInputMessage="1" showErrorMessage="1" sqref="H20 H5:H18 H22:H36 H40:H47">
      <formula1>W20</formula1>
    </dataValidation>
    <dataValidation type="whole" operator="lessThanOrEqual" allowBlank="1" showInputMessage="1" showErrorMessage="1" sqref="T20:U20 T18:U18 T13:U13 T5:T12 T14:T17 T22:U36 T40:U47">
      <formula1>G20</formula1>
    </dataValidation>
    <dataValidation type="whole" operator="lessThanOrEqual" allowBlank="1" showInputMessage="1" showErrorMessage="1" sqref="V20 V5:V18 V22:V36 V40:V47">
      <formula1>G20</formula1>
    </dataValidation>
    <dataValidation type="whole" operator="lessThanOrEqual" allowBlank="1" showInputMessage="1" showErrorMessage="1" sqref="L20 K37:K38 K9:K20 L9:L18 P14:P17 K40:L40 S5:S20 O5:O20 P5:P12 W5:W20 K5:L8 G5:G20 W40:W48 O22:O38 K22:L36 W22:W38 S22:S38 G40:G48 K41:K48 S40:S48 L41:L47 O40:O48 G22:G38">
      <formula1>K20</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A6+A18+A31</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178</v>
      </c>
      <c r="B5" s="176"/>
      <c r="C5" s="228">
        <v>0</v>
      </c>
      <c r="D5" s="287">
        <v>230365101010</v>
      </c>
      <c r="E5" s="144" t="s">
        <v>181</v>
      </c>
      <c r="F5" s="177">
        <v>1200</v>
      </c>
      <c r="G5" s="178"/>
      <c r="H5" s="143"/>
      <c r="I5" s="144"/>
      <c r="J5" s="179"/>
      <c r="K5" s="271"/>
      <c r="L5" s="143"/>
      <c r="M5" s="144"/>
      <c r="N5" s="180"/>
      <c r="O5" s="272"/>
      <c r="P5" s="145"/>
      <c r="Q5" s="146"/>
      <c r="R5" s="181">
        <f>_xlfn.IFERROR(VLOOKUP(P5,#REF!,7,FALSE),"")</f>
      </c>
      <c r="S5" s="273"/>
      <c r="T5" s="143"/>
      <c r="U5" s="144"/>
      <c r="V5" s="182"/>
      <c r="W5" s="178"/>
      <c r="X5" s="267" t="s">
        <v>182</v>
      </c>
      <c r="AA5" s="172"/>
      <c r="AB5" s="172"/>
      <c r="AC5" s="172"/>
      <c r="AD5" s="172"/>
      <c r="AE5" s="172"/>
      <c r="AF5" s="172"/>
      <c r="AG5" s="172"/>
      <c r="AH5" s="172"/>
      <c r="AI5" s="172"/>
      <c r="AJ5" s="172"/>
      <c r="AK5" s="172"/>
      <c r="AL5" s="172"/>
      <c r="AM5" s="172"/>
    </row>
    <row r="6" spans="1:39" ht="15.75" customHeight="1">
      <c r="A6" s="217">
        <f>SUM(G14,K14,O14,S14,W14)</f>
        <v>0</v>
      </c>
      <c r="B6" s="184">
        <f>SUM(F14,J14,N14,R14,V14)</f>
        <v>3000</v>
      </c>
      <c r="C6" s="229">
        <v>0</v>
      </c>
      <c r="D6" s="286">
        <v>230365101020</v>
      </c>
      <c r="E6" s="146" t="s">
        <v>183</v>
      </c>
      <c r="F6" s="185">
        <v>1800</v>
      </c>
      <c r="G6" s="186"/>
      <c r="H6" s="147"/>
      <c r="I6" s="146"/>
      <c r="J6" s="187"/>
      <c r="K6" s="274"/>
      <c r="L6" s="147"/>
      <c r="M6" s="146"/>
      <c r="N6" s="188"/>
      <c r="O6" s="275"/>
      <c r="P6" s="147"/>
      <c r="Q6" s="146"/>
      <c r="R6" s="181"/>
      <c r="S6" s="273"/>
      <c r="T6" s="147"/>
      <c r="U6" s="146"/>
      <c r="V6" s="189"/>
      <c r="W6" s="186"/>
      <c r="X6" s="268" t="s">
        <v>578</v>
      </c>
      <c r="AA6" s="172"/>
      <c r="AB6" s="172"/>
      <c r="AC6" s="172"/>
      <c r="AD6" s="172"/>
      <c r="AE6" s="172"/>
      <c r="AF6" s="172"/>
      <c r="AG6" s="172"/>
      <c r="AH6" s="172"/>
      <c r="AI6" s="172"/>
      <c r="AJ6" s="172"/>
      <c r="AK6" s="172"/>
      <c r="AL6" s="172"/>
      <c r="AM6" s="172"/>
    </row>
    <row r="7" spans="1:39" ht="15.75" customHeight="1">
      <c r="A7" s="190"/>
      <c r="B7" s="191"/>
      <c r="C7" s="230"/>
      <c r="D7" s="147"/>
      <c r="E7" s="146"/>
      <c r="F7" s="185"/>
      <c r="G7" s="186"/>
      <c r="H7" s="147"/>
      <c r="I7" s="146"/>
      <c r="J7" s="187"/>
      <c r="K7" s="274"/>
      <c r="L7" s="147"/>
      <c r="M7" s="146"/>
      <c r="N7" s="188"/>
      <c r="O7" s="275"/>
      <c r="P7" s="147"/>
      <c r="Q7" s="146"/>
      <c r="R7" s="181"/>
      <c r="S7" s="273"/>
      <c r="T7" s="147"/>
      <c r="U7" s="146"/>
      <c r="V7" s="189"/>
      <c r="W7" s="186"/>
      <c r="X7" s="268" t="s">
        <v>517</v>
      </c>
      <c r="AA7" s="172"/>
      <c r="AB7" s="172"/>
      <c r="AC7" s="172"/>
      <c r="AD7" s="172"/>
      <c r="AE7" s="172"/>
      <c r="AF7" s="172"/>
      <c r="AG7" s="172"/>
      <c r="AH7" s="172"/>
      <c r="AI7" s="172"/>
      <c r="AJ7" s="172"/>
      <c r="AK7" s="172"/>
      <c r="AL7" s="172"/>
      <c r="AM7" s="172"/>
    </row>
    <row r="8" spans="1:39" ht="15.75" customHeight="1">
      <c r="A8" s="190"/>
      <c r="B8" s="191"/>
      <c r="C8" s="230"/>
      <c r="D8" s="147"/>
      <c r="E8" s="146"/>
      <c r="F8" s="185"/>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8"/>
      <c r="B13" s="199"/>
      <c r="C13" s="231"/>
      <c r="D13" s="150"/>
      <c r="E13" s="151"/>
      <c r="F13" s="203"/>
      <c r="G13" s="201"/>
      <c r="H13" s="150"/>
      <c r="I13" s="151"/>
      <c r="J13" s="202"/>
      <c r="K13" s="201"/>
      <c r="L13" s="150"/>
      <c r="M13" s="151"/>
      <c r="N13" s="202"/>
      <c r="O13" s="201"/>
      <c r="P13" s="150"/>
      <c r="Q13" s="151"/>
      <c r="R13" s="202"/>
      <c r="S13" s="201"/>
      <c r="T13" s="150"/>
      <c r="U13" s="151"/>
      <c r="V13" s="205"/>
      <c r="W13" s="201"/>
      <c r="X13" s="269">
        <v>0</v>
      </c>
      <c r="AA13" s="172"/>
      <c r="AB13" s="172"/>
      <c r="AC13" s="172"/>
      <c r="AD13" s="172"/>
      <c r="AE13" s="172"/>
      <c r="AF13" s="172"/>
      <c r="AG13" s="172"/>
      <c r="AH13" s="172"/>
      <c r="AI13" s="172"/>
      <c r="AJ13" s="172"/>
      <c r="AK13" s="172"/>
      <c r="AL13" s="172"/>
      <c r="AM13" s="172"/>
    </row>
    <row r="14" spans="1:39" ht="15.75" customHeight="1">
      <c r="A14" s="206"/>
      <c r="B14" s="207"/>
      <c r="C14" s="237"/>
      <c r="D14" s="152"/>
      <c r="E14" s="153" t="str">
        <f>CONCATENATE(FIXED(COUNTA(E5:E13),0,0),"　店")</f>
        <v>2　店</v>
      </c>
      <c r="F14" s="208">
        <f>SUM(F5:F13)</f>
        <v>3000</v>
      </c>
      <c r="G14" s="154">
        <f>SUM(G5:G13)</f>
        <v>0</v>
      </c>
      <c r="H14" s="152"/>
      <c r="I14" s="153" t="str">
        <f>CONCATENATE(FIXED(COUNTA(I5:I13),0,0),"　店")</f>
        <v>0　店</v>
      </c>
      <c r="J14" s="208">
        <f>SUM(J5:J13)</f>
        <v>0</v>
      </c>
      <c r="K14" s="154">
        <f>SUM(K5:K13)</f>
        <v>0</v>
      </c>
      <c r="L14" s="152"/>
      <c r="M14" s="153" t="str">
        <f>CONCATENATE(FIXED(COUNTA(M5:M13),0,0),"　店")</f>
        <v>0　店</v>
      </c>
      <c r="N14" s="208">
        <f>SUM(N5:N13)</f>
        <v>0</v>
      </c>
      <c r="O14" s="154">
        <f>SUM(O5:O13)</f>
        <v>0</v>
      </c>
      <c r="P14" s="152"/>
      <c r="Q14" s="153" t="str">
        <f>CONCATENATE(FIXED(COUNTA(Q5:Q13),0,0),"　店")</f>
        <v>0　店</v>
      </c>
      <c r="R14" s="208">
        <f>SUM(R5:R13)</f>
        <v>0</v>
      </c>
      <c r="S14" s="154">
        <f>SUM(S5:S13)</f>
        <v>0</v>
      </c>
      <c r="T14" s="152"/>
      <c r="U14" s="153" t="str">
        <f>CONCATENATE(FIXED(COUNTA(U5:U13),0,0),"　店")</f>
        <v>0　店</v>
      </c>
      <c r="V14" s="208">
        <f>SUM(V5:V13)</f>
        <v>0</v>
      </c>
      <c r="W14" s="154">
        <f>SUM(W5:W13)</f>
        <v>0</v>
      </c>
      <c r="X14" s="73">
        <f>SUM(X5:X13)</f>
        <v>0</v>
      </c>
      <c r="AA14" s="172"/>
      <c r="AB14" s="172"/>
      <c r="AC14" s="172"/>
      <c r="AD14" s="172"/>
      <c r="AE14" s="172"/>
      <c r="AF14" s="172"/>
      <c r="AG14" s="172"/>
      <c r="AH14" s="172"/>
      <c r="AI14" s="172"/>
      <c r="AJ14" s="172"/>
      <c r="AK14" s="172"/>
      <c r="AL14" s="172"/>
      <c r="AM14" s="172"/>
    </row>
    <row r="15" spans="1:39" s="283" customFormat="1" ht="15.75" customHeight="1">
      <c r="A15" s="209"/>
      <c r="B15" s="209"/>
      <c r="C15" s="232"/>
      <c r="D15" s="155"/>
      <c r="E15" s="151"/>
      <c r="F15" s="210"/>
      <c r="G15" s="156"/>
      <c r="H15" s="155"/>
      <c r="I15" s="151"/>
      <c r="J15" s="210"/>
      <c r="K15" s="156"/>
      <c r="L15" s="155"/>
      <c r="M15" s="151"/>
      <c r="N15" s="210"/>
      <c r="O15" s="156"/>
      <c r="P15" s="155"/>
      <c r="Q15" s="151"/>
      <c r="R15" s="210"/>
      <c r="S15" s="156"/>
      <c r="T15" s="155"/>
      <c r="U15" s="151"/>
      <c r="V15" s="156"/>
      <c r="W15" s="156"/>
      <c r="X15" s="156"/>
      <c r="AA15" s="172"/>
      <c r="AB15" s="172"/>
      <c r="AC15" s="172"/>
      <c r="AD15" s="172"/>
      <c r="AE15" s="172"/>
      <c r="AF15" s="172"/>
      <c r="AG15" s="172"/>
      <c r="AH15" s="172"/>
      <c r="AI15" s="172"/>
      <c r="AJ15" s="172"/>
      <c r="AK15" s="172"/>
      <c r="AL15" s="172"/>
      <c r="AM15" s="172"/>
    </row>
    <row r="16" spans="1:39" s="282" customFormat="1" ht="15.75" customHeight="1">
      <c r="A16" s="367" t="s">
        <v>0</v>
      </c>
      <c r="B16" s="368"/>
      <c r="C16" s="238"/>
      <c r="D16" s="369" t="s">
        <v>3</v>
      </c>
      <c r="E16" s="363"/>
      <c r="F16" s="364"/>
      <c r="G16" s="142" t="s">
        <v>7</v>
      </c>
      <c r="H16" s="369" t="s">
        <v>4</v>
      </c>
      <c r="I16" s="363"/>
      <c r="J16" s="364"/>
      <c r="K16" s="141" t="s">
        <v>7</v>
      </c>
      <c r="L16" s="369" t="s">
        <v>5</v>
      </c>
      <c r="M16" s="363"/>
      <c r="N16" s="364"/>
      <c r="O16" s="141" t="s">
        <v>7</v>
      </c>
      <c r="P16" s="369" t="s">
        <v>6</v>
      </c>
      <c r="Q16" s="363"/>
      <c r="R16" s="364"/>
      <c r="S16" s="141" t="s">
        <v>7</v>
      </c>
      <c r="T16" s="362"/>
      <c r="U16" s="363"/>
      <c r="V16" s="364"/>
      <c r="W16" s="142"/>
      <c r="X16" s="142" t="s">
        <v>9</v>
      </c>
      <c r="AA16" s="172"/>
      <c r="AB16" s="172"/>
      <c r="AC16" s="172"/>
      <c r="AD16" s="172"/>
      <c r="AE16" s="172"/>
      <c r="AF16" s="172"/>
      <c r="AG16" s="172"/>
      <c r="AH16" s="172"/>
      <c r="AI16" s="172"/>
      <c r="AJ16" s="172"/>
      <c r="AK16" s="172"/>
      <c r="AL16" s="172"/>
      <c r="AM16" s="172"/>
    </row>
    <row r="17" spans="1:39" ht="15.75" customHeight="1">
      <c r="A17" s="211" t="s">
        <v>179</v>
      </c>
      <c r="B17" s="212"/>
      <c r="C17" s="239">
        <v>0</v>
      </c>
      <c r="D17" s="288">
        <v>230230101010</v>
      </c>
      <c r="E17" s="158" t="s">
        <v>184</v>
      </c>
      <c r="F17" s="213">
        <v>4150</v>
      </c>
      <c r="G17" s="214"/>
      <c r="H17" s="157">
        <v>230230202010</v>
      </c>
      <c r="I17" s="158" t="s">
        <v>185</v>
      </c>
      <c r="J17" s="215">
        <v>1200</v>
      </c>
      <c r="K17" s="214"/>
      <c r="L17" s="157"/>
      <c r="M17" s="158"/>
      <c r="N17" s="215"/>
      <c r="O17" s="214"/>
      <c r="P17" s="157">
        <v>230230405001</v>
      </c>
      <c r="Q17" s="158" t="s">
        <v>185</v>
      </c>
      <c r="R17" s="215">
        <v>900</v>
      </c>
      <c r="S17" s="214"/>
      <c r="T17" s="157"/>
      <c r="U17" s="158"/>
      <c r="V17" s="216"/>
      <c r="W17" s="214"/>
      <c r="X17" s="267" t="s">
        <v>186</v>
      </c>
      <c r="AA17" s="172"/>
      <c r="AB17" s="172"/>
      <c r="AC17" s="172"/>
      <c r="AD17" s="172"/>
      <c r="AE17" s="172"/>
      <c r="AF17" s="172"/>
      <c r="AG17" s="172"/>
      <c r="AH17" s="172"/>
      <c r="AI17" s="172"/>
      <c r="AJ17" s="172"/>
      <c r="AK17" s="172"/>
      <c r="AL17" s="172"/>
      <c r="AM17" s="172"/>
    </row>
    <row r="18" spans="1:39" ht="15.75" customHeight="1">
      <c r="A18" s="217">
        <f>SUM(G27,K27,O27,S27,W27)</f>
        <v>0</v>
      </c>
      <c r="B18" s="184">
        <f>SUM(F27,J27,N27,R27,V27)</f>
        <v>11000</v>
      </c>
      <c r="C18" s="233">
        <v>0</v>
      </c>
      <c r="D18" s="286">
        <v>230230101020</v>
      </c>
      <c r="E18" s="146" t="s">
        <v>187</v>
      </c>
      <c r="F18" s="193">
        <v>2300</v>
      </c>
      <c r="G18" s="186"/>
      <c r="H18" s="147"/>
      <c r="I18" s="146"/>
      <c r="J18" s="181"/>
      <c r="K18" s="186"/>
      <c r="L18" s="147"/>
      <c r="M18" s="146"/>
      <c r="N18" s="181"/>
      <c r="O18" s="186"/>
      <c r="P18" s="147"/>
      <c r="Q18" s="146"/>
      <c r="R18" s="181"/>
      <c r="S18" s="186"/>
      <c r="T18" s="147"/>
      <c r="U18" s="146"/>
      <c r="V18" s="204"/>
      <c r="W18" s="186"/>
      <c r="X18" s="268" t="s">
        <v>529</v>
      </c>
      <c r="AA18" s="172"/>
      <c r="AB18" s="172"/>
      <c r="AC18" s="172"/>
      <c r="AD18" s="172"/>
      <c r="AE18" s="172"/>
      <c r="AF18" s="172"/>
      <c r="AG18" s="172"/>
      <c r="AH18" s="172"/>
      <c r="AI18" s="172"/>
      <c r="AJ18" s="172"/>
      <c r="AK18" s="172"/>
      <c r="AL18" s="172"/>
      <c r="AM18" s="172"/>
    </row>
    <row r="19" spans="1:39" ht="15.75" customHeight="1">
      <c r="A19" s="198"/>
      <c r="B19" s="199"/>
      <c r="C19" s="232">
        <v>0</v>
      </c>
      <c r="D19" s="289">
        <v>230230101015</v>
      </c>
      <c r="E19" s="151" t="s">
        <v>188</v>
      </c>
      <c r="F19" s="203">
        <v>1050</v>
      </c>
      <c r="G19" s="201"/>
      <c r="H19" s="150"/>
      <c r="I19" s="151"/>
      <c r="J19" s="202"/>
      <c r="K19" s="201"/>
      <c r="L19" s="150"/>
      <c r="M19" s="151"/>
      <c r="N19" s="202"/>
      <c r="O19" s="201"/>
      <c r="P19" s="150"/>
      <c r="Q19" s="151"/>
      <c r="R19" s="202"/>
      <c r="S19" s="201"/>
      <c r="T19" s="150"/>
      <c r="U19" s="151"/>
      <c r="V19" s="205"/>
      <c r="W19" s="201"/>
      <c r="X19" s="268" t="s">
        <v>517</v>
      </c>
      <c r="AA19" s="172"/>
      <c r="AB19" s="172"/>
      <c r="AC19" s="172"/>
      <c r="AD19" s="172"/>
      <c r="AE19" s="172"/>
      <c r="AF19" s="172"/>
      <c r="AG19" s="172"/>
      <c r="AH19" s="172"/>
      <c r="AI19" s="172"/>
      <c r="AJ19" s="172"/>
      <c r="AK19" s="172"/>
      <c r="AL19" s="172"/>
      <c r="AM19" s="172"/>
    </row>
    <row r="20" spans="1:39" ht="15.75" customHeight="1">
      <c r="A20" s="198"/>
      <c r="B20" s="199"/>
      <c r="C20" s="232">
        <v>0</v>
      </c>
      <c r="D20" s="289">
        <v>230230101030</v>
      </c>
      <c r="E20" s="151" t="s">
        <v>189</v>
      </c>
      <c r="F20" s="203">
        <v>1400</v>
      </c>
      <c r="G20" s="201"/>
      <c r="H20" s="150"/>
      <c r="I20" s="151"/>
      <c r="J20" s="202"/>
      <c r="K20" s="201"/>
      <c r="L20" s="150"/>
      <c r="M20" s="151"/>
      <c r="N20" s="202"/>
      <c r="O20" s="201"/>
      <c r="P20" s="150"/>
      <c r="Q20" s="151"/>
      <c r="R20" s="202"/>
      <c r="S20" s="201"/>
      <c r="T20" s="150"/>
      <c r="U20" s="151"/>
      <c r="V20" s="205"/>
      <c r="W20" s="201"/>
      <c r="X20" s="268">
        <v>0</v>
      </c>
      <c r="AA20" s="172"/>
      <c r="AB20" s="172"/>
      <c r="AC20" s="172"/>
      <c r="AD20" s="172"/>
      <c r="AE20" s="172"/>
      <c r="AF20" s="172"/>
      <c r="AG20" s="172"/>
      <c r="AH20" s="172"/>
      <c r="AI20" s="172"/>
      <c r="AJ20" s="172"/>
      <c r="AK20" s="172"/>
      <c r="AL20" s="172"/>
      <c r="AM20" s="172"/>
    </row>
    <row r="21" spans="1:39" ht="15.75" customHeight="1">
      <c r="A21" s="217"/>
      <c r="B21" s="218"/>
      <c r="C21" s="233"/>
      <c r="D21" s="147"/>
      <c r="E21" s="146"/>
      <c r="F21" s="193"/>
      <c r="G21" s="186"/>
      <c r="H21" s="147"/>
      <c r="I21" s="146"/>
      <c r="J21" s="181"/>
      <c r="K21" s="186"/>
      <c r="L21" s="147"/>
      <c r="M21" s="146"/>
      <c r="N21" s="181"/>
      <c r="O21" s="186"/>
      <c r="P21" s="147"/>
      <c r="Q21" s="146"/>
      <c r="R21" s="181"/>
      <c r="S21" s="186"/>
      <c r="T21" s="147"/>
      <c r="U21" s="146"/>
      <c r="V21" s="204"/>
      <c r="W21" s="186"/>
      <c r="X21" s="268">
        <v>0</v>
      </c>
      <c r="AA21" s="172"/>
      <c r="AB21" s="172"/>
      <c r="AC21" s="172"/>
      <c r="AD21" s="172"/>
      <c r="AE21" s="172"/>
      <c r="AF21" s="172"/>
      <c r="AG21" s="172"/>
      <c r="AH21" s="172"/>
      <c r="AI21" s="172"/>
      <c r="AJ21" s="172"/>
      <c r="AK21" s="172"/>
      <c r="AL21" s="172"/>
      <c r="AM21" s="172"/>
    </row>
    <row r="22" spans="1:39" ht="15.75" customHeight="1">
      <c r="A22" s="217"/>
      <c r="B22" s="218"/>
      <c r="C22" s="233"/>
      <c r="D22" s="147"/>
      <c r="E22" s="146"/>
      <c r="F22" s="193"/>
      <c r="G22" s="186"/>
      <c r="H22" s="147"/>
      <c r="I22" s="146"/>
      <c r="J22" s="181"/>
      <c r="K22" s="186"/>
      <c r="L22" s="147"/>
      <c r="M22" s="146"/>
      <c r="N22" s="181"/>
      <c r="O22" s="186"/>
      <c r="P22" s="147"/>
      <c r="Q22" s="146"/>
      <c r="R22" s="181"/>
      <c r="S22" s="186"/>
      <c r="T22" s="147"/>
      <c r="U22" s="146"/>
      <c r="V22" s="204"/>
      <c r="W22" s="186"/>
      <c r="X22" s="268">
        <v>0</v>
      </c>
      <c r="AA22" s="172"/>
      <c r="AB22" s="172"/>
      <c r="AC22" s="172"/>
      <c r="AD22" s="172"/>
      <c r="AE22" s="172"/>
      <c r="AF22" s="172"/>
      <c r="AG22" s="172"/>
      <c r="AH22" s="172"/>
      <c r="AI22" s="172"/>
      <c r="AJ22" s="172"/>
      <c r="AK22" s="172"/>
      <c r="AL22" s="172"/>
      <c r="AM22" s="172"/>
    </row>
    <row r="23" spans="1:39" ht="15.75" customHeight="1">
      <c r="A23" s="198"/>
      <c r="B23" s="199"/>
      <c r="C23" s="232"/>
      <c r="D23" s="150"/>
      <c r="E23" s="151"/>
      <c r="F23" s="203"/>
      <c r="G23" s="201"/>
      <c r="H23" s="150"/>
      <c r="I23" s="151"/>
      <c r="J23" s="202"/>
      <c r="K23" s="201"/>
      <c r="L23" s="150"/>
      <c r="M23" s="151"/>
      <c r="N23" s="202"/>
      <c r="O23" s="201"/>
      <c r="P23" s="150"/>
      <c r="Q23" s="151"/>
      <c r="R23" s="202"/>
      <c r="S23" s="201"/>
      <c r="T23" s="150"/>
      <c r="U23" s="151"/>
      <c r="V23" s="205"/>
      <c r="W23" s="201"/>
      <c r="X23" s="268">
        <v>0</v>
      </c>
      <c r="AA23" s="172"/>
      <c r="AB23" s="172"/>
      <c r="AC23" s="172"/>
      <c r="AD23" s="172"/>
      <c r="AE23" s="172"/>
      <c r="AF23" s="172"/>
      <c r="AG23" s="172"/>
      <c r="AH23" s="172"/>
      <c r="AI23" s="172"/>
      <c r="AJ23" s="172"/>
      <c r="AK23" s="172"/>
      <c r="AL23" s="172"/>
      <c r="AM23" s="172"/>
    </row>
    <row r="24" spans="1:39" ht="15.75" customHeight="1">
      <c r="A24" s="217"/>
      <c r="B24" s="218"/>
      <c r="C24" s="233"/>
      <c r="D24" s="147"/>
      <c r="E24" s="146"/>
      <c r="F24" s="193"/>
      <c r="G24" s="186"/>
      <c r="H24" s="147"/>
      <c r="I24" s="146"/>
      <c r="J24" s="181"/>
      <c r="K24" s="186"/>
      <c r="L24" s="147"/>
      <c r="M24" s="146"/>
      <c r="N24" s="181"/>
      <c r="O24" s="186"/>
      <c r="P24" s="147"/>
      <c r="Q24" s="146"/>
      <c r="R24" s="181"/>
      <c r="S24" s="186"/>
      <c r="T24" s="147"/>
      <c r="U24" s="146"/>
      <c r="V24" s="204"/>
      <c r="W24" s="186"/>
      <c r="X24" s="268">
        <v>0</v>
      </c>
      <c r="AA24" s="172"/>
      <c r="AB24" s="172"/>
      <c r="AC24" s="172"/>
      <c r="AD24" s="172"/>
      <c r="AE24" s="172"/>
      <c r="AF24" s="172"/>
      <c r="AG24" s="172"/>
      <c r="AH24" s="172"/>
      <c r="AI24" s="172"/>
      <c r="AJ24" s="172"/>
      <c r="AK24" s="172"/>
      <c r="AL24" s="172"/>
      <c r="AM24" s="172"/>
    </row>
    <row r="25" spans="1:39" ht="15.75" customHeight="1">
      <c r="A25" s="198"/>
      <c r="B25" s="199"/>
      <c r="C25" s="232"/>
      <c r="D25" s="150"/>
      <c r="E25" s="151"/>
      <c r="F25" s="203"/>
      <c r="G25" s="201"/>
      <c r="H25" s="150"/>
      <c r="I25" s="151"/>
      <c r="J25" s="202"/>
      <c r="K25" s="201"/>
      <c r="L25" s="150"/>
      <c r="M25" s="151"/>
      <c r="N25" s="202"/>
      <c r="O25" s="201"/>
      <c r="P25" s="150"/>
      <c r="Q25" s="151"/>
      <c r="R25" s="202"/>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219"/>
      <c r="B26" s="220"/>
      <c r="C26" s="234"/>
      <c r="D26" s="159"/>
      <c r="E26" s="160"/>
      <c r="F26" s="221"/>
      <c r="G26" s="222"/>
      <c r="H26" s="159"/>
      <c r="I26" s="160"/>
      <c r="J26" s="223"/>
      <c r="K26" s="222"/>
      <c r="L26" s="159"/>
      <c r="M26" s="160"/>
      <c r="N26" s="223"/>
      <c r="O26" s="222"/>
      <c r="P26" s="159"/>
      <c r="Q26" s="160"/>
      <c r="R26" s="223"/>
      <c r="S26" s="222"/>
      <c r="T26" s="159"/>
      <c r="U26" s="160"/>
      <c r="V26" s="224"/>
      <c r="W26" s="222"/>
      <c r="X26" s="269">
        <v>0</v>
      </c>
      <c r="AA26" s="172"/>
      <c r="AB26" s="172"/>
      <c r="AC26" s="172"/>
      <c r="AD26" s="172"/>
      <c r="AE26" s="172"/>
      <c r="AF26" s="172"/>
      <c r="AG26" s="172"/>
      <c r="AH26" s="172"/>
      <c r="AI26" s="172"/>
      <c r="AJ26" s="172"/>
      <c r="AK26" s="172"/>
      <c r="AL26" s="172"/>
      <c r="AM26" s="172"/>
    </row>
    <row r="27" spans="1:39" ht="15.75" customHeight="1">
      <c r="A27" s="206"/>
      <c r="B27" s="207"/>
      <c r="C27" s="235"/>
      <c r="D27" s="152"/>
      <c r="E27" s="153" t="str">
        <f>CONCATENATE(FIXED(COUNTA(E17:E26),0,0),"　店")</f>
        <v>4　店</v>
      </c>
      <c r="F27" s="208">
        <f>SUM(F17:F26)</f>
        <v>8900</v>
      </c>
      <c r="G27" s="208">
        <f>SUM(G17:G26)</f>
        <v>0</v>
      </c>
      <c r="H27" s="152"/>
      <c r="I27" s="161" t="str">
        <f>CONCATENATE(FIXED(COUNTA(I17:I26),0,0),"　店")</f>
        <v>1　店</v>
      </c>
      <c r="J27" s="208">
        <f>SUM(J17:J26)</f>
        <v>1200</v>
      </c>
      <c r="K27" s="208">
        <f>SUM(K17:K26)</f>
        <v>0</v>
      </c>
      <c r="L27" s="152"/>
      <c r="M27" s="161" t="str">
        <f>CONCATENATE(FIXED(COUNTA(M17:M26),0,0),"　店")</f>
        <v>0　店</v>
      </c>
      <c r="N27" s="208">
        <f>SUM(N17:N26)</f>
        <v>0</v>
      </c>
      <c r="O27" s="208">
        <f>SUM(O17:O26)</f>
        <v>0</v>
      </c>
      <c r="P27" s="152"/>
      <c r="Q27" s="161" t="str">
        <f>CONCATENATE(FIXED(COUNTA(Q17:Q26),0,0),"　店")</f>
        <v>1　店</v>
      </c>
      <c r="R27" s="208">
        <f>SUM(R17:R26)</f>
        <v>900</v>
      </c>
      <c r="S27" s="154">
        <f>SUM(S17:S26)</f>
        <v>0</v>
      </c>
      <c r="T27" s="152"/>
      <c r="U27" s="153" t="str">
        <f>CONCATENATE(FIXED(COUNTA(U17:U26),0,0),"　店")</f>
        <v>0　店</v>
      </c>
      <c r="V27" s="208">
        <f>SUM(V17:V26)</f>
        <v>0</v>
      </c>
      <c r="W27" s="245">
        <f>SUM(W17:W26)</f>
        <v>0</v>
      </c>
      <c r="X27" s="246">
        <f>SUM(X17:X26)</f>
        <v>0</v>
      </c>
      <c r="AA27" s="172"/>
      <c r="AB27" s="276"/>
      <c r="AC27" s="276"/>
      <c r="AD27" s="172"/>
      <c r="AE27" s="172"/>
      <c r="AF27" s="276"/>
      <c r="AG27" s="276"/>
      <c r="AH27" s="172"/>
      <c r="AI27" s="172"/>
      <c r="AJ27" s="276"/>
      <c r="AK27" s="276"/>
      <c r="AL27" s="276"/>
      <c r="AM27" s="172"/>
    </row>
    <row r="28" spans="1:39" s="283" customFormat="1" ht="15.75" customHeight="1">
      <c r="A28" s="240"/>
      <c r="B28" s="240"/>
      <c r="C28" s="235"/>
      <c r="D28" s="168"/>
      <c r="E28" s="153"/>
      <c r="F28" s="167"/>
      <c r="G28" s="167"/>
      <c r="H28" s="168"/>
      <c r="I28" s="153"/>
      <c r="J28" s="167"/>
      <c r="K28" s="167"/>
      <c r="L28" s="168"/>
      <c r="M28" s="153"/>
      <c r="N28" s="167"/>
      <c r="O28" s="167"/>
      <c r="P28" s="168"/>
      <c r="Q28" s="153"/>
      <c r="R28" s="167"/>
      <c r="S28" s="167"/>
      <c r="T28" s="168"/>
      <c r="U28" s="153"/>
      <c r="V28" s="167"/>
      <c r="W28" s="167"/>
      <c r="X28" s="243"/>
      <c r="AA28" s="172"/>
      <c r="AB28" s="270"/>
      <c r="AC28" s="270"/>
      <c r="AD28" s="172"/>
      <c r="AE28" s="172"/>
      <c r="AF28" s="270"/>
      <c r="AG28" s="270"/>
      <c r="AH28" s="172"/>
      <c r="AI28" s="172"/>
      <c r="AJ28" s="270"/>
      <c r="AK28" s="270"/>
      <c r="AL28" s="270"/>
      <c r="AM28" s="172"/>
    </row>
    <row r="29" spans="1:39" s="282" customFormat="1" ht="15.75" customHeight="1">
      <c r="A29" s="367" t="s">
        <v>0</v>
      </c>
      <c r="B29" s="368"/>
      <c r="C29" s="238"/>
      <c r="D29" s="369" t="s">
        <v>3</v>
      </c>
      <c r="E29" s="363"/>
      <c r="F29" s="364"/>
      <c r="G29" s="142" t="s">
        <v>7</v>
      </c>
      <c r="H29" s="369" t="s">
        <v>4</v>
      </c>
      <c r="I29" s="363"/>
      <c r="J29" s="364"/>
      <c r="K29" s="141" t="s">
        <v>7</v>
      </c>
      <c r="L29" s="369" t="s">
        <v>5</v>
      </c>
      <c r="M29" s="363"/>
      <c r="N29" s="364"/>
      <c r="O29" s="141" t="s">
        <v>7</v>
      </c>
      <c r="P29" s="369" t="s">
        <v>6</v>
      </c>
      <c r="Q29" s="363"/>
      <c r="R29" s="364"/>
      <c r="S29" s="141" t="s">
        <v>7</v>
      </c>
      <c r="T29" s="362"/>
      <c r="U29" s="363"/>
      <c r="V29" s="364"/>
      <c r="W29" s="142"/>
      <c r="X29" s="142" t="s">
        <v>9</v>
      </c>
      <c r="AA29" s="172"/>
      <c r="AB29" s="172"/>
      <c r="AC29" s="172"/>
      <c r="AD29" s="172"/>
      <c r="AE29" s="172"/>
      <c r="AF29" s="172"/>
      <c r="AG29" s="172"/>
      <c r="AH29" s="172"/>
      <c r="AI29" s="172"/>
      <c r="AJ29" s="172"/>
      <c r="AK29" s="172"/>
      <c r="AL29" s="172"/>
      <c r="AM29" s="172"/>
    </row>
    <row r="30" spans="1:39" ht="15.75" customHeight="1">
      <c r="A30" s="211" t="s">
        <v>180</v>
      </c>
      <c r="B30" s="212"/>
      <c r="C30" s="239">
        <v>0</v>
      </c>
      <c r="D30" s="288">
        <v>230220101010</v>
      </c>
      <c r="E30" s="158" t="s">
        <v>190</v>
      </c>
      <c r="F30" s="213">
        <v>3050</v>
      </c>
      <c r="G30" s="214"/>
      <c r="H30" s="288">
        <v>230220202010</v>
      </c>
      <c r="I30" s="158" t="s">
        <v>191</v>
      </c>
      <c r="J30" s="215">
        <v>800</v>
      </c>
      <c r="K30" s="214"/>
      <c r="L30" s="157"/>
      <c r="M30" s="158"/>
      <c r="N30" s="215"/>
      <c r="O30" s="214"/>
      <c r="P30" s="157">
        <v>230220405001</v>
      </c>
      <c r="Q30" s="158" t="s">
        <v>192</v>
      </c>
      <c r="R30" s="215">
        <v>650</v>
      </c>
      <c r="S30" s="214"/>
      <c r="T30" s="157"/>
      <c r="U30" s="158"/>
      <c r="V30" s="216"/>
      <c r="W30" s="214"/>
      <c r="X30" s="267" t="s">
        <v>193</v>
      </c>
      <c r="AA30" s="172"/>
      <c r="AB30" s="172"/>
      <c r="AC30" s="172"/>
      <c r="AD30" s="172"/>
      <c r="AE30" s="172"/>
      <c r="AF30" s="172"/>
      <c r="AG30" s="172"/>
      <c r="AH30" s="172"/>
      <c r="AI30" s="172"/>
      <c r="AJ30" s="172"/>
      <c r="AK30" s="172"/>
      <c r="AL30" s="172"/>
      <c r="AM30" s="172"/>
    </row>
    <row r="31" spans="1:39" ht="15.75" customHeight="1">
      <c r="A31" s="217">
        <f>SUM(G48,K48,O48,S48,W48)</f>
        <v>0</v>
      </c>
      <c r="B31" s="184">
        <f>SUM(F48,J48,N48,R48,V48)</f>
        <v>25750</v>
      </c>
      <c r="C31" s="233">
        <v>0</v>
      </c>
      <c r="D31" s="286">
        <v>230220101100</v>
      </c>
      <c r="E31" s="146" t="s">
        <v>194</v>
      </c>
      <c r="F31" s="193">
        <v>1800</v>
      </c>
      <c r="G31" s="186"/>
      <c r="H31" s="286">
        <v>230220202020</v>
      </c>
      <c r="I31" s="146" t="s">
        <v>195</v>
      </c>
      <c r="J31" s="181">
        <v>1000</v>
      </c>
      <c r="K31" s="186"/>
      <c r="L31" s="147"/>
      <c r="M31" s="146"/>
      <c r="N31" s="181"/>
      <c r="O31" s="186"/>
      <c r="P31" s="147">
        <v>230220405002</v>
      </c>
      <c r="Q31" s="146" t="s">
        <v>191</v>
      </c>
      <c r="R31" s="181">
        <v>400</v>
      </c>
      <c r="S31" s="186"/>
      <c r="T31" s="147"/>
      <c r="U31" s="146"/>
      <c r="V31" s="204"/>
      <c r="W31" s="186"/>
      <c r="X31" s="268" t="s">
        <v>554</v>
      </c>
      <c r="AA31" s="172"/>
      <c r="AB31" s="172"/>
      <c r="AC31" s="172"/>
      <c r="AD31" s="172"/>
      <c r="AE31" s="172"/>
      <c r="AF31" s="172"/>
      <c r="AG31" s="172"/>
      <c r="AH31" s="172"/>
      <c r="AI31" s="172"/>
      <c r="AJ31" s="172"/>
      <c r="AK31" s="172"/>
      <c r="AL31" s="172"/>
      <c r="AM31" s="172"/>
    </row>
    <row r="32" spans="1:39" ht="15.75" customHeight="1">
      <c r="A32" s="198"/>
      <c r="B32" s="199"/>
      <c r="C32" s="232">
        <v>0</v>
      </c>
      <c r="D32" s="289">
        <v>230220101050</v>
      </c>
      <c r="E32" s="151" t="s">
        <v>196</v>
      </c>
      <c r="F32" s="203">
        <v>1450</v>
      </c>
      <c r="G32" s="201"/>
      <c r="H32" s="289">
        <v>230220202030</v>
      </c>
      <c r="I32" s="151" t="s">
        <v>197</v>
      </c>
      <c r="J32" s="202">
        <v>700</v>
      </c>
      <c r="K32" s="201"/>
      <c r="L32" s="150"/>
      <c r="M32" s="151"/>
      <c r="N32" s="202"/>
      <c r="O32" s="201"/>
      <c r="P32" s="150"/>
      <c r="Q32" s="151"/>
      <c r="R32" s="202"/>
      <c r="S32" s="201"/>
      <c r="T32" s="150"/>
      <c r="U32" s="151"/>
      <c r="V32" s="205"/>
      <c r="W32" s="201"/>
      <c r="X32" s="268" t="s">
        <v>600</v>
      </c>
      <c r="AA32" s="172"/>
      <c r="AB32" s="172"/>
      <c r="AC32" s="172"/>
      <c r="AD32" s="172"/>
      <c r="AE32" s="172"/>
      <c r="AF32" s="172"/>
      <c r="AG32" s="172"/>
      <c r="AH32" s="172"/>
      <c r="AI32" s="172"/>
      <c r="AJ32" s="172"/>
      <c r="AK32" s="172"/>
      <c r="AL32" s="172"/>
      <c r="AM32" s="172"/>
    </row>
    <row r="33" spans="1:39" ht="15.75" customHeight="1">
      <c r="A33" s="198"/>
      <c r="B33" s="199"/>
      <c r="C33" s="232">
        <v>0</v>
      </c>
      <c r="D33" s="289">
        <v>230220101020</v>
      </c>
      <c r="E33" s="151" t="s">
        <v>198</v>
      </c>
      <c r="F33" s="203">
        <v>1050</v>
      </c>
      <c r="G33" s="201"/>
      <c r="H33" s="289">
        <v>230220202040</v>
      </c>
      <c r="I33" s="151" t="s">
        <v>199</v>
      </c>
      <c r="J33" s="202">
        <v>650</v>
      </c>
      <c r="K33" s="201"/>
      <c r="L33" s="150"/>
      <c r="M33" s="151"/>
      <c r="N33" s="202"/>
      <c r="O33" s="201"/>
      <c r="P33" s="150"/>
      <c r="Q33" s="151"/>
      <c r="R33" s="202"/>
      <c r="S33" s="201"/>
      <c r="T33" s="150"/>
      <c r="U33" s="151"/>
      <c r="V33" s="205"/>
      <c r="W33" s="201"/>
      <c r="X33" s="268" t="s">
        <v>517</v>
      </c>
      <c r="AA33" s="172"/>
      <c r="AB33" s="172"/>
      <c r="AC33" s="172"/>
      <c r="AD33" s="172"/>
      <c r="AE33" s="172"/>
      <c r="AF33" s="172"/>
      <c r="AG33" s="172"/>
      <c r="AH33" s="172"/>
      <c r="AI33" s="172"/>
      <c r="AJ33" s="172"/>
      <c r="AK33" s="172"/>
      <c r="AL33" s="172"/>
      <c r="AM33" s="172"/>
    </row>
    <row r="34" spans="1:39" ht="15.75" customHeight="1">
      <c r="A34" s="217"/>
      <c r="B34" s="218"/>
      <c r="C34" s="233">
        <v>0</v>
      </c>
      <c r="D34" s="286">
        <v>230220101030</v>
      </c>
      <c r="E34" s="146" t="s">
        <v>200</v>
      </c>
      <c r="F34" s="193">
        <v>3000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217"/>
      <c r="B35" s="218"/>
      <c r="C35" s="233">
        <v>0</v>
      </c>
      <c r="D35" s="286">
        <v>230220101060</v>
      </c>
      <c r="E35" s="146" t="s">
        <v>201</v>
      </c>
      <c r="F35" s="193">
        <v>2250</v>
      </c>
      <c r="G35" s="186"/>
      <c r="H35" s="147"/>
      <c r="I35" s="146"/>
      <c r="J35" s="181"/>
      <c r="K35" s="186"/>
      <c r="L35" s="147"/>
      <c r="M35" s="146"/>
      <c r="N35" s="181"/>
      <c r="O35" s="186"/>
      <c r="P35" s="147"/>
      <c r="Q35" s="146"/>
      <c r="R35" s="181"/>
      <c r="S35" s="186"/>
      <c r="T35" s="147"/>
      <c r="U35" s="146"/>
      <c r="V35" s="204"/>
      <c r="W35" s="186"/>
      <c r="X35" s="268">
        <v>0</v>
      </c>
      <c r="AA35" s="172"/>
      <c r="AB35" s="172"/>
      <c r="AC35" s="172"/>
      <c r="AD35" s="172"/>
      <c r="AE35" s="172"/>
      <c r="AF35" s="172"/>
      <c r="AG35" s="172"/>
      <c r="AH35" s="172"/>
      <c r="AI35" s="172"/>
      <c r="AJ35" s="172"/>
      <c r="AK35" s="172"/>
      <c r="AL35" s="172"/>
      <c r="AM35" s="172"/>
    </row>
    <row r="36" spans="1:39" ht="15.75" customHeight="1">
      <c r="A36" s="198"/>
      <c r="B36" s="199"/>
      <c r="C36" s="232">
        <v>0</v>
      </c>
      <c r="D36" s="289">
        <v>230220101080</v>
      </c>
      <c r="E36" s="151" t="s">
        <v>202</v>
      </c>
      <c r="F36" s="203">
        <v>2200</v>
      </c>
      <c r="G36" s="201"/>
      <c r="H36" s="150"/>
      <c r="I36" s="151"/>
      <c r="J36" s="202"/>
      <c r="K36" s="201"/>
      <c r="L36" s="150"/>
      <c r="M36" s="151"/>
      <c r="N36" s="202"/>
      <c r="O36" s="201"/>
      <c r="P36" s="150"/>
      <c r="Q36" s="151"/>
      <c r="R36" s="202"/>
      <c r="S36" s="201"/>
      <c r="T36" s="150"/>
      <c r="U36" s="151"/>
      <c r="V36" s="205"/>
      <c r="W36" s="201"/>
      <c r="X36" s="268">
        <v>0</v>
      </c>
      <c r="AA36" s="172"/>
      <c r="AB36" s="172"/>
      <c r="AC36" s="172"/>
      <c r="AD36" s="172"/>
      <c r="AE36" s="172"/>
      <c r="AF36" s="172"/>
      <c r="AG36" s="172"/>
      <c r="AH36" s="172"/>
      <c r="AI36" s="172"/>
      <c r="AJ36" s="172"/>
      <c r="AK36" s="172"/>
      <c r="AL36" s="172"/>
      <c r="AM36" s="172"/>
    </row>
    <row r="37" spans="1:39" ht="15.75" customHeight="1">
      <c r="A37" s="217"/>
      <c r="B37" s="218"/>
      <c r="C37" s="233">
        <v>0</v>
      </c>
      <c r="D37" s="286">
        <v>230220101031</v>
      </c>
      <c r="E37" s="146" t="s">
        <v>203</v>
      </c>
      <c r="F37" s="193">
        <v>1100</v>
      </c>
      <c r="G37" s="186"/>
      <c r="H37" s="147"/>
      <c r="I37" s="146"/>
      <c r="J37" s="181"/>
      <c r="K37" s="186"/>
      <c r="L37" s="147"/>
      <c r="M37" s="146"/>
      <c r="N37" s="181"/>
      <c r="O37" s="186"/>
      <c r="P37" s="147"/>
      <c r="Q37" s="146"/>
      <c r="R37" s="181"/>
      <c r="S37" s="186"/>
      <c r="T37" s="147"/>
      <c r="U37" s="146"/>
      <c r="V37" s="204"/>
      <c r="W37" s="186"/>
      <c r="X37" s="268">
        <v>0</v>
      </c>
      <c r="AA37" s="172"/>
      <c r="AB37" s="172"/>
      <c r="AC37" s="172"/>
      <c r="AD37" s="172"/>
      <c r="AE37" s="172"/>
      <c r="AF37" s="172"/>
      <c r="AG37" s="172"/>
      <c r="AH37" s="172"/>
      <c r="AI37" s="172"/>
      <c r="AJ37" s="172"/>
      <c r="AK37" s="172"/>
      <c r="AL37" s="172"/>
      <c r="AM37" s="172"/>
    </row>
    <row r="38" spans="1:39" ht="15.75" customHeight="1">
      <c r="A38" s="198"/>
      <c r="B38" s="199"/>
      <c r="C38" s="232">
        <v>0</v>
      </c>
      <c r="D38" s="289">
        <v>230220101040</v>
      </c>
      <c r="E38" s="151" t="s">
        <v>204</v>
      </c>
      <c r="F38" s="203">
        <v>2950</v>
      </c>
      <c r="G38" s="201"/>
      <c r="H38" s="150"/>
      <c r="I38" s="151"/>
      <c r="J38" s="202"/>
      <c r="K38" s="201"/>
      <c r="L38" s="150"/>
      <c r="M38" s="151"/>
      <c r="N38" s="202"/>
      <c r="O38" s="201"/>
      <c r="P38" s="150"/>
      <c r="Q38" s="151"/>
      <c r="R38" s="202"/>
      <c r="S38" s="201"/>
      <c r="T38" s="150"/>
      <c r="U38" s="151"/>
      <c r="V38" s="205"/>
      <c r="W38" s="201"/>
      <c r="X38" s="268">
        <v>0</v>
      </c>
      <c r="AA38" s="172"/>
      <c r="AB38" s="172"/>
      <c r="AC38" s="172"/>
      <c r="AD38" s="172"/>
      <c r="AE38" s="172"/>
      <c r="AF38" s="172"/>
      <c r="AG38" s="172"/>
      <c r="AH38" s="172"/>
      <c r="AI38" s="172"/>
      <c r="AJ38" s="172"/>
      <c r="AK38" s="172"/>
      <c r="AL38" s="172"/>
      <c r="AM38" s="172"/>
    </row>
    <row r="39" spans="1:39" ht="15.75" customHeight="1">
      <c r="A39" s="217"/>
      <c r="B39" s="218"/>
      <c r="C39" s="233">
        <v>0</v>
      </c>
      <c r="D39" s="286">
        <v>230220101070</v>
      </c>
      <c r="E39" s="146" t="s">
        <v>205</v>
      </c>
      <c r="F39" s="193">
        <v>1500</v>
      </c>
      <c r="G39" s="186"/>
      <c r="H39" s="147"/>
      <c r="I39" s="146"/>
      <c r="J39" s="181"/>
      <c r="K39" s="186"/>
      <c r="L39" s="147"/>
      <c r="M39" s="146"/>
      <c r="N39" s="181"/>
      <c r="O39" s="186"/>
      <c r="P39" s="147"/>
      <c r="Q39" s="146"/>
      <c r="R39" s="181"/>
      <c r="S39" s="186"/>
      <c r="T39" s="147"/>
      <c r="U39" s="146"/>
      <c r="V39" s="204"/>
      <c r="W39" s="186"/>
      <c r="X39" s="268">
        <v>0</v>
      </c>
      <c r="AA39" s="172"/>
      <c r="AB39" s="172"/>
      <c r="AC39" s="172"/>
      <c r="AD39" s="172"/>
      <c r="AE39" s="172"/>
      <c r="AF39" s="172"/>
      <c r="AG39" s="172"/>
      <c r="AH39" s="172"/>
      <c r="AI39" s="172"/>
      <c r="AJ39" s="172"/>
      <c r="AK39" s="172"/>
      <c r="AL39" s="172"/>
      <c r="AM39" s="172"/>
    </row>
    <row r="40" spans="1:39" ht="15.75" customHeight="1">
      <c r="A40" s="198"/>
      <c r="B40" s="199"/>
      <c r="C40" s="232" t="s">
        <v>39</v>
      </c>
      <c r="D40" s="289">
        <v>230220101090</v>
      </c>
      <c r="E40" s="151" t="s">
        <v>206</v>
      </c>
      <c r="F40" s="203">
        <v>1200</v>
      </c>
      <c r="G40" s="201"/>
      <c r="H40" s="150"/>
      <c r="I40" s="151"/>
      <c r="J40" s="202"/>
      <c r="K40" s="201"/>
      <c r="L40" s="150"/>
      <c r="M40" s="151"/>
      <c r="N40" s="202"/>
      <c r="O40" s="201"/>
      <c r="P40" s="150"/>
      <c r="Q40" s="151"/>
      <c r="R40" s="202"/>
      <c r="S40" s="201"/>
      <c r="T40" s="150"/>
      <c r="U40" s="151"/>
      <c r="V40" s="205"/>
      <c r="W40" s="201"/>
      <c r="X40" s="268" t="s">
        <v>595</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t="s">
        <v>544</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CONCATENATE(FIXED(COUNTA(E30:E47),0,0),"　店")</f>
        <v>11　店</v>
      </c>
      <c r="F48" s="208">
        <f>SUM(F30:F47)</f>
        <v>21550</v>
      </c>
      <c r="G48" s="208">
        <f>SUM(G30:G47)</f>
        <v>0</v>
      </c>
      <c r="H48" s="152"/>
      <c r="I48" s="161" t="str">
        <f>CONCATENATE(FIXED(COUNTA(I30:I47),0,0),"　店")</f>
        <v>4　店</v>
      </c>
      <c r="J48" s="208">
        <f>SUM(J30:J47)</f>
        <v>3150</v>
      </c>
      <c r="K48" s="208">
        <f>SUM(K30:K47)</f>
        <v>0</v>
      </c>
      <c r="L48" s="152"/>
      <c r="M48" s="161" t="str">
        <f>CONCATENATE(FIXED(COUNTA(M30:M47),0,0),"　店")</f>
        <v>0　店</v>
      </c>
      <c r="N48" s="208">
        <f>SUM(N30:N47)</f>
        <v>0</v>
      </c>
      <c r="O48" s="208">
        <f>SUM(O30:O47)</f>
        <v>0</v>
      </c>
      <c r="P48" s="152"/>
      <c r="Q48" s="161" t="str">
        <f>CONCATENATE(FIXED(COUNTA(Q30:Q47),0,0),"　店")</f>
        <v>2　店</v>
      </c>
      <c r="R48" s="208">
        <f>SUM(R30:R47)</f>
        <v>1050</v>
      </c>
      <c r="S48" s="154">
        <f>SUM(S30:S47)</f>
        <v>0</v>
      </c>
      <c r="T48" s="152"/>
      <c r="U48" s="153" t="str">
        <f>CONCATENATE(FIXED(COUNTA(U30:U47),0,0),"　店")</f>
        <v>0　店</v>
      </c>
      <c r="V48" s="208">
        <f>SUM(V30:V47)</f>
        <v>0</v>
      </c>
      <c r="W48" s="245">
        <f>SUM(W30:W47)</f>
        <v>0</v>
      </c>
      <c r="X48" s="246">
        <f>SUM(X30:X47)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29 W29 S29 K16 O29 P1:P2 G16 W16 S16 F1:F2 O16 K29"/>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G30:G48 S17:S28 L15 K27:K28 G5:G15 K31:K48 K5:K15 W5:W15 L5:L13 P5:P12 O5:O15 S5:S15 W17:W28 K17:L26 O17:O28 S30:S48 O30:O48 W30:W48 G17:G28 L31:L47 K30:L30">
      <formula1>F30</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A6+A30</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207</v>
      </c>
      <c r="B5" s="176"/>
      <c r="C5" s="228" t="s">
        <v>39</v>
      </c>
      <c r="D5" s="287">
        <v>230240101040</v>
      </c>
      <c r="E5" s="144" t="s">
        <v>209</v>
      </c>
      <c r="F5" s="177">
        <v>4350</v>
      </c>
      <c r="G5" s="178"/>
      <c r="H5" s="143">
        <v>230240202010</v>
      </c>
      <c r="I5" s="144" t="s">
        <v>210</v>
      </c>
      <c r="J5" s="179">
        <v>1350</v>
      </c>
      <c r="K5" s="271"/>
      <c r="L5" s="143"/>
      <c r="M5" s="144"/>
      <c r="N5" s="180"/>
      <c r="O5" s="272"/>
      <c r="P5" s="145"/>
      <c r="Q5" s="146"/>
      <c r="R5" s="181">
        <f>_xlfn.IFERROR(VLOOKUP(P5,#REF!,7,FALSE),"")</f>
      </c>
      <c r="S5" s="273"/>
      <c r="T5" s="143"/>
      <c r="U5" s="144"/>
      <c r="V5" s="182"/>
      <c r="W5" s="178"/>
      <c r="X5" s="267" t="s">
        <v>553</v>
      </c>
      <c r="AA5" s="172"/>
      <c r="AB5" s="172"/>
      <c r="AC5" s="172"/>
      <c r="AD5" s="172"/>
      <c r="AE5" s="172"/>
      <c r="AF5" s="172"/>
      <c r="AG5" s="172"/>
      <c r="AH5" s="172"/>
      <c r="AI5" s="172"/>
      <c r="AJ5" s="172"/>
      <c r="AK5" s="172"/>
      <c r="AL5" s="172"/>
      <c r="AM5" s="172"/>
    </row>
    <row r="6" spans="1:39" ht="15.75" customHeight="1">
      <c r="A6" s="183">
        <f>SUM(G26,K26,O26,S26,W26)</f>
        <v>0</v>
      </c>
      <c r="B6" s="184">
        <f>SUM(F26,J26,N26,R26,V26)</f>
        <v>14050</v>
      </c>
      <c r="C6" s="229">
        <v>0</v>
      </c>
      <c r="D6" s="286">
        <v>230240101010</v>
      </c>
      <c r="E6" s="146" t="s">
        <v>211</v>
      </c>
      <c r="F6" s="185">
        <v>2650</v>
      </c>
      <c r="G6" s="186"/>
      <c r="H6" s="147"/>
      <c r="I6" s="146"/>
      <c r="J6" s="187"/>
      <c r="K6" s="274"/>
      <c r="L6" s="147"/>
      <c r="M6" s="146"/>
      <c r="N6" s="188"/>
      <c r="O6" s="275"/>
      <c r="P6" s="147"/>
      <c r="Q6" s="146"/>
      <c r="R6" s="181"/>
      <c r="S6" s="273"/>
      <c r="T6" s="147"/>
      <c r="U6" s="146"/>
      <c r="V6" s="189"/>
      <c r="W6" s="186"/>
      <c r="X6" s="268" t="s">
        <v>597</v>
      </c>
      <c r="AA6" s="172"/>
      <c r="AB6" s="172"/>
      <c r="AC6" s="172"/>
      <c r="AD6" s="172"/>
      <c r="AE6" s="172"/>
      <c r="AF6" s="172"/>
      <c r="AG6" s="172"/>
      <c r="AH6" s="172"/>
      <c r="AI6" s="172"/>
      <c r="AJ6" s="172"/>
      <c r="AK6" s="172"/>
      <c r="AL6" s="172"/>
      <c r="AM6" s="172"/>
    </row>
    <row r="7" spans="1:39" ht="15.75" customHeight="1">
      <c r="A7" s="190"/>
      <c r="B7" s="191"/>
      <c r="C7" s="230">
        <v>0</v>
      </c>
      <c r="D7" s="286">
        <v>230240101030</v>
      </c>
      <c r="E7" s="146" t="s">
        <v>212</v>
      </c>
      <c r="F7" s="185">
        <v>1050</v>
      </c>
      <c r="G7" s="186"/>
      <c r="H7" s="147"/>
      <c r="I7" s="146"/>
      <c r="J7" s="187"/>
      <c r="K7" s="274"/>
      <c r="L7" s="147"/>
      <c r="M7" s="146"/>
      <c r="N7" s="188"/>
      <c r="O7" s="275"/>
      <c r="P7" s="147"/>
      <c r="Q7" s="146"/>
      <c r="R7" s="181"/>
      <c r="S7" s="273"/>
      <c r="T7" s="147"/>
      <c r="U7" s="146"/>
      <c r="V7" s="189"/>
      <c r="W7" s="186"/>
      <c r="X7" s="268" t="s">
        <v>599</v>
      </c>
      <c r="AA7" s="172"/>
      <c r="AB7" s="172"/>
      <c r="AC7" s="172"/>
      <c r="AD7" s="172"/>
      <c r="AE7" s="172"/>
      <c r="AF7" s="172"/>
      <c r="AG7" s="172"/>
      <c r="AH7" s="172"/>
      <c r="AI7" s="172"/>
      <c r="AJ7" s="172"/>
      <c r="AK7" s="172"/>
      <c r="AL7" s="172"/>
      <c r="AM7" s="172"/>
    </row>
    <row r="8" spans="1:39" ht="15.75" customHeight="1">
      <c r="A8" s="190"/>
      <c r="B8" s="191"/>
      <c r="C8" s="230" t="s">
        <v>40</v>
      </c>
      <c r="D8" s="286">
        <v>230240101020</v>
      </c>
      <c r="E8" s="146" t="s">
        <v>213</v>
      </c>
      <c r="F8" s="185">
        <v>1300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230240101050</v>
      </c>
      <c r="E9" s="146" t="s">
        <v>214</v>
      </c>
      <c r="F9" s="185">
        <v>2150</v>
      </c>
      <c r="G9" s="186"/>
      <c r="H9" s="147"/>
      <c r="I9" s="146"/>
      <c r="J9" s="193"/>
      <c r="K9" s="273"/>
      <c r="L9" s="147"/>
      <c r="M9" s="146"/>
      <c r="N9" s="193"/>
      <c r="O9" s="273"/>
      <c r="P9" s="147"/>
      <c r="Q9" s="146"/>
      <c r="R9" s="181"/>
      <c r="S9" s="186"/>
      <c r="T9" s="147"/>
      <c r="U9" s="146"/>
      <c r="V9" s="189"/>
      <c r="W9" s="186"/>
      <c r="X9" s="268" t="s">
        <v>215</v>
      </c>
      <c r="AA9" s="172"/>
      <c r="AB9" s="172"/>
      <c r="AC9" s="172"/>
      <c r="AD9" s="172"/>
      <c r="AE9" s="172"/>
      <c r="AF9" s="172"/>
      <c r="AG9" s="172"/>
      <c r="AH9" s="172"/>
      <c r="AI9" s="172"/>
      <c r="AJ9" s="172"/>
      <c r="AK9" s="172"/>
      <c r="AL9" s="172"/>
      <c r="AM9" s="172"/>
    </row>
    <row r="10" spans="1:39" ht="15.75" customHeight="1">
      <c r="A10" s="190"/>
      <c r="B10" s="191"/>
      <c r="C10" s="230">
        <v>0</v>
      </c>
      <c r="D10" s="286">
        <v>230240101060</v>
      </c>
      <c r="E10" s="146" t="s">
        <v>216</v>
      </c>
      <c r="F10" s="185">
        <v>1200</v>
      </c>
      <c r="G10" s="186"/>
      <c r="H10" s="147"/>
      <c r="I10" s="146"/>
      <c r="J10" s="193"/>
      <c r="K10" s="273"/>
      <c r="L10" s="147"/>
      <c r="M10" s="146"/>
      <c r="N10" s="193"/>
      <c r="O10" s="273"/>
      <c r="P10" s="147"/>
      <c r="Q10" s="146"/>
      <c r="R10" s="181"/>
      <c r="S10" s="186"/>
      <c r="T10" s="147"/>
      <c r="U10" s="146"/>
      <c r="V10" s="189"/>
      <c r="W10" s="186"/>
      <c r="X10" s="268" t="s">
        <v>598</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t="s">
        <v>528</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t="s">
        <v>517</v>
      </c>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v>0</v>
      </c>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6　店</v>
      </c>
      <c r="F26" s="208">
        <f>SUM(F5:F25)</f>
        <v>12700</v>
      </c>
      <c r="G26" s="154">
        <f>SUM(G5:G25)</f>
        <v>0</v>
      </c>
      <c r="H26" s="152"/>
      <c r="I26" s="153" t="str">
        <f>CONCATENATE(FIXED(COUNTA(I5:I25),0,0),"　店")</f>
        <v>1　店</v>
      </c>
      <c r="J26" s="208">
        <f>SUM(J5:J25)</f>
        <v>1350</v>
      </c>
      <c r="K26" s="154">
        <f>SUM(K5:K25)</f>
        <v>0</v>
      </c>
      <c r="L26" s="152"/>
      <c r="M26" s="153" t="str">
        <f>CONCATENATE(FIXED(COUNTA(M5:M25),0,0),"　店")</f>
        <v>0　店</v>
      </c>
      <c r="N26" s="208">
        <f>SUM(N5:N25)</f>
        <v>0</v>
      </c>
      <c r="O26" s="154">
        <f>SUM(O5:O25)</f>
        <v>0</v>
      </c>
      <c r="P26" s="152"/>
      <c r="Q26" s="153" t="str">
        <f>CONCATENATE(FIXED(COUNTA(Q5:Q25),0,0),"　店")</f>
        <v>0　店</v>
      </c>
      <c r="R26" s="208">
        <f>SUM(R5:R25)</f>
        <v>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7" t="s">
        <v>0</v>
      </c>
      <c r="B28" s="368"/>
      <c r="C28" s="238"/>
      <c r="D28" s="369" t="s">
        <v>3</v>
      </c>
      <c r="E28" s="363"/>
      <c r="F28" s="364"/>
      <c r="G28" s="142" t="s">
        <v>7</v>
      </c>
      <c r="H28" s="369" t="s">
        <v>4</v>
      </c>
      <c r="I28" s="363"/>
      <c r="J28" s="364"/>
      <c r="K28" s="141" t="s">
        <v>7</v>
      </c>
      <c r="L28" s="369" t="s">
        <v>5</v>
      </c>
      <c r="M28" s="363"/>
      <c r="N28" s="364"/>
      <c r="O28" s="141" t="s">
        <v>7</v>
      </c>
      <c r="P28" s="369" t="s">
        <v>6</v>
      </c>
      <c r="Q28" s="363"/>
      <c r="R28" s="364"/>
      <c r="S28" s="141" t="s">
        <v>7</v>
      </c>
      <c r="T28" s="362"/>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208</v>
      </c>
      <c r="B29" s="212"/>
      <c r="C29" s="239">
        <v>0</v>
      </c>
      <c r="D29" s="288">
        <v>230210101010</v>
      </c>
      <c r="E29" s="158" t="s">
        <v>217</v>
      </c>
      <c r="F29" s="213">
        <v>5200</v>
      </c>
      <c r="G29" s="214"/>
      <c r="H29" s="288">
        <v>230210202050</v>
      </c>
      <c r="I29" s="158" t="s">
        <v>218</v>
      </c>
      <c r="J29" s="215">
        <v>1100</v>
      </c>
      <c r="K29" s="214"/>
      <c r="L29" s="157"/>
      <c r="M29" s="158"/>
      <c r="N29" s="215"/>
      <c r="O29" s="214"/>
      <c r="P29" s="157">
        <v>230210405001</v>
      </c>
      <c r="Q29" s="158" t="s">
        <v>219</v>
      </c>
      <c r="R29" s="215">
        <v>650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19550</v>
      </c>
      <c r="C30" s="233">
        <v>0</v>
      </c>
      <c r="D30" s="286">
        <v>230210101050</v>
      </c>
      <c r="E30" s="146" t="s">
        <v>220</v>
      </c>
      <c r="F30" s="193">
        <v>1250</v>
      </c>
      <c r="G30" s="186"/>
      <c r="H30" s="286">
        <v>230210202020</v>
      </c>
      <c r="I30" s="146" t="s">
        <v>221</v>
      </c>
      <c r="J30" s="181">
        <v>550</v>
      </c>
      <c r="K30" s="186"/>
      <c r="L30" s="147"/>
      <c r="M30" s="146"/>
      <c r="N30" s="181"/>
      <c r="O30" s="186"/>
      <c r="P30" s="147"/>
      <c r="Q30" s="146"/>
      <c r="R30" s="181"/>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230210101040</v>
      </c>
      <c r="E31" s="151" t="s">
        <v>222</v>
      </c>
      <c r="F31" s="203">
        <v>1900</v>
      </c>
      <c r="G31" s="201"/>
      <c r="H31" s="289">
        <v>230210202030</v>
      </c>
      <c r="I31" s="151" t="s">
        <v>223</v>
      </c>
      <c r="J31" s="202">
        <v>900</v>
      </c>
      <c r="K31" s="201"/>
      <c r="L31" s="150"/>
      <c r="M31" s="151"/>
      <c r="N31" s="202"/>
      <c r="O31" s="201"/>
      <c r="P31" s="150"/>
      <c r="Q31" s="151"/>
      <c r="R31" s="202"/>
      <c r="S31" s="201"/>
      <c r="T31" s="150"/>
      <c r="U31" s="151"/>
      <c r="V31" s="205"/>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230210101080</v>
      </c>
      <c r="E32" s="151" t="s">
        <v>224</v>
      </c>
      <c r="F32" s="203">
        <v>2050</v>
      </c>
      <c r="G32" s="201"/>
      <c r="H32" s="150"/>
      <c r="I32" s="151"/>
      <c r="J32" s="202"/>
      <c r="K32" s="201"/>
      <c r="L32" s="150"/>
      <c r="M32" s="151"/>
      <c r="N32" s="202"/>
      <c r="O32" s="201"/>
      <c r="P32" s="150"/>
      <c r="Q32" s="151"/>
      <c r="R32" s="202"/>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v>0</v>
      </c>
      <c r="D33" s="286">
        <v>230210101070</v>
      </c>
      <c r="E33" s="146" t="s">
        <v>225</v>
      </c>
      <c r="F33" s="193">
        <v>1600</v>
      </c>
      <c r="G33" s="186"/>
      <c r="H33" s="147"/>
      <c r="I33" s="146"/>
      <c r="J33" s="181"/>
      <c r="K33" s="186"/>
      <c r="L33" s="147"/>
      <c r="M33" s="146"/>
      <c r="N33" s="181"/>
      <c r="O33" s="186"/>
      <c r="P33" s="147"/>
      <c r="Q33" s="146"/>
      <c r="R33" s="181"/>
      <c r="S33" s="186"/>
      <c r="T33" s="147"/>
      <c r="U33" s="146"/>
      <c r="V33" s="204"/>
      <c r="W33" s="186"/>
      <c r="X33" s="268">
        <v>0</v>
      </c>
      <c r="AA33" s="172"/>
      <c r="AB33" s="172"/>
      <c r="AC33" s="172"/>
      <c r="AD33" s="172"/>
      <c r="AE33" s="172"/>
      <c r="AF33" s="172"/>
      <c r="AG33" s="172"/>
      <c r="AH33" s="172"/>
      <c r="AI33" s="172"/>
      <c r="AJ33" s="172"/>
      <c r="AK33" s="172"/>
      <c r="AL33" s="172"/>
      <c r="AM33" s="172"/>
    </row>
    <row r="34" spans="1:39" ht="15.75" customHeight="1">
      <c r="A34" s="217"/>
      <c r="B34" s="218"/>
      <c r="C34" s="233">
        <v>0</v>
      </c>
      <c r="D34" s="286">
        <v>230210101060</v>
      </c>
      <c r="E34" s="146" t="s">
        <v>226</v>
      </c>
      <c r="F34" s="193">
        <v>1450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v>0</v>
      </c>
      <c r="D35" s="289">
        <v>230210101020</v>
      </c>
      <c r="E35" s="151" t="s">
        <v>227</v>
      </c>
      <c r="F35" s="203">
        <v>1300</v>
      </c>
      <c r="G35" s="201"/>
      <c r="H35" s="150"/>
      <c r="I35" s="151"/>
      <c r="J35" s="202"/>
      <c r="K35" s="201"/>
      <c r="L35" s="150"/>
      <c r="M35" s="151"/>
      <c r="N35" s="202"/>
      <c r="O35" s="201"/>
      <c r="P35" s="150"/>
      <c r="Q35" s="151"/>
      <c r="R35" s="202"/>
      <c r="S35" s="201"/>
      <c r="T35" s="150"/>
      <c r="U35" s="151"/>
      <c r="V35" s="205"/>
      <c r="W35" s="201"/>
      <c r="X35" s="268">
        <v>0</v>
      </c>
      <c r="AA35" s="172"/>
      <c r="AB35" s="172"/>
      <c r="AC35" s="172"/>
      <c r="AD35" s="172"/>
      <c r="AE35" s="172"/>
      <c r="AF35" s="172"/>
      <c r="AG35" s="172"/>
      <c r="AH35" s="172"/>
      <c r="AI35" s="172"/>
      <c r="AJ35" s="172"/>
      <c r="AK35" s="172"/>
      <c r="AL35" s="172"/>
      <c r="AM35" s="172"/>
    </row>
    <row r="36" spans="1:39" ht="15.75" customHeight="1">
      <c r="A36" s="217"/>
      <c r="B36" s="218"/>
      <c r="C36" s="233">
        <v>0</v>
      </c>
      <c r="D36" s="286">
        <v>230210101030</v>
      </c>
      <c r="E36" s="146" t="s">
        <v>228</v>
      </c>
      <c r="F36" s="193">
        <v>1600</v>
      </c>
      <c r="G36" s="186"/>
      <c r="H36" s="147"/>
      <c r="I36" s="146"/>
      <c r="J36" s="181"/>
      <c r="K36" s="186"/>
      <c r="L36" s="147"/>
      <c r="M36" s="146"/>
      <c r="N36" s="181"/>
      <c r="O36" s="186"/>
      <c r="P36" s="147"/>
      <c r="Q36" s="146"/>
      <c r="R36" s="181"/>
      <c r="S36" s="186"/>
      <c r="T36" s="147"/>
      <c r="U36" s="146"/>
      <c r="V36" s="204"/>
      <c r="W36" s="186"/>
      <c r="X36" s="268">
        <v>0</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v>0</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8　店</v>
      </c>
      <c r="F48" s="208">
        <f>SUM(F29:F47)</f>
        <v>16350</v>
      </c>
      <c r="G48" s="208">
        <f>SUM(G29:G47)</f>
        <v>0</v>
      </c>
      <c r="H48" s="152"/>
      <c r="I48" s="161" t="str">
        <f>CONCATENATE(FIXED(COUNTA(I29:I47),0,0),"　店")</f>
        <v>3　店</v>
      </c>
      <c r="J48" s="208">
        <f>SUM(J29:J47)</f>
        <v>2550</v>
      </c>
      <c r="K48" s="208">
        <f>SUM(K29:K47)</f>
        <v>0</v>
      </c>
      <c r="L48" s="152"/>
      <c r="M48" s="161" t="str">
        <f>CONCATENATE(FIXED(COUNTA(M29:M47),0,0),"　店")</f>
        <v>0　店</v>
      </c>
      <c r="N48" s="208">
        <f>SUM(N29:N47)</f>
        <v>0</v>
      </c>
      <c r="O48" s="208">
        <f>SUM(O29:O47)</f>
        <v>0</v>
      </c>
      <c r="P48" s="152"/>
      <c r="Q48" s="161" t="str">
        <f>CONCATENATE(FIXED(COUNTA(Q29:Q47),0,0),"　店")</f>
        <v>1　店</v>
      </c>
      <c r="R48" s="208">
        <f>SUM(R29:R47)</f>
        <v>650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W28 O28 L3:L65536 P1:P65536 F1:F2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229</v>
      </c>
      <c r="B5" s="176"/>
      <c r="C5" s="228">
        <v>0</v>
      </c>
      <c r="D5" s="287">
        <v>230520101010</v>
      </c>
      <c r="E5" s="144" t="s">
        <v>230</v>
      </c>
      <c r="F5" s="177">
        <v>3300</v>
      </c>
      <c r="G5" s="178"/>
      <c r="H5" s="287">
        <v>230520202010</v>
      </c>
      <c r="I5" s="144" t="s">
        <v>231</v>
      </c>
      <c r="J5" s="179">
        <v>1650</v>
      </c>
      <c r="K5" s="271"/>
      <c r="L5" s="143"/>
      <c r="M5" s="144"/>
      <c r="N5" s="180"/>
      <c r="O5" s="272"/>
      <c r="P5" s="285">
        <v>230520405001</v>
      </c>
      <c r="Q5" s="146" t="s">
        <v>232</v>
      </c>
      <c r="R5" s="181">
        <v>550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SUM(G48,K48,O48,S48,W48)</f>
        <v>0</v>
      </c>
      <c r="B6" s="184">
        <f>SUM(F48,J48,N48,R48,V48)</f>
        <v>37200</v>
      </c>
      <c r="C6" s="229">
        <v>0</v>
      </c>
      <c r="D6" s="286">
        <v>230520101020</v>
      </c>
      <c r="E6" s="146" t="s">
        <v>233</v>
      </c>
      <c r="F6" s="185">
        <v>2850</v>
      </c>
      <c r="G6" s="186"/>
      <c r="H6" s="286">
        <v>230520202030</v>
      </c>
      <c r="I6" s="146" t="s">
        <v>234</v>
      </c>
      <c r="J6" s="187">
        <v>1000</v>
      </c>
      <c r="K6" s="274"/>
      <c r="L6" s="147"/>
      <c r="M6" s="146"/>
      <c r="N6" s="188"/>
      <c r="O6" s="275"/>
      <c r="P6" s="286">
        <v>230520405002</v>
      </c>
      <c r="Q6" s="146" t="s">
        <v>231</v>
      </c>
      <c r="R6" s="181">
        <v>650</v>
      </c>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230520101150</v>
      </c>
      <c r="E7" s="146" t="s">
        <v>235</v>
      </c>
      <c r="F7" s="185">
        <v>1700</v>
      </c>
      <c r="G7" s="186"/>
      <c r="H7" s="286">
        <v>230520202040</v>
      </c>
      <c r="I7" s="146" t="s">
        <v>236</v>
      </c>
      <c r="J7" s="187">
        <v>500</v>
      </c>
      <c r="K7" s="274"/>
      <c r="L7" s="147"/>
      <c r="M7" s="146"/>
      <c r="N7" s="188"/>
      <c r="O7" s="275"/>
      <c r="P7" s="286">
        <v>230520405003</v>
      </c>
      <c r="Q7" s="146" t="s">
        <v>234</v>
      </c>
      <c r="R7" s="181">
        <v>600</v>
      </c>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v>0</v>
      </c>
      <c r="D8" s="286">
        <v>230520101030</v>
      </c>
      <c r="E8" s="146" t="s">
        <v>237</v>
      </c>
      <c r="F8" s="185">
        <v>1450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230520101040</v>
      </c>
      <c r="E9" s="146" t="s">
        <v>238</v>
      </c>
      <c r="F9" s="185">
        <v>1350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230520101050</v>
      </c>
      <c r="E10" s="146" t="s">
        <v>239</v>
      </c>
      <c r="F10" s="185">
        <v>1500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230520101060</v>
      </c>
      <c r="E11" s="146" t="s">
        <v>240</v>
      </c>
      <c r="F11" s="185">
        <v>2000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230520101070</v>
      </c>
      <c r="E12" s="146" t="s">
        <v>241</v>
      </c>
      <c r="F12" s="185">
        <v>1350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t="s">
        <v>39</v>
      </c>
      <c r="D13" s="286">
        <v>230520101080</v>
      </c>
      <c r="E13" s="146" t="s">
        <v>242</v>
      </c>
      <c r="F13" s="185">
        <v>1000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230520101090</v>
      </c>
      <c r="E14" s="146" t="s">
        <v>243</v>
      </c>
      <c r="F14" s="185">
        <v>4100</v>
      </c>
      <c r="G14" s="186"/>
      <c r="H14" s="147"/>
      <c r="I14" s="146"/>
      <c r="J14" s="181"/>
      <c r="K14" s="186"/>
      <c r="L14" s="147"/>
      <c r="M14" s="146"/>
      <c r="N14" s="181"/>
      <c r="O14" s="186"/>
      <c r="P14" s="147"/>
      <c r="Q14" s="146"/>
      <c r="R14" s="181"/>
      <c r="S14" s="186"/>
      <c r="T14" s="147"/>
      <c r="U14" s="146"/>
      <c r="V14" s="189"/>
      <c r="W14" s="186"/>
      <c r="X14" s="268" t="s">
        <v>527</v>
      </c>
      <c r="AA14" s="172"/>
      <c r="AB14" s="172"/>
      <c r="AC14" s="172"/>
      <c r="AD14" s="172"/>
      <c r="AE14" s="172"/>
      <c r="AF14" s="172"/>
      <c r="AG14" s="172"/>
      <c r="AH14" s="172"/>
      <c r="AI14" s="172"/>
      <c r="AJ14" s="172"/>
      <c r="AK14" s="172"/>
      <c r="AL14" s="172"/>
      <c r="AM14" s="172"/>
    </row>
    <row r="15" spans="1:39" ht="15.75" customHeight="1">
      <c r="A15" s="195"/>
      <c r="B15" s="196"/>
      <c r="C15" s="230">
        <v>0</v>
      </c>
      <c r="D15" s="286">
        <v>230520101100</v>
      </c>
      <c r="E15" s="146" t="s">
        <v>244</v>
      </c>
      <c r="F15" s="185">
        <v>1250</v>
      </c>
      <c r="G15" s="186"/>
      <c r="H15" s="147"/>
      <c r="I15" s="146"/>
      <c r="J15" s="181"/>
      <c r="K15" s="186"/>
      <c r="L15" s="147"/>
      <c r="M15" s="146"/>
      <c r="N15" s="181"/>
      <c r="O15" s="186"/>
      <c r="P15" s="147"/>
      <c r="Q15" s="146"/>
      <c r="R15" s="181"/>
      <c r="S15" s="186"/>
      <c r="T15" s="147"/>
      <c r="U15" s="146"/>
      <c r="V15" s="189"/>
      <c r="W15" s="186"/>
      <c r="X15" s="268" t="s">
        <v>545</v>
      </c>
      <c r="AA15" s="172"/>
      <c r="AB15" s="172"/>
      <c r="AC15" s="172"/>
      <c r="AD15" s="172"/>
      <c r="AE15" s="172"/>
      <c r="AF15" s="172"/>
      <c r="AG15" s="172"/>
      <c r="AH15" s="172"/>
      <c r="AI15" s="172"/>
      <c r="AJ15" s="172"/>
      <c r="AK15" s="172"/>
      <c r="AL15" s="172"/>
      <c r="AM15" s="172"/>
    </row>
    <row r="16" spans="1:39" ht="15.75" customHeight="1">
      <c r="A16" s="192"/>
      <c r="B16" s="197"/>
      <c r="C16" s="230">
        <v>0</v>
      </c>
      <c r="D16" s="286">
        <v>230520101110</v>
      </c>
      <c r="E16" s="146" t="s">
        <v>245</v>
      </c>
      <c r="F16" s="185">
        <v>2050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v>0</v>
      </c>
      <c r="D17" s="286">
        <v>230520101130</v>
      </c>
      <c r="E17" s="146" t="s">
        <v>246</v>
      </c>
      <c r="F17" s="185">
        <v>1400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230520101140</v>
      </c>
      <c r="E18" s="151" t="s">
        <v>247</v>
      </c>
      <c r="F18" s="200">
        <v>1100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230520101160</v>
      </c>
      <c r="E19" s="151" t="s">
        <v>248</v>
      </c>
      <c r="F19" s="203">
        <v>2650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v>0</v>
      </c>
      <c r="D20" s="289">
        <v>230520101170</v>
      </c>
      <c r="E20" s="151" t="s">
        <v>249</v>
      </c>
      <c r="F20" s="200">
        <v>1450</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v>0</v>
      </c>
      <c r="D21" s="289">
        <v>230520101180</v>
      </c>
      <c r="E21" s="151" t="s">
        <v>250</v>
      </c>
      <c r="F21" s="203">
        <v>1750</v>
      </c>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8"/>
      <c r="AA25" s="172"/>
      <c r="AB25" s="172"/>
      <c r="AC25" s="172"/>
      <c r="AD25" s="172"/>
      <c r="AE25" s="172"/>
      <c r="AF25" s="172"/>
      <c r="AG25" s="172"/>
      <c r="AH25" s="172"/>
      <c r="AI25" s="172"/>
      <c r="AJ25" s="172"/>
      <c r="AK25" s="172"/>
      <c r="AL25" s="172"/>
      <c r="AM25" s="172"/>
    </row>
    <row r="26" spans="1:39" ht="15.75" customHeight="1">
      <c r="A26" s="198"/>
      <c r="B26" s="199"/>
      <c r="C26" s="232"/>
      <c r="D26" s="150"/>
      <c r="E26" s="151"/>
      <c r="F26" s="203"/>
      <c r="G26" s="201"/>
      <c r="H26" s="150"/>
      <c r="I26" s="151"/>
      <c r="J26" s="202"/>
      <c r="K26" s="201"/>
      <c r="L26" s="150"/>
      <c r="M26" s="151"/>
      <c r="N26" s="202"/>
      <c r="O26" s="201"/>
      <c r="P26" s="150"/>
      <c r="Q26" s="151"/>
      <c r="R26" s="202"/>
      <c r="S26" s="201"/>
      <c r="T26" s="150"/>
      <c r="U26" s="151"/>
      <c r="V26" s="205"/>
      <c r="W26" s="201"/>
      <c r="X26" s="268"/>
      <c r="AA26" s="172"/>
      <c r="AB26" s="172"/>
      <c r="AC26" s="172"/>
      <c r="AD26" s="172"/>
      <c r="AE26" s="172"/>
      <c r="AF26" s="172"/>
      <c r="AG26" s="172"/>
      <c r="AH26" s="172"/>
      <c r="AI26" s="172"/>
      <c r="AJ26" s="172"/>
      <c r="AK26" s="172"/>
      <c r="AL26" s="172"/>
      <c r="AM26" s="172"/>
    </row>
    <row r="27" spans="1:39"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68"/>
      <c r="AA27" s="172"/>
      <c r="AB27" s="276"/>
      <c r="AC27" s="276"/>
      <c r="AD27" s="172"/>
      <c r="AE27" s="172"/>
      <c r="AF27" s="276"/>
      <c r="AG27" s="276"/>
      <c r="AH27" s="172"/>
      <c r="AI27" s="172"/>
      <c r="AJ27" s="276"/>
      <c r="AK27" s="276"/>
      <c r="AL27" s="276"/>
      <c r="AM27" s="172"/>
    </row>
    <row r="28" spans="1:39" ht="15.75" customHeight="1">
      <c r="A28" s="217"/>
      <c r="B28" s="218"/>
      <c r="C28" s="233"/>
      <c r="D28" s="147"/>
      <c r="E28" s="146"/>
      <c r="F28" s="193"/>
      <c r="G28" s="186"/>
      <c r="H28" s="147"/>
      <c r="I28" s="146"/>
      <c r="J28" s="181"/>
      <c r="K28" s="186"/>
      <c r="L28" s="147"/>
      <c r="M28" s="146"/>
      <c r="N28" s="181"/>
      <c r="O28" s="186"/>
      <c r="P28" s="147"/>
      <c r="Q28" s="146"/>
      <c r="R28" s="181"/>
      <c r="S28" s="186"/>
      <c r="T28" s="147"/>
      <c r="U28" s="146"/>
      <c r="V28" s="204"/>
      <c r="W28" s="186"/>
      <c r="X28" s="268"/>
      <c r="AA28" s="172"/>
      <c r="AB28" s="270"/>
      <c r="AC28" s="270"/>
      <c r="AD28" s="172"/>
      <c r="AE28" s="172"/>
      <c r="AF28" s="270"/>
      <c r="AG28" s="270"/>
      <c r="AH28" s="172"/>
      <c r="AI28" s="172"/>
      <c r="AJ28" s="270"/>
      <c r="AK28" s="270"/>
      <c r="AL28" s="270"/>
      <c r="AM28" s="172"/>
    </row>
    <row r="29" spans="1:39" ht="15.75" customHeight="1">
      <c r="A29" s="217"/>
      <c r="B29" s="218"/>
      <c r="C29" s="233"/>
      <c r="D29" s="147"/>
      <c r="E29" s="146"/>
      <c r="F29" s="193"/>
      <c r="G29" s="186"/>
      <c r="H29" s="147"/>
      <c r="I29" s="146"/>
      <c r="J29" s="181"/>
      <c r="K29" s="186"/>
      <c r="L29" s="147"/>
      <c r="M29" s="146"/>
      <c r="N29" s="181"/>
      <c r="O29" s="186"/>
      <c r="P29" s="147"/>
      <c r="Q29" s="146"/>
      <c r="R29" s="181"/>
      <c r="S29" s="186"/>
      <c r="T29" s="147"/>
      <c r="U29" s="146"/>
      <c r="V29" s="204"/>
      <c r="W29" s="186"/>
      <c r="X29" s="268"/>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198"/>
      <c r="B31" s="199"/>
      <c r="C31" s="231"/>
      <c r="D31" s="150"/>
      <c r="E31" s="151"/>
      <c r="F31" s="203"/>
      <c r="G31" s="201"/>
      <c r="H31" s="150"/>
      <c r="I31" s="151"/>
      <c r="J31" s="202"/>
      <c r="K31" s="201"/>
      <c r="L31" s="147"/>
      <c r="M31" s="146"/>
      <c r="N31" s="181"/>
      <c r="O31" s="201"/>
      <c r="P31" s="150"/>
      <c r="Q31" s="151"/>
      <c r="R31" s="202"/>
      <c r="S31" s="201"/>
      <c r="T31" s="150"/>
      <c r="U31" s="151"/>
      <c r="V31" s="204"/>
      <c r="W31" s="201"/>
      <c r="X31" s="268"/>
      <c r="AA31" s="172"/>
      <c r="AB31" s="172"/>
      <c r="AC31" s="172"/>
      <c r="AD31" s="172"/>
      <c r="AE31" s="172"/>
      <c r="AF31" s="172"/>
      <c r="AG31" s="172"/>
      <c r="AH31" s="172"/>
      <c r="AI31" s="172"/>
      <c r="AJ31" s="172"/>
      <c r="AK31" s="172"/>
      <c r="AL31" s="172"/>
      <c r="AM31" s="172"/>
    </row>
    <row r="32" spans="1:39" ht="15.75" customHeight="1">
      <c r="A32" s="198"/>
      <c r="B32" s="199"/>
      <c r="C32" s="231"/>
      <c r="D32" s="150"/>
      <c r="E32" s="151"/>
      <c r="F32" s="203"/>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2"/>
      <c r="D34" s="150"/>
      <c r="E34" s="151"/>
      <c r="F34" s="203"/>
      <c r="G34" s="201"/>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17　店</v>
      </c>
      <c r="F48" s="208">
        <f>SUM(F5:F47)</f>
        <v>32250</v>
      </c>
      <c r="G48" s="208">
        <f>SUM(G5:G47)</f>
        <v>0</v>
      </c>
      <c r="H48" s="152"/>
      <c r="I48" s="161" t="str">
        <f>CONCATENATE(FIXED(COUNTA(I5:I47),0,0),"　店")</f>
        <v>3　店</v>
      </c>
      <c r="J48" s="208">
        <f>SUM(J5:J47)</f>
        <v>3150</v>
      </c>
      <c r="K48" s="208">
        <f>SUM(K5:K47)</f>
        <v>0</v>
      </c>
      <c r="L48" s="152"/>
      <c r="M48" s="161" t="str">
        <f>CONCATENATE(FIXED(COUNTA(M5:M47),0,0),"　店")</f>
        <v>0　店</v>
      </c>
      <c r="N48" s="208">
        <f>SUM(N5:N47)</f>
        <v>0</v>
      </c>
      <c r="O48" s="208">
        <f>SUM(O5:O47)</f>
        <v>0</v>
      </c>
      <c r="P48" s="152"/>
      <c r="Q48" s="161" t="str">
        <f>CONCATENATE(FIXED(COUNTA(Q5:Q47),0,0),"　店")</f>
        <v>3　店</v>
      </c>
      <c r="R48" s="208">
        <f>SUM(R5:R47)</f>
        <v>1800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278</v>
      </c>
      <c r="B5" s="176"/>
      <c r="C5" s="228">
        <v>0</v>
      </c>
      <c r="D5" s="287">
        <v>230510101010</v>
      </c>
      <c r="E5" s="144" t="s">
        <v>251</v>
      </c>
      <c r="F5" s="177">
        <v>4250</v>
      </c>
      <c r="G5" s="178"/>
      <c r="H5" s="287">
        <v>230510202010</v>
      </c>
      <c r="I5" s="144" t="s">
        <v>252</v>
      </c>
      <c r="J5" s="179">
        <v>700</v>
      </c>
      <c r="K5" s="271"/>
      <c r="L5" s="143"/>
      <c r="M5" s="144"/>
      <c r="N5" s="180"/>
      <c r="O5" s="272"/>
      <c r="P5" s="145">
        <v>230510405001</v>
      </c>
      <c r="Q5" s="146" t="s">
        <v>253</v>
      </c>
      <c r="R5" s="181">
        <v>600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SUM(G48,K48,O48,S48,W48)</f>
        <v>0</v>
      </c>
      <c r="B6" s="184">
        <f>SUM(F48,J48,N48,R48,V48)</f>
        <v>77800</v>
      </c>
      <c r="C6" s="229">
        <v>0</v>
      </c>
      <c r="D6" s="286">
        <v>230510101020</v>
      </c>
      <c r="E6" s="146" t="s">
        <v>254</v>
      </c>
      <c r="F6" s="185">
        <v>4750</v>
      </c>
      <c r="G6" s="186"/>
      <c r="H6" s="286">
        <v>230510202020</v>
      </c>
      <c r="I6" s="146" t="s">
        <v>255</v>
      </c>
      <c r="J6" s="187">
        <v>950</v>
      </c>
      <c r="K6" s="274"/>
      <c r="L6" s="147"/>
      <c r="M6" s="146"/>
      <c r="N6" s="188"/>
      <c r="O6" s="275"/>
      <c r="P6" s="286">
        <v>230510405002</v>
      </c>
      <c r="Q6" s="146" t="s">
        <v>252</v>
      </c>
      <c r="R6" s="181">
        <v>450</v>
      </c>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230510101030</v>
      </c>
      <c r="E7" s="146" t="s">
        <v>256</v>
      </c>
      <c r="F7" s="185">
        <v>1050</v>
      </c>
      <c r="G7" s="186"/>
      <c r="H7" s="286">
        <v>230510202030</v>
      </c>
      <c r="I7" s="146" t="s">
        <v>257</v>
      </c>
      <c r="J7" s="187">
        <v>950</v>
      </c>
      <c r="K7" s="274"/>
      <c r="L7" s="147"/>
      <c r="M7" s="146"/>
      <c r="N7" s="188"/>
      <c r="O7" s="275"/>
      <c r="P7" s="286">
        <v>230510405003</v>
      </c>
      <c r="Q7" s="146" t="s">
        <v>255</v>
      </c>
      <c r="R7" s="181">
        <v>400</v>
      </c>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v>0</v>
      </c>
      <c r="D8" s="286">
        <v>230510101040</v>
      </c>
      <c r="E8" s="146" t="s">
        <v>258</v>
      </c>
      <c r="F8" s="185">
        <v>1800</v>
      </c>
      <c r="G8" s="186"/>
      <c r="H8" s="286">
        <v>230510202040</v>
      </c>
      <c r="I8" s="146" t="s">
        <v>259</v>
      </c>
      <c r="J8" s="187">
        <v>1700</v>
      </c>
      <c r="K8" s="274"/>
      <c r="L8" s="147"/>
      <c r="M8" s="146"/>
      <c r="N8" s="193"/>
      <c r="O8" s="273"/>
      <c r="P8" s="286">
        <v>230510405004</v>
      </c>
      <c r="Q8" s="146" t="s">
        <v>260</v>
      </c>
      <c r="R8" s="181">
        <v>600</v>
      </c>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230510101270</v>
      </c>
      <c r="E9" s="146" t="s">
        <v>261</v>
      </c>
      <c r="F9" s="185">
        <v>1750</v>
      </c>
      <c r="G9" s="186"/>
      <c r="H9" s="286">
        <v>230510202070</v>
      </c>
      <c r="I9" s="146" t="s">
        <v>262</v>
      </c>
      <c r="J9" s="193">
        <v>1700</v>
      </c>
      <c r="K9" s="273"/>
      <c r="L9" s="147"/>
      <c r="M9" s="146"/>
      <c r="N9" s="193"/>
      <c r="O9" s="273"/>
      <c r="P9" s="286">
        <v>230510405005</v>
      </c>
      <c r="Q9" s="146" t="s">
        <v>263</v>
      </c>
      <c r="R9" s="181">
        <v>1100</v>
      </c>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230510101050</v>
      </c>
      <c r="E10" s="146" t="s">
        <v>264</v>
      </c>
      <c r="F10" s="185">
        <v>1900</v>
      </c>
      <c r="G10" s="186"/>
      <c r="H10" s="286">
        <v>230510202080</v>
      </c>
      <c r="I10" s="146" t="s">
        <v>253</v>
      </c>
      <c r="J10" s="193">
        <v>1300</v>
      </c>
      <c r="K10" s="273"/>
      <c r="L10" s="147"/>
      <c r="M10" s="146"/>
      <c r="N10" s="193"/>
      <c r="O10" s="273"/>
      <c r="P10" s="286">
        <v>230510405007</v>
      </c>
      <c r="Q10" s="146" t="s">
        <v>265</v>
      </c>
      <c r="R10" s="181">
        <v>200</v>
      </c>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230510101060</v>
      </c>
      <c r="E11" s="146" t="s">
        <v>266</v>
      </c>
      <c r="F11" s="185">
        <v>1500</v>
      </c>
      <c r="G11" s="186"/>
      <c r="H11" s="290">
        <v>230510202090</v>
      </c>
      <c r="I11" s="149" t="s">
        <v>267</v>
      </c>
      <c r="J11" s="181">
        <v>1450</v>
      </c>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230510101070</v>
      </c>
      <c r="E12" s="146" t="s">
        <v>268</v>
      </c>
      <c r="F12" s="185">
        <v>2200</v>
      </c>
      <c r="G12" s="186"/>
      <c r="H12" s="286">
        <v>230510202100</v>
      </c>
      <c r="I12" s="146" t="s">
        <v>269</v>
      </c>
      <c r="J12" s="181">
        <v>1050</v>
      </c>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230510101080</v>
      </c>
      <c r="E13" s="146" t="s">
        <v>270</v>
      </c>
      <c r="F13" s="185">
        <v>1700</v>
      </c>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v>0</v>
      </c>
      <c r="D14" s="286">
        <v>230510101090</v>
      </c>
      <c r="E14" s="146" t="s">
        <v>561</v>
      </c>
      <c r="F14" s="185">
        <v>1950</v>
      </c>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v>0</v>
      </c>
      <c r="D15" s="286">
        <v>230510101100</v>
      </c>
      <c r="E15" s="146" t="s">
        <v>271</v>
      </c>
      <c r="F15" s="185">
        <v>6000</v>
      </c>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v>0</v>
      </c>
      <c r="D16" s="286">
        <v>230510101280</v>
      </c>
      <c r="E16" s="146" t="s">
        <v>272</v>
      </c>
      <c r="F16" s="185">
        <v>1700</v>
      </c>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v>0</v>
      </c>
      <c r="D17" s="286">
        <v>230510101110</v>
      </c>
      <c r="E17" s="146" t="s">
        <v>273</v>
      </c>
      <c r="F17" s="185">
        <v>4650</v>
      </c>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v>0</v>
      </c>
      <c r="D18" s="289">
        <v>230510101120</v>
      </c>
      <c r="E18" s="151" t="s">
        <v>562</v>
      </c>
      <c r="F18" s="200">
        <v>1050</v>
      </c>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v>0</v>
      </c>
      <c r="D19" s="289">
        <v>230510101130</v>
      </c>
      <c r="E19" s="151" t="s">
        <v>560</v>
      </c>
      <c r="F19" s="203">
        <v>1550</v>
      </c>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v>0</v>
      </c>
      <c r="D20" s="289">
        <v>230510101140</v>
      </c>
      <c r="E20" s="151" t="s">
        <v>568</v>
      </c>
      <c r="F20" s="200">
        <v>5200</v>
      </c>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v>0</v>
      </c>
      <c r="D21" s="289">
        <v>230510101150</v>
      </c>
      <c r="E21" s="151" t="s">
        <v>569</v>
      </c>
      <c r="F21" s="203">
        <v>1950</v>
      </c>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v>0</v>
      </c>
      <c r="D22" s="289">
        <v>230510101160</v>
      </c>
      <c r="E22" s="151" t="s">
        <v>274</v>
      </c>
      <c r="F22" s="203">
        <v>3850</v>
      </c>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v>0</v>
      </c>
      <c r="D23" s="289">
        <v>230510101200</v>
      </c>
      <c r="E23" s="151" t="s">
        <v>564</v>
      </c>
      <c r="F23" s="200">
        <v>2050</v>
      </c>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v>0</v>
      </c>
      <c r="D24" s="289">
        <v>230510101210</v>
      </c>
      <c r="E24" s="151" t="s">
        <v>566</v>
      </c>
      <c r="F24" s="203">
        <v>2100</v>
      </c>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v>0</v>
      </c>
      <c r="D25" s="289">
        <v>230510101220</v>
      </c>
      <c r="E25" s="151" t="s">
        <v>565</v>
      </c>
      <c r="F25" s="203">
        <v>2400</v>
      </c>
      <c r="G25" s="201"/>
      <c r="H25" s="150"/>
      <c r="I25" s="151"/>
      <c r="J25" s="202"/>
      <c r="K25" s="201"/>
      <c r="L25" s="150"/>
      <c r="M25" s="151"/>
      <c r="N25" s="202"/>
      <c r="O25" s="201"/>
      <c r="P25" s="150"/>
      <c r="Q25" s="151"/>
      <c r="R25" s="202"/>
      <c r="S25" s="201"/>
      <c r="T25" s="150"/>
      <c r="U25" s="151"/>
      <c r="V25" s="205"/>
      <c r="W25" s="201"/>
      <c r="X25" s="268"/>
      <c r="AA25" s="172"/>
      <c r="AB25" s="172"/>
      <c r="AC25" s="172"/>
      <c r="AD25" s="172"/>
      <c r="AE25" s="172"/>
      <c r="AF25" s="172"/>
      <c r="AG25" s="172"/>
      <c r="AH25" s="172"/>
      <c r="AI25" s="172"/>
      <c r="AJ25" s="172"/>
      <c r="AK25" s="172"/>
      <c r="AL25" s="172"/>
      <c r="AM25" s="172"/>
    </row>
    <row r="26" spans="1:39" ht="15.75" customHeight="1">
      <c r="A26" s="198"/>
      <c r="B26" s="199"/>
      <c r="C26" s="232">
        <v>0</v>
      </c>
      <c r="D26" s="289">
        <v>230510101230</v>
      </c>
      <c r="E26" s="151" t="s">
        <v>563</v>
      </c>
      <c r="F26" s="203">
        <v>1950</v>
      </c>
      <c r="G26" s="201"/>
      <c r="H26" s="150"/>
      <c r="I26" s="151"/>
      <c r="J26" s="202"/>
      <c r="K26" s="201"/>
      <c r="L26" s="150"/>
      <c r="M26" s="151"/>
      <c r="N26" s="202"/>
      <c r="O26" s="201"/>
      <c r="P26" s="150"/>
      <c r="Q26" s="151"/>
      <c r="R26" s="202"/>
      <c r="S26" s="201"/>
      <c r="T26" s="150"/>
      <c r="U26" s="151"/>
      <c r="V26" s="205"/>
      <c r="W26" s="201"/>
      <c r="X26" s="268"/>
      <c r="AA26" s="172"/>
      <c r="AB26" s="172"/>
      <c r="AC26" s="172"/>
      <c r="AD26" s="172"/>
      <c r="AE26" s="172"/>
      <c r="AF26" s="172"/>
      <c r="AG26" s="172"/>
      <c r="AH26" s="172"/>
      <c r="AI26" s="172"/>
      <c r="AJ26" s="172"/>
      <c r="AK26" s="172"/>
      <c r="AL26" s="172"/>
      <c r="AM26" s="172"/>
    </row>
    <row r="27" spans="1:39" ht="15.75" customHeight="1">
      <c r="A27" s="198"/>
      <c r="B27" s="199"/>
      <c r="C27" s="232">
        <v>0</v>
      </c>
      <c r="D27" s="289">
        <v>230510101240</v>
      </c>
      <c r="E27" s="151" t="s">
        <v>567</v>
      </c>
      <c r="F27" s="203">
        <v>1900</v>
      </c>
      <c r="G27" s="201"/>
      <c r="H27" s="150"/>
      <c r="I27" s="151"/>
      <c r="J27" s="202"/>
      <c r="K27" s="201"/>
      <c r="L27" s="150"/>
      <c r="M27" s="151"/>
      <c r="N27" s="202"/>
      <c r="O27" s="201"/>
      <c r="P27" s="150"/>
      <c r="Q27" s="151"/>
      <c r="R27" s="202"/>
      <c r="S27" s="201"/>
      <c r="T27" s="150"/>
      <c r="U27" s="151"/>
      <c r="V27" s="205"/>
      <c r="W27" s="201"/>
      <c r="X27" s="268"/>
      <c r="AA27" s="172"/>
      <c r="AB27" s="276"/>
      <c r="AC27" s="276"/>
      <c r="AD27" s="172"/>
      <c r="AE27" s="172"/>
      <c r="AF27" s="276"/>
      <c r="AG27" s="276"/>
      <c r="AH27" s="172"/>
      <c r="AI27" s="172"/>
      <c r="AJ27" s="276"/>
      <c r="AK27" s="276"/>
      <c r="AL27" s="276"/>
      <c r="AM27" s="172"/>
    </row>
    <row r="28" spans="1:39" ht="15.75" customHeight="1">
      <c r="A28" s="217"/>
      <c r="B28" s="218"/>
      <c r="C28" s="233">
        <v>0</v>
      </c>
      <c r="D28" s="286">
        <v>230510101170</v>
      </c>
      <c r="E28" s="146" t="s">
        <v>275</v>
      </c>
      <c r="F28" s="193">
        <v>1750</v>
      </c>
      <c r="G28" s="186"/>
      <c r="H28" s="147"/>
      <c r="I28" s="146"/>
      <c r="J28" s="181"/>
      <c r="K28" s="186"/>
      <c r="L28" s="147"/>
      <c r="M28" s="146"/>
      <c r="N28" s="181"/>
      <c r="O28" s="186"/>
      <c r="P28" s="147"/>
      <c r="Q28" s="146"/>
      <c r="R28" s="181"/>
      <c r="S28" s="186"/>
      <c r="T28" s="147"/>
      <c r="U28" s="146"/>
      <c r="V28" s="204"/>
      <c r="W28" s="186"/>
      <c r="X28" s="268"/>
      <c r="AA28" s="172"/>
      <c r="AB28" s="270"/>
      <c r="AC28" s="270"/>
      <c r="AD28" s="172"/>
      <c r="AE28" s="172"/>
      <c r="AF28" s="270"/>
      <c r="AG28" s="270"/>
      <c r="AH28" s="172"/>
      <c r="AI28" s="172"/>
      <c r="AJ28" s="270"/>
      <c r="AK28" s="270"/>
      <c r="AL28" s="270"/>
      <c r="AM28" s="172"/>
    </row>
    <row r="29" spans="1:39" ht="15.75" customHeight="1">
      <c r="A29" s="217"/>
      <c r="B29" s="218"/>
      <c r="C29" s="233">
        <v>0</v>
      </c>
      <c r="D29" s="286">
        <v>230510101180</v>
      </c>
      <c r="E29" s="146" t="s">
        <v>276</v>
      </c>
      <c r="F29" s="193">
        <v>3700</v>
      </c>
      <c r="G29" s="186"/>
      <c r="H29" s="147"/>
      <c r="I29" s="146"/>
      <c r="J29" s="181"/>
      <c r="K29" s="186"/>
      <c r="L29" s="147"/>
      <c r="M29" s="146"/>
      <c r="N29" s="181"/>
      <c r="O29" s="186"/>
      <c r="P29" s="147"/>
      <c r="Q29" s="146"/>
      <c r="R29" s="181"/>
      <c r="S29" s="186"/>
      <c r="T29" s="147"/>
      <c r="U29" s="146"/>
      <c r="V29" s="204"/>
      <c r="W29" s="186"/>
      <c r="X29" s="268"/>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198"/>
      <c r="B31" s="199"/>
      <c r="C31" s="231"/>
      <c r="D31" s="150"/>
      <c r="E31" s="151"/>
      <c r="F31" s="203"/>
      <c r="G31" s="201"/>
      <c r="H31" s="150"/>
      <c r="I31" s="151"/>
      <c r="J31" s="202"/>
      <c r="K31" s="201"/>
      <c r="L31" s="147"/>
      <c r="M31" s="146"/>
      <c r="N31" s="181"/>
      <c r="O31" s="201"/>
      <c r="P31" s="150"/>
      <c r="Q31" s="151"/>
      <c r="R31" s="202"/>
      <c r="S31" s="201"/>
      <c r="T31" s="150"/>
      <c r="U31" s="151"/>
      <c r="V31" s="204"/>
      <c r="W31" s="201"/>
      <c r="X31" s="268"/>
      <c r="AA31" s="172"/>
      <c r="AB31" s="172"/>
      <c r="AC31" s="172"/>
      <c r="AD31" s="172"/>
      <c r="AE31" s="172"/>
      <c r="AF31" s="172"/>
      <c r="AG31" s="172"/>
      <c r="AH31" s="172"/>
      <c r="AI31" s="172"/>
      <c r="AJ31" s="172"/>
      <c r="AK31" s="172"/>
      <c r="AL31" s="172"/>
      <c r="AM31" s="172"/>
    </row>
    <row r="32" spans="1:39" ht="15.75" customHeight="1">
      <c r="A32" s="198"/>
      <c r="B32" s="199"/>
      <c r="C32" s="231"/>
      <c r="D32" s="150"/>
      <c r="E32" s="151"/>
      <c r="F32" s="203"/>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2"/>
      <c r="D34" s="150"/>
      <c r="E34" s="151"/>
      <c r="F34" s="203"/>
      <c r="G34" s="201"/>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25　店</v>
      </c>
      <c r="F48" s="208">
        <f>SUM(F5:F47)</f>
        <v>64650</v>
      </c>
      <c r="G48" s="208">
        <f>SUM(G5:G47)</f>
        <v>0</v>
      </c>
      <c r="H48" s="152"/>
      <c r="I48" s="161" t="str">
        <f>CONCATENATE(FIXED(COUNTA(I5:I47),0,0),"　店")</f>
        <v>8　店</v>
      </c>
      <c r="J48" s="208">
        <f>SUM(J5:J47)</f>
        <v>9800</v>
      </c>
      <c r="K48" s="208">
        <f>SUM(K5:K47)</f>
        <v>0</v>
      </c>
      <c r="L48" s="152"/>
      <c r="M48" s="161" t="str">
        <f>CONCATENATE(FIXED(COUNTA(M5:M47),0,0),"　店")</f>
        <v>0　店</v>
      </c>
      <c r="N48" s="208">
        <f>SUM(N5:N47)</f>
        <v>0</v>
      </c>
      <c r="O48" s="208">
        <f>SUM(O5:O47)</f>
        <v>0</v>
      </c>
      <c r="P48" s="152"/>
      <c r="Q48" s="161" t="str">
        <f>CONCATENATE(FIXED(COUNTA(Q5:Q47),0,0),"　店")</f>
        <v>6　店</v>
      </c>
      <c r="R48" s="208">
        <f>SUM(R5:R47)</f>
        <v>3350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HA65536">
      <formula1>#REF!</formula1>
    </dataValidation>
    <dataValidation type="whole" operator="lessThanOrEqual" allowBlank="1" showInputMessage="1" showErrorMessage="1" sqref="X6:X48">
      <formula1>春日井市!#REF!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A6+A30</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277</v>
      </c>
      <c r="B5" s="176"/>
      <c r="C5" s="228">
        <v>0</v>
      </c>
      <c r="D5" s="287">
        <v>230530101010</v>
      </c>
      <c r="E5" s="144" t="s">
        <v>574</v>
      </c>
      <c r="F5" s="177">
        <v>2750</v>
      </c>
      <c r="G5" s="178"/>
      <c r="H5" s="287">
        <v>230530202010</v>
      </c>
      <c r="I5" s="144" t="s">
        <v>280</v>
      </c>
      <c r="J5" s="179">
        <v>1050</v>
      </c>
      <c r="K5" s="271"/>
      <c r="L5" s="143"/>
      <c r="M5" s="144"/>
      <c r="N5" s="180"/>
      <c r="O5" s="272"/>
      <c r="P5" s="285">
        <v>230530405001</v>
      </c>
      <c r="Q5" s="146" t="s">
        <v>280</v>
      </c>
      <c r="R5" s="181">
        <v>700</v>
      </c>
      <c r="S5" s="273"/>
      <c r="T5" s="143"/>
      <c r="U5" s="144"/>
      <c r="V5" s="182"/>
      <c r="W5" s="178"/>
      <c r="X5" s="267" t="s">
        <v>281</v>
      </c>
      <c r="AA5" s="172"/>
      <c r="AB5" s="172"/>
      <c r="AC5" s="172"/>
      <c r="AD5" s="172"/>
      <c r="AE5" s="172"/>
      <c r="AF5" s="172"/>
      <c r="AG5" s="172"/>
      <c r="AH5" s="172"/>
      <c r="AI5" s="172"/>
      <c r="AJ5" s="172"/>
      <c r="AK5" s="172"/>
      <c r="AL5" s="172"/>
      <c r="AM5" s="172"/>
    </row>
    <row r="6" spans="1:39" ht="15.75" customHeight="1">
      <c r="A6" s="183">
        <f>SUM(G26,K26,O26,S26,W26)</f>
        <v>0</v>
      </c>
      <c r="B6" s="184">
        <f>SUM(F26,J26,N26,R26,V26)</f>
        <v>33150</v>
      </c>
      <c r="C6" s="229">
        <v>0</v>
      </c>
      <c r="D6" s="286">
        <v>230530101030</v>
      </c>
      <c r="E6" s="146" t="s">
        <v>557</v>
      </c>
      <c r="F6" s="185">
        <v>1500</v>
      </c>
      <c r="G6" s="186"/>
      <c r="H6" s="286">
        <v>230530202020</v>
      </c>
      <c r="I6" s="146" t="s">
        <v>282</v>
      </c>
      <c r="J6" s="187">
        <v>1250</v>
      </c>
      <c r="K6" s="274"/>
      <c r="L6" s="147"/>
      <c r="M6" s="146"/>
      <c r="N6" s="188"/>
      <c r="O6" s="275"/>
      <c r="P6" s="286">
        <v>230530405003</v>
      </c>
      <c r="Q6" s="146" t="s">
        <v>283</v>
      </c>
      <c r="R6" s="181">
        <v>350</v>
      </c>
      <c r="S6" s="273"/>
      <c r="T6" s="147"/>
      <c r="U6" s="146"/>
      <c r="V6" s="189"/>
      <c r="W6" s="186"/>
      <c r="X6" s="268" t="s">
        <v>284</v>
      </c>
      <c r="AA6" s="172"/>
      <c r="AB6" s="172"/>
      <c r="AC6" s="172"/>
      <c r="AD6" s="172"/>
      <c r="AE6" s="172"/>
      <c r="AF6" s="172"/>
      <c r="AG6" s="172"/>
      <c r="AH6" s="172"/>
      <c r="AI6" s="172"/>
      <c r="AJ6" s="172"/>
      <c r="AK6" s="172"/>
      <c r="AL6" s="172"/>
      <c r="AM6" s="172"/>
    </row>
    <row r="7" spans="1:39" ht="15.75" customHeight="1">
      <c r="A7" s="190"/>
      <c r="B7" s="191"/>
      <c r="C7" s="230">
        <v>0</v>
      </c>
      <c r="D7" s="286">
        <v>230530101040</v>
      </c>
      <c r="E7" s="146" t="s">
        <v>285</v>
      </c>
      <c r="F7" s="185">
        <v>2350</v>
      </c>
      <c r="G7" s="186"/>
      <c r="H7" s="286">
        <v>230530202030</v>
      </c>
      <c r="I7" s="146" t="s">
        <v>286</v>
      </c>
      <c r="J7" s="187">
        <v>1100</v>
      </c>
      <c r="K7" s="274"/>
      <c r="L7" s="147"/>
      <c r="M7" s="146"/>
      <c r="N7" s="188"/>
      <c r="O7" s="275"/>
      <c r="P7" s="147"/>
      <c r="Q7" s="146"/>
      <c r="R7" s="181"/>
      <c r="S7" s="273"/>
      <c r="T7" s="147"/>
      <c r="U7" s="146"/>
      <c r="V7" s="189"/>
      <c r="W7" s="186"/>
      <c r="X7" s="268" t="s">
        <v>287</v>
      </c>
      <c r="AA7" s="172"/>
      <c r="AB7" s="172"/>
      <c r="AC7" s="172"/>
      <c r="AD7" s="172"/>
      <c r="AE7" s="172"/>
      <c r="AF7" s="172"/>
      <c r="AG7" s="172"/>
      <c r="AH7" s="172"/>
      <c r="AI7" s="172"/>
      <c r="AJ7" s="172"/>
      <c r="AK7" s="172"/>
      <c r="AL7" s="172"/>
      <c r="AM7" s="172"/>
    </row>
    <row r="8" spans="1:39" ht="15.75" customHeight="1">
      <c r="A8" s="190"/>
      <c r="B8" s="191"/>
      <c r="C8" s="230">
        <v>0</v>
      </c>
      <c r="D8" s="286">
        <v>230530101050</v>
      </c>
      <c r="E8" s="146" t="s">
        <v>288</v>
      </c>
      <c r="F8" s="185">
        <v>1900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230530101070</v>
      </c>
      <c r="E9" s="146" t="s">
        <v>289</v>
      </c>
      <c r="F9" s="185">
        <v>2200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230530101080</v>
      </c>
      <c r="E10" s="146" t="s">
        <v>558</v>
      </c>
      <c r="F10" s="185">
        <v>1850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230530101100</v>
      </c>
      <c r="E11" s="146" t="s">
        <v>605</v>
      </c>
      <c r="F11" s="185">
        <v>1900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230530101090</v>
      </c>
      <c r="E12" s="146" t="s">
        <v>290</v>
      </c>
      <c r="F12" s="185">
        <v>2200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230530101160</v>
      </c>
      <c r="E13" s="146" t="s">
        <v>291</v>
      </c>
      <c r="F13" s="185">
        <v>1450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230530101110</v>
      </c>
      <c r="E14" s="146" t="s">
        <v>292</v>
      </c>
      <c r="F14" s="185">
        <v>1050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230530101120</v>
      </c>
      <c r="E15" s="146" t="s">
        <v>575</v>
      </c>
      <c r="F15" s="185">
        <v>2000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230530101140</v>
      </c>
      <c r="E16" s="146" t="s">
        <v>293</v>
      </c>
      <c r="F16" s="185">
        <v>2950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1">
        <v>0</v>
      </c>
      <c r="D17" s="289">
        <v>230530101170</v>
      </c>
      <c r="E17" s="151" t="s">
        <v>294</v>
      </c>
      <c r="F17" s="200">
        <v>1650</v>
      </c>
      <c r="G17" s="201"/>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230530101150</v>
      </c>
      <c r="E18" s="151" t="s">
        <v>295</v>
      </c>
      <c r="F18" s="203">
        <v>1550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230530101180</v>
      </c>
      <c r="E19" s="151" t="s">
        <v>296</v>
      </c>
      <c r="F19" s="200">
        <v>1400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3"/>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15　店</v>
      </c>
      <c r="F26" s="208">
        <f>SUM(F5:F25)</f>
        <v>28700</v>
      </c>
      <c r="G26" s="154">
        <f>SUM(G5:G25)</f>
        <v>0</v>
      </c>
      <c r="H26" s="152"/>
      <c r="I26" s="153" t="str">
        <f>CONCATENATE(FIXED(COUNTA(I5:I25),0,0),"　店")</f>
        <v>3　店</v>
      </c>
      <c r="J26" s="208">
        <f>SUM(J5:J25)</f>
        <v>3400</v>
      </c>
      <c r="K26" s="154">
        <f>SUM(K5:K25)</f>
        <v>0</v>
      </c>
      <c r="L26" s="152"/>
      <c r="M26" s="153" t="str">
        <f>CONCATENATE(FIXED(COUNTA(M5:M25),0,0),"　店")</f>
        <v>0　店</v>
      </c>
      <c r="N26" s="208">
        <f>SUM(N5:N25)</f>
        <v>0</v>
      </c>
      <c r="O26" s="154">
        <f>SUM(O5:O25)</f>
        <v>0</v>
      </c>
      <c r="P26" s="152"/>
      <c r="Q26" s="153" t="str">
        <f>CONCATENATE(FIXED(COUNTA(Q5:Q25),0,0),"　店")</f>
        <v>2　店</v>
      </c>
      <c r="R26" s="208">
        <f>SUM(R5:R25)</f>
        <v>1050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7" t="s">
        <v>0</v>
      </c>
      <c r="B28" s="368"/>
      <c r="C28" s="238"/>
      <c r="D28" s="369" t="s">
        <v>3</v>
      </c>
      <c r="E28" s="363"/>
      <c r="F28" s="364"/>
      <c r="G28" s="142" t="s">
        <v>7</v>
      </c>
      <c r="H28" s="369" t="s">
        <v>4</v>
      </c>
      <c r="I28" s="363"/>
      <c r="J28" s="364"/>
      <c r="K28" s="141" t="s">
        <v>7</v>
      </c>
      <c r="L28" s="369" t="s">
        <v>5</v>
      </c>
      <c r="M28" s="363"/>
      <c r="N28" s="364"/>
      <c r="O28" s="141" t="s">
        <v>7</v>
      </c>
      <c r="P28" s="369" t="s">
        <v>6</v>
      </c>
      <c r="Q28" s="363"/>
      <c r="R28" s="364"/>
      <c r="S28" s="141" t="s">
        <v>7</v>
      </c>
      <c r="T28" s="362"/>
      <c r="U28" s="363"/>
      <c r="V28" s="364"/>
      <c r="W28" s="142"/>
      <c r="X28" s="142" t="s">
        <v>9</v>
      </c>
      <c r="AA28" s="172"/>
      <c r="AB28" s="270"/>
      <c r="AC28" s="270"/>
      <c r="AD28" s="172"/>
      <c r="AE28" s="172"/>
      <c r="AF28" s="270"/>
      <c r="AG28" s="270"/>
      <c r="AH28" s="172"/>
      <c r="AI28" s="172"/>
      <c r="AJ28" s="270"/>
      <c r="AK28" s="270"/>
      <c r="AL28" s="270"/>
      <c r="AM28" s="172"/>
    </row>
    <row r="29" spans="1:39" ht="15.75" customHeight="1">
      <c r="A29" s="241" t="s">
        <v>279</v>
      </c>
      <c r="B29" s="212"/>
      <c r="C29" s="239">
        <v>0</v>
      </c>
      <c r="D29" s="288">
        <v>230540101010</v>
      </c>
      <c r="E29" s="158" t="s">
        <v>297</v>
      </c>
      <c r="F29" s="213">
        <v>1750</v>
      </c>
      <c r="G29" s="214"/>
      <c r="H29" s="157">
        <v>230540202010</v>
      </c>
      <c r="I29" s="158" t="s">
        <v>298</v>
      </c>
      <c r="J29" s="215">
        <v>3150</v>
      </c>
      <c r="K29" s="214"/>
      <c r="L29" s="157"/>
      <c r="M29" s="158"/>
      <c r="N29" s="215"/>
      <c r="O29" s="214"/>
      <c r="P29" s="288">
        <v>230540405001</v>
      </c>
      <c r="Q29" s="158" t="s">
        <v>299</v>
      </c>
      <c r="R29" s="215">
        <v>550</v>
      </c>
      <c r="S29" s="214"/>
      <c r="T29" s="157"/>
      <c r="U29" s="158"/>
      <c r="V29" s="216"/>
      <c r="W29" s="214"/>
      <c r="X29" s="267" t="s">
        <v>300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21500</v>
      </c>
      <c r="C30" s="233">
        <v>0</v>
      </c>
      <c r="D30" s="286">
        <v>230540101020</v>
      </c>
      <c r="E30" s="146" t="s">
        <v>301</v>
      </c>
      <c r="F30" s="193">
        <v>3700</v>
      </c>
      <c r="G30" s="186"/>
      <c r="H30" s="147"/>
      <c r="I30" s="146"/>
      <c r="J30" s="181"/>
      <c r="K30" s="186"/>
      <c r="L30" s="147"/>
      <c r="M30" s="146"/>
      <c r="N30" s="181"/>
      <c r="O30" s="186"/>
      <c r="P30" s="286">
        <v>230540405002</v>
      </c>
      <c r="Q30" s="146" t="s">
        <v>302</v>
      </c>
      <c r="R30" s="181">
        <v>300</v>
      </c>
      <c r="S30" s="186"/>
      <c r="T30" s="147"/>
      <c r="U30" s="146"/>
      <c r="V30" s="204"/>
      <c r="W30" s="186"/>
      <c r="X30" s="268" t="s">
        <v>525</v>
      </c>
      <c r="AA30" s="172"/>
      <c r="AB30" s="172"/>
      <c r="AC30" s="172"/>
      <c r="AD30" s="172"/>
      <c r="AE30" s="172"/>
      <c r="AF30" s="172"/>
      <c r="AG30" s="172"/>
      <c r="AH30" s="172"/>
      <c r="AI30" s="172"/>
      <c r="AJ30" s="172"/>
      <c r="AK30" s="172"/>
      <c r="AL30" s="172"/>
      <c r="AM30" s="172"/>
    </row>
    <row r="31" spans="1:39" ht="15.75" customHeight="1">
      <c r="A31" s="198"/>
      <c r="B31" s="199"/>
      <c r="C31" s="232">
        <v>0</v>
      </c>
      <c r="D31" s="289">
        <v>230540101040</v>
      </c>
      <c r="E31" s="151" t="s">
        <v>303</v>
      </c>
      <c r="F31" s="203">
        <v>2250</v>
      </c>
      <c r="G31" s="201"/>
      <c r="H31" s="150"/>
      <c r="I31" s="151"/>
      <c r="J31" s="202"/>
      <c r="K31" s="201"/>
      <c r="L31" s="150"/>
      <c r="M31" s="151"/>
      <c r="N31" s="202"/>
      <c r="O31" s="201"/>
      <c r="P31" s="150"/>
      <c r="Q31" s="151"/>
      <c r="R31" s="202"/>
      <c r="S31" s="201"/>
      <c r="T31" s="150"/>
      <c r="U31" s="151"/>
      <c r="V31" s="205"/>
      <c r="W31" s="201"/>
      <c r="X31" s="268" t="s">
        <v>579</v>
      </c>
      <c r="AA31" s="172"/>
      <c r="AB31" s="172"/>
      <c r="AC31" s="172"/>
      <c r="AD31" s="172"/>
      <c r="AE31" s="172"/>
      <c r="AF31" s="172"/>
      <c r="AG31" s="172"/>
      <c r="AH31" s="172"/>
      <c r="AI31" s="172"/>
      <c r="AJ31" s="172"/>
      <c r="AK31" s="172"/>
      <c r="AL31" s="172"/>
      <c r="AM31" s="172"/>
    </row>
    <row r="32" spans="1:39" ht="15.75" customHeight="1">
      <c r="A32" s="198"/>
      <c r="B32" s="199"/>
      <c r="C32" s="232">
        <v>0</v>
      </c>
      <c r="D32" s="289">
        <v>230540101030</v>
      </c>
      <c r="E32" s="151" t="s">
        <v>304</v>
      </c>
      <c r="F32" s="203">
        <v>3700</v>
      </c>
      <c r="G32" s="201"/>
      <c r="H32" s="150"/>
      <c r="I32" s="151"/>
      <c r="J32" s="202"/>
      <c r="K32" s="201"/>
      <c r="L32" s="150"/>
      <c r="M32" s="151"/>
      <c r="N32" s="202"/>
      <c r="O32" s="201"/>
      <c r="P32" s="150"/>
      <c r="Q32" s="151"/>
      <c r="R32" s="202"/>
      <c r="S32" s="201"/>
      <c r="T32" s="150"/>
      <c r="U32" s="151"/>
      <c r="V32" s="205"/>
      <c r="W32" s="201"/>
      <c r="X32" s="268" t="s">
        <v>517</v>
      </c>
      <c r="AA32" s="172"/>
      <c r="AB32" s="172"/>
      <c r="AC32" s="172"/>
      <c r="AD32" s="172"/>
      <c r="AE32" s="172"/>
      <c r="AF32" s="172"/>
      <c r="AG32" s="172"/>
      <c r="AH32" s="172"/>
      <c r="AI32" s="172"/>
      <c r="AJ32" s="172"/>
      <c r="AK32" s="172"/>
      <c r="AL32" s="172"/>
      <c r="AM32" s="172"/>
    </row>
    <row r="33" spans="1:39" ht="15.75" customHeight="1">
      <c r="A33" s="217"/>
      <c r="B33" s="218"/>
      <c r="C33" s="233" t="s">
        <v>39</v>
      </c>
      <c r="D33" s="286">
        <v>230540101050</v>
      </c>
      <c r="E33" s="146" t="s">
        <v>305</v>
      </c>
      <c r="F33" s="193">
        <v>4100</v>
      </c>
      <c r="G33" s="186"/>
      <c r="H33" s="147"/>
      <c r="I33" s="146"/>
      <c r="J33" s="181"/>
      <c r="K33" s="186"/>
      <c r="L33" s="147"/>
      <c r="M33" s="146"/>
      <c r="N33" s="181"/>
      <c r="O33" s="186"/>
      <c r="P33" s="147"/>
      <c r="Q33" s="146"/>
      <c r="R33" s="181"/>
      <c r="S33" s="186"/>
      <c r="T33" s="147"/>
      <c r="U33" s="146"/>
      <c r="V33" s="204"/>
      <c r="W33" s="186"/>
      <c r="X33" s="268">
        <v>0</v>
      </c>
      <c r="AA33" s="172"/>
      <c r="AB33" s="172"/>
      <c r="AC33" s="172"/>
      <c r="AD33" s="172"/>
      <c r="AE33" s="172"/>
      <c r="AF33" s="172"/>
      <c r="AG33" s="172"/>
      <c r="AH33" s="172"/>
      <c r="AI33" s="172"/>
      <c r="AJ33" s="172"/>
      <c r="AK33" s="172"/>
      <c r="AL33" s="172"/>
      <c r="AM33" s="172"/>
    </row>
    <row r="34" spans="1:39" ht="15.75" customHeight="1">
      <c r="A34" s="217"/>
      <c r="B34" s="218"/>
      <c r="C34" s="233" t="s">
        <v>40</v>
      </c>
      <c r="D34" s="286">
        <v>230540101070</v>
      </c>
      <c r="E34" s="146" t="s">
        <v>306</v>
      </c>
      <c r="F34" s="193">
        <v>2000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t="s">
        <v>601</v>
      </c>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v>0</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t="s">
        <v>526</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6　店</v>
      </c>
      <c r="F48" s="208">
        <f>SUM(F29:F47)</f>
        <v>17500</v>
      </c>
      <c r="G48" s="208">
        <f>SUM(G29:G47)</f>
        <v>0</v>
      </c>
      <c r="H48" s="152"/>
      <c r="I48" s="161" t="str">
        <f>CONCATENATE(FIXED(COUNTA(I29:I47),0,0),"　店")</f>
        <v>1　店</v>
      </c>
      <c r="J48" s="208">
        <f>SUM(J29:J47)</f>
        <v>3150</v>
      </c>
      <c r="K48" s="208">
        <f>SUM(K29:K47)</f>
        <v>0</v>
      </c>
      <c r="L48" s="152"/>
      <c r="M48" s="161" t="str">
        <f>CONCATENATE(FIXED(COUNTA(M29:M47),0,0),"　店")</f>
        <v>0　店</v>
      </c>
      <c r="N48" s="208">
        <f>SUM(N29:N47)</f>
        <v>0</v>
      </c>
      <c r="O48" s="208">
        <f>SUM(O29:O47)</f>
        <v>0</v>
      </c>
      <c r="P48" s="152"/>
      <c r="Q48" s="161" t="str">
        <f>CONCATENATE(FIXED(COUNTA(Q29:Q47),0,0),"　店")</f>
        <v>2　店</v>
      </c>
      <c r="R48" s="208">
        <f>SUM(R29:R47)</f>
        <v>850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X29:X47"/>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S29:S48 K29:K48 G29:G48 K5:K27 S5:S27 W29:W48 O29:O48 O5:O27 G5:G27">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6:X27 X48">
      <formula1>瀬戸市・尾張旭市!#REF!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A6+A30</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307</v>
      </c>
      <c r="B5" s="176"/>
      <c r="C5" s="228">
        <v>0</v>
      </c>
      <c r="D5" s="287">
        <v>230560101010</v>
      </c>
      <c r="E5" s="144" t="s">
        <v>309</v>
      </c>
      <c r="F5" s="177">
        <v>1750</v>
      </c>
      <c r="G5" s="178"/>
      <c r="H5" s="287">
        <v>230560202010</v>
      </c>
      <c r="I5" s="144" t="s">
        <v>310</v>
      </c>
      <c r="J5" s="179">
        <v>1500</v>
      </c>
      <c r="K5" s="271"/>
      <c r="L5" s="143">
        <v>230560303010</v>
      </c>
      <c r="M5" s="144" t="s">
        <v>44</v>
      </c>
      <c r="N5" s="180">
        <v>950</v>
      </c>
      <c r="O5" s="272"/>
      <c r="P5" s="285">
        <v>230560405001</v>
      </c>
      <c r="Q5" s="146" t="s">
        <v>311</v>
      </c>
      <c r="R5" s="181">
        <v>400</v>
      </c>
      <c r="S5" s="273"/>
      <c r="T5" s="143"/>
      <c r="U5" s="144"/>
      <c r="V5" s="182"/>
      <c r="W5" s="178"/>
      <c r="X5" s="267" t="s">
        <v>312</v>
      </c>
      <c r="AA5" s="172"/>
      <c r="AB5" s="172"/>
      <c r="AC5" s="172"/>
      <c r="AD5" s="172"/>
      <c r="AE5" s="172"/>
      <c r="AF5" s="172"/>
      <c r="AG5" s="172"/>
      <c r="AH5" s="172"/>
      <c r="AI5" s="172"/>
      <c r="AJ5" s="172"/>
      <c r="AK5" s="172"/>
      <c r="AL5" s="172"/>
      <c r="AM5" s="172"/>
    </row>
    <row r="6" spans="1:39" ht="15.75" customHeight="1">
      <c r="A6" s="183">
        <f>SUM(G26,K26,O26,S26,W26)</f>
        <v>0</v>
      </c>
      <c r="B6" s="184">
        <f>SUM(F26,J26,N26,R26,V26)</f>
        <v>21000</v>
      </c>
      <c r="C6" s="229">
        <v>0</v>
      </c>
      <c r="D6" s="286">
        <v>230560101110</v>
      </c>
      <c r="E6" s="146" t="s">
        <v>313</v>
      </c>
      <c r="F6" s="185">
        <v>1900</v>
      </c>
      <c r="G6" s="186"/>
      <c r="H6" s="286">
        <v>230560202020</v>
      </c>
      <c r="I6" s="146" t="s">
        <v>311</v>
      </c>
      <c r="J6" s="187">
        <v>1300</v>
      </c>
      <c r="K6" s="274"/>
      <c r="L6" s="147"/>
      <c r="M6" s="146"/>
      <c r="N6" s="188"/>
      <c r="O6" s="275"/>
      <c r="P6" s="286">
        <v>230560405010</v>
      </c>
      <c r="Q6" s="146" t="s">
        <v>314</v>
      </c>
      <c r="R6" s="181">
        <v>400</v>
      </c>
      <c r="S6" s="273"/>
      <c r="T6" s="147"/>
      <c r="U6" s="146"/>
      <c r="V6" s="189"/>
      <c r="W6" s="186"/>
      <c r="X6" s="268" t="s">
        <v>523</v>
      </c>
      <c r="AA6" s="172"/>
      <c r="AB6" s="172"/>
      <c r="AC6" s="172"/>
      <c r="AD6" s="172"/>
      <c r="AE6" s="172"/>
      <c r="AF6" s="172"/>
      <c r="AG6" s="172"/>
      <c r="AH6" s="172"/>
      <c r="AI6" s="172"/>
      <c r="AJ6" s="172"/>
      <c r="AK6" s="172"/>
      <c r="AL6" s="172"/>
      <c r="AM6" s="172"/>
    </row>
    <row r="7" spans="1:39" ht="15.75" customHeight="1">
      <c r="A7" s="190"/>
      <c r="B7" s="191"/>
      <c r="C7" s="230">
        <v>0</v>
      </c>
      <c r="D7" s="286">
        <v>230560101100</v>
      </c>
      <c r="E7" s="146" t="s">
        <v>315</v>
      </c>
      <c r="F7" s="185">
        <v>1250</v>
      </c>
      <c r="G7" s="186"/>
      <c r="H7" s="286">
        <v>230560202030</v>
      </c>
      <c r="I7" s="146" t="s">
        <v>314</v>
      </c>
      <c r="J7" s="187">
        <v>300</v>
      </c>
      <c r="K7" s="274"/>
      <c r="L7" s="147"/>
      <c r="M7" s="146"/>
      <c r="N7" s="188"/>
      <c r="O7" s="275"/>
      <c r="P7" s="147"/>
      <c r="Q7" s="146"/>
      <c r="R7" s="181"/>
      <c r="S7" s="273"/>
      <c r="T7" s="147"/>
      <c r="U7" s="146"/>
      <c r="V7" s="189"/>
      <c r="W7" s="186"/>
      <c r="X7" s="268" t="s">
        <v>524</v>
      </c>
      <c r="AA7" s="172"/>
      <c r="AB7" s="172"/>
      <c r="AC7" s="172"/>
      <c r="AD7" s="172"/>
      <c r="AE7" s="172"/>
      <c r="AF7" s="172"/>
      <c r="AG7" s="172"/>
      <c r="AH7" s="172"/>
      <c r="AI7" s="172"/>
      <c r="AJ7" s="172"/>
      <c r="AK7" s="172"/>
      <c r="AL7" s="172"/>
      <c r="AM7" s="172"/>
    </row>
    <row r="8" spans="1:39" ht="15.75" customHeight="1">
      <c r="A8" s="190"/>
      <c r="B8" s="191"/>
      <c r="C8" s="230">
        <v>0</v>
      </c>
      <c r="D8" s="286">
        <v>230560101030</v>
      </c>
      <c r="E8" s="146" t="s">
        <v>316</v>
      </c>
      <c r="F8" s="185">
        <v>1600</v>
      </c>
      <c r="G8" s="186"/>
      <c r="H8" s="147"/>
      <c r="I8" s="146"/>
      <c r="J8" s="187"/>
      <c r="K8" s="274"/>
      <c r="L8" s="147"/>
      <c r="M8" s="146"/>
      <c r="N8" s="193"/>
      <c r="O8" s="273"/>
      <c r="P8" s="147"/>
      <c r="Q8" s="146"/>
      <c r="R8" s="181"/>
      <c r="S8" s="273"/>
      <c r="T8" s="147"/>
      <c r="U8" s="146"/>
      <c r="V8" s="189"/>
      <c r="W8" s="186"/>
      <c r="X8" s="268" t="s">
        <v>517</v>
      </c>
      <c r="AA8" s="172"/>
      <c r="AB8" s="172"/>
      <c r="AC8" s="172"/>
      <c r="AD8" s="172"/>
      <c r="AE8" s="172"/>
      <c r="AF8" s="172"/>
      <c r="AG8" s="172"/>
      <c r="AH8" s="172"/>
      <c r="AI8" s="172"/>
      <c r="AJ8" s="172"/>
      <c r="AK8" s="172"/>
      <c r="AL8" s="172"/>
      <c r="AM8" s="172"/>
    </row>
    <row r="9" spans="1:39" ht="15.75" customHeight="1">
      <c r="A9" s="190"/>
      <c r="B9" s="191"/>
      <c r="C9" s="230">
        <v>0</v>
      </c>
      <c r="D9" s="286">
        <v>230560101040</v>
      </c>
      <c r="E9" s="146" t="s">
        <v>317</v>
      </c>
      <c r="F9" s="185">
        <v>1400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230560101050</v>
      </c>
      <c r="E10" s="146" t="s">
        <v>318</v>
      </c>
      <c r="F10" s="185">
        <v>1150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230560101060</v>
      </c>
      <c r="E11" s="146" t="s">
        <v>319</v>
      </c>
      <c r="F11" s="185">
        <v>1550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230560101070</v>
      </c>
      <c r="E12" s="146" t="s">
        <v>320</v>
      </c>
      <c r="F12" s="185">
        <v>2950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230560101080</v>
      </c>
      <c r="E13" s="146" t="s">
        <v>321</v>
      </c>
      <c r="F13" s="185">
        <v>1600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230560101090</v>
      </c>
      <c r="E14" s="146" t="s">
        <v>322</v>
      </c>
      <c r="F14" s="185">
        <v>1000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t="s">
        <v>43</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t="s">
        <v>43</v>
      </c>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10　店</v>
      </c>
      <c r="F26" s="208">
        <f>SUM(F5:F25)</f>
        <v>16150</v>
      </c>
      <c r="G26" s="154">
        <f>SUM(G5:G25)</f>
        <v>0</v>
      </c>
      <c r="H26" s="152"/>
      <c r="I26" s="153" t="str">
        <f>CONCATENATE(FIXED(COUNTA(I5:I25),0,0),"　店")</f>
        <v>3　店</v>
      </c>
      <c r="J26" s="208">
        <f>SUM(J5:J25)</f>
        <v>3100</v>
      </c>
      <c r="K26" s="154">
        <f>SUM(K5:K25)</f>
        <v>0</v>
      </c>
      <c r="L26" s="152"/>
      <c r="M26" s="153" t="str">
        <f>CONCATENATE(FIXED(COUNTA(M5:M25),0,0),"　店")</f>
        <v>1　店</v>
      </c>
      <c r="N26" s="208">
        <f>SUM(N5:N25)</f>
        <v>950</v>
      </c>
      <c r="O26" s="154">
        <f>SUM(O5:O25)</f>
        <v>0</v>
      </c>
      <c r="P26" s="152"/>
      <c r="Q26" s="153" t="str">
        <f>CONCATENATE(FIXED(COUNTA(Q5:Q25),0,0),"　店")</f>
        <v>2　店</v>
      </c>
      <c r="R26" s="208">
        <f>SUM(R5:R25)</f>
        <v>800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7" t="s">
        <v>0</v>
      </c>
      <c r="B28" s="368"/>
      <c r="C28" s="238"/>
      <c r="D28" s="369" t="s">
        <v>3</v>
      </c>
      <c r="E28" s="363"/>
      <c r="F28" s="364"/>
      <c r="G28" s="142" t="s">
        <v>7</v>
      </c>
      <c r="H28" s="369" t="s">
        <v>4</v>
      </c>
      <c r="I28" s="363"/>
      <c r="J28" s="364"/>
      <c r="K28" s="141" t="s">
        <v>7</v>
      </c>
      <c r="L28" s="369" t="s">
        <v>5</v>
      </c>
      <c r="M28" s="363"/>
      <c r="N28" s="364"/>
      <c r="O28" s="141" t="s">
        <v>7</v>
      </c>
      <c r="P28" s="369" t="s">
        <v>6</v>
      </c>
      <c r="Q28" s="363"/>
      <c r="R28" s="364"/>
      <c r="S28" s="141" t="s">
        <v>7</v>
      </c>
      <c r="T28" s="362"/>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308</v>
      </c>
      <c r="B29" s="212"/>
      <c r="C29" s="239">
        <v>0</v>
      </c>
      <c r="D29" s="288">
        <v>230550101010</v>
      </c>
      <c r="E29" s="158" t="s">
        <v>323</v>
      </c>
      <c r="F29" s="213">
        <v>2450</v>
      </c>
      <c r="G29" s="214"/>
      <c r="H29" s="288">
        <v>230550202010</v>
      </c>
      <c r="I29" s="158" t="s">
        <v>324</v>
      </c>
      <c r="J29" s="215">
        <v>1250</v>
      </c>
      <c r="K29" s="214"/>
      <c r="L29" s="157"/>
      <c r="M29" s="158"/>
      <c r="N29" s="215"/>
      <c r="O29" s="214"/>
      <c r="P29" s="288">
        <v>230550405001</v>
      </c>
      <c r="Q29" s="158" t="s">
        <v>324</v>
      </c>
      <c r="R29" s="215">
        <v>350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17200</v>
      </c>
      <c r="C30" s="233">
        <v>0</v>
      </c>
      <c r="D30" s="286">
        <v>230550101040</v>
      </c>
      <c r="E30" s="146" t="s">
        <v>325</v>
      </c>
      <c r="F30" s="193">
        <v>2600</v>
      </c>
      <c r="G30" s="186"/>
      <c r="H30" s="286">
        <v>230550202030</v>
      </c>
      <c r="I30" s="146" t="s">
        <v>326</v>
      </c>
      <c r="J30" s="181">
        <v>750</v>
      </c>
      <c r="K30" s="186"/>
      <c r="L30" s="147"/>
      <c r="M30" s="146"/>
      <c r="N30" s="181"/>
      <c r="O30" s="186"/>
      <c r="P30" s="286">
        <v>230550405002</v>
      </c>
      <c r="Q30" s="146" t="s">
        <v>326</v>
      </c>
      <c r="R30" s="181">
        <v>200</v>
      </c>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230550101020</v>
      </c>
      <c r="E31" s="151" t="s">
        <v>327</v>
      </c>
      <c r="F31" s="203">
        <v>3050</v>
      </c>
      <c r="G31" s="201"/>
      <c r="H31" s="150"/>
      <c r="I31" s="151"/>
      <c r="J31" s="202"/>
      <c r="K31" s="201"/>
      <c r="L31" s="150"/>
      <c r="M31" s="151"/>
      <c r="N31" s="202"/>
      <c r="O31" s="201"/>
      <c r="P31" s="150"/>
      <c r="Q31" s="151"/>
      <c r="R31" s="202"/>
      <c r="S31" s="201"/>
      <c r="T31" s="150"/>
      <c r="U31" s="151"/>
      <c r="V31" s="205"/>
      <c r="W31" s="201"/>
      <c r="X31" s="268"/>
      <c r="AA31" s="172"/>
      <c r="AB31" s="172"/>
      <c r="AC31" s="172"/>
      <c r="AD31" s="172"/>
      <c r="AE31" s="172"/>
      <c r="AF31" s="172"/>
      <c r="AG31" s="172"/>
      <c r="AH31" s="172"/>
      <c r="AI31" s="172"/>
      <c r="AJ31" s="172"/>
      <c r="AK31" s="172"/>
      <c r="AL31" s="172"/>
      <c r="AM31" s="172"/>
    </row>
    <row r="32" spans="1:39" ht="15.75" customHeight="1">
      <c r="A32" s="198"/>
      <c r="B32" s="199"/>
      <c r="C32" s="232">
        <v>0</v>
      </c>
      <c r="D32" s="289">
        <v>230550101030</v>
      </c>
      <c r="E32" s="151" t="s">
        <v>328</v>
      </c>
      <c r="F32" s="203">
        <v>2050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230550101050</v>
      </c>
      <c r="E33" s="146" t="s">
        <v>329</v>
      </c>
      <c r="F33" s="193">
        <v>3250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230550101060</v>
      </c>
      <c r="E34" s="146" t="s">
        <v>330</v>
      </c>
      <c r="F34" s="193">
        <v>1250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6　店</v>
      </c>
      <c r="F48" s="208">
        <f>SUM(F29:F47)</f>
        <v>14650</v>
      </c>
      <c r="G48" s="208">
        <f>SUM(G29:G47)</f>
        <v>0</v>
      </c>
      <c r="H48" s="152"/>
      <c r="I48" s="161" t="str">
        <f>CONCATENATE(FIXED(COUNTA(I29:I47),0,0),"　店")</f>
        <v>2　店</v>
      </c>
      <c r="J48" s="208">
        <f>SUM(J29:J47)</f>
        <v>2000</v>
      </c>
      <c r="K48" s="208">
        <f>SUM(K29:K47)</f>
        <v>0</v>
      </c>
      <c r="L48" s="152"/>
      <c r="M48" s="161" t="str">
        <f>CONCATENATE(FIXED(COUNTA(M29:M47),0,0),"　店")</f>
        <v>0　店</v>
      </c>
      <c r="N48" s="208">
        <f>SUM(N29:N47)</f>
        <v>0</v>
      </c>
      <c r="O48" s="208">
        <f>SUM(O29:O47)</f>
        <v>0</v>
      </c>
      <c r="P48" s="152"/>
      <c r="Q48" s="161" t="str">
        <f>CONCATENATE(FIXED(COUNTA(Q29:Q47),0,0),"　店")</f>
        <v>2　店</v>
      </c>
      <c r="R48" s="208">
        <f>SUM(R29:R47)</f>
        <v>550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日進市・豊明市!#REF!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A6+A30</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331</v>
      </c>
      <c r="B5" s="176"/>
      <c r="C5" s="228">
        <v>0</v>
      </c>
      <c r="D5" s="287">
        <v>230590101010</v>
      </c>
      <c r="E5" s="144" t="s">
        <v>333</v>
      </c>
      <c r="F5" s="177">
        <v>2200</v>
      </c>
      <c r="G5" s="178"/>
      <c r="H5" s="143">
        <v>230590202010</v>
      </c>
      <c r="I5" s="144" t="s">
        <v>334</v>
      </c>
      <c r="J5" s="179">
        <v>1900</v>
      </c>
      <c r="K5" s="271"/>
      <c r="L5" s="143"/>
      <c r="M5" s="144"/>
      <c r="N5" s="180"/>
      <c r="O5" s="272"/>
      <c r="P5" s="145">
        <v>230590405010</v>
      </c>
      <c r="Q5" s="146" t="s">
        <v>334</v>
      </c>
      <c r="R5" s="181">
        <v>600</v>
      </c>
      <c r="S5" s="273"/>
      <c r="T5" s="143"/>
      <c r="U5" s="144"/>
      <c r="V5" s="182"/>
      <c r="W5" s="178"/>
      <c r="X5" s="267" t="s">
        <v>335</v>
      </c>
      <c r="AA5" s="172"/>
      <c r="AB5" s="172"/>
      <c r="AC5" s="172"/>
      <c r="AD5" s="172"/>
      <c r="AE5" s="172"/>
      <c r="AF5" s="172"/>
      <c r="AG5" s="172"/>
      <c r="AH5" s="172"/>
      <c r="AI5" s="172"/>
      <c r="AJ5" s="172"/>
      <c r="AK5" s="172"/>
      <c r="AL5" s="172"/>
      <c r="AM5" s="172"/>
    </row>
    <row r="6" spans="1:39" ht="15.75" customHeight="1">
      <c r="A6" s="183">
        <f>SUM(G26,K26,O26,S26,W26)</f>
        <v>0</v>
      </c>
      <c r="B6" s="184">
        <f>SUM(F26,J26,N26,R26,V26)</f>
        <v>11950</v>
      </c>
      <c r="C6" s="229">
        <v>0</v>
      </c>
      <c r="D6" s="286">
        <v>230590101020</v>
      </c>
      <c r="E6" s="146" t="s">
        <v>336</v>
      </c>
      <c r="F6" s="185">
        <v>2400</v>
      </c>
      <c r="G6" s="186"/>
      <c r="H6" s="147"/>
      <c r="I6" s="146"/>
      <c r="J6" s="187"/>
      <c r="K6" s="274"/>
      <c r="L6" s="147"/>
      <c r="M6" s="146"/>
      <c r="N6" s="188"/>
      <c r="O6" s="275"/>
      <c r="P6" s="147"/>
      <c r="Q6" s="146"/>
      <c r="R6" s="181"/>
      <c r="S6" s="273"/>
      <c r="T6" s="147"/>
      <c r="U6" s="146"/>
      <c r="V6" s="189"/>
      <c r="W6" s="186"/>
      <c r="X6" s="268" t="s">
        <v>522</v>
      </c>
      <c r="AA6" s="172"/>
      <c r="AB6" s="172"/>
      <c r="AC6" s="172"/>
      <c r="AD6" s="172"/>
      <c r="AE6" s="172"/>
      <c r="AF6" s="172"/>
      <c r="AG6" s="172"/>
      <c r="AH6" s="172"/>
      <c r="AI6" s="172"/>
      <c r="AJ6" s="172"/>
      <c r="AK6" s="172"/>
      <c r="AL6" s="172"/>
      <c r="AM6" s="172"/>
    </row>
    <row r="7" spans="1:39" ht="15.75" customHeight="1">
      <c r="A7" s="190"/>
      <c r="B7" s="191"/>
      <c r="C7" s="230">
        <v>0</v>
      </c>
      <c r="D7" s="286">
        <v>230590101030</v>
      </c>
      <c r="E7" s="146" t="s">
        <v>337</v>
      </c>
      <c r="F7" s="185">
        <v>3150</v>
      </c>
      <c r="G7" s="186"/>
      <c r="H7" s="147"/>
      <c r="I7" s="146"/>
      <c r="J7" s="187"/>
      <c r="K7" s="274"/>
      <c r="L7" s="147"/>
      <c r="M7" s="146"/>
      <c r="N7" s="188"/>
      <c r="O7" s="275"/>
      <c r="P7" s="147"/>
      <c r="Q7" s="146"/>
      <c r="R7" s="181"/>
      <c r="S7" s="273"/>
      <c r="T7" s="147"/>
      <c r="U7" s="146"/>
      <c r="V7" s="189"/>
      <c r="W7" s="186"/>
      <c r="X7" s="268" t="s">
        <v>517</v>
      </c>
      <c r="AA7" s="172"/>
      <c r="AB7" s="172"/>
      <c r="AC7" s="172"/>
      <c r="AD7" s="172"/>
      <c r="AE7" s="172"/>
      <c r="AF7" s="172"/>
      <c r="AG7" s="172"/>
      <c r="AH7" s="172"/>
      <c r="AI7" s="172"/>
      <c r="AJ7" s="172"/>
      <c r="AK7" s="172"/>
      <c r="AL7" s="172"/>
      <c r="AM7" s="172"/>
    </row>
    <row r="8" spans="1:39" ht="15.75" customHeight="1">
      <c r="A8" s="190"/>
      <c r="B8" s="191"/>
      <c r="C8" s="230">
        <v>0</v>
      </c>
      <c r="D8" s="286">
        <v>230590101050</v>
      </c>
      <c r="E8" s="146" t="s">
        <v>338</v>
      </c>
      <c r="F8" s="185">
        <v>1700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4　店</v>
      </c>
      <c r="F26" s="208">
        <f>SUM(F5:F25)</f>
        <v>9450</v>
      </c>
      <c r="G26" s="154">
        <f>SUM(G5:G25)</f>
        <v>0</v>
      </c>
      <c r="H26" s="152"/>
      <c r="I26" s="153" t="str">
        <f>CONCATENATE(FIXED(COUNTA(I5:I25),0,0),"　店")</f>
        <v>1　店</v>
      </c>
      <c r="J26" s="208">
        <f>SUM(J5:J25)</f>
        <v>1900</v>
      </c>
      <c r="K26" s="154">
        <f>SUM(K5:K25)</f>
        <v>0</v>
      </c>
      <c r="L26" s="152"/>
      <c r="M26" s="153" t="str">
        <f>CONCATENATE(FIXED(COUNTA(M5:M25),0,0),"　店")</f>
        <v>0　店</v>
      </c>
      <c r="N26" s="208">
        <f>SUM(N5:N25)</f>
        <v>0</v>
      </c>
      <c r="O26" s="154">
        <f>SUM(O5:O25)</f>
        <v>0</v>
      </c>
      <c r="P26" s="152"/>
      <c r="Q26" s="153" t="str">
        <f>CONCATENATE(FIXED(COUNTA(Q5:Q25),0,0),"　店")</f>
        <v>1　店</v>
      </c>
      <c r="R26" s="208">
        <f>SUM(R5:R25)</f>
        <v>600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7" t="s">
        <v>0</v>
      </c>
      <c r="B28" s="368"/>
      <c r="C28" s="238"/>
      <c r="D28" s="369" t="s">
        <v>3</v>
      </c>
      <c r="E28" s="363"/>
      <c r="F28" s="364"/>
      <c r="G28" s="142" t="s">
        <v>7</v>
      </c>
      <c r="H28" s="369" t="s">
        <v>4</v>
      </c>
      <c r="I28" s="363"/>
      <c r="J28" s="364"/>
      <c r="K28" s="141" t="s">
        <v>7</v>
      </c>
      <c r="L28" s="369" t="s">
        <v>5</v>
      </c>
      <c r="M28" s="363"/>
      <c r="N28" s="364"/>
      <c r="O28" s="141" t="s">
        <v>7</v>
      </c>
      <c r="P28" s="369" t="s">
        <v>6</v>
      </c>
      <c r="Q28" s="363"/>
      <c r="R28" s="364"/>
      <c r="S28" s="141" t="s">
        <v>7</v>
      </c>
      <c r="T28" s="362"/>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332</v>
      </c>
      <c r="B29" s="212"/>
      <c r="C29" s="239">
        <v>0</v>
      </c>
      <c r="D29" s="288">
        <v>230580101010</v>
      </c>
      <c r="E29" s="158" t="s">
        <v>339</v>
      </c>
      <c r="F29" s="213">
        <v>1200</v>
      </c>
      <c r="G29" s="214"/>
      <c r="H29" s="157">
        <v>230580202010</v>
      </c>
      <c r="I29" s="158" t="s">
        <v>340</v>
      </c>
      <c r="J29" s="215">
        <v>1350</v>
      </c>
      <c r="K29" s="214"/>
      <c r="L29" s="157"/>
      <c r="M29" s="158"/>
      <c r="N29" s="215"/>
      <c r="O29" s="214"/>
      <c r="P29" s="157">
        <v>230580405001</v>
      </c>
      <c r="Q29" s="158" t="s">
        <v>340</v>
      </c>
      <c r="R29" s="215">
        <v>450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10350</v>
      </c>
      <c r="C30" s="233">
        <v>0</v>
      </c>
      <c r="D30" s="286">
        <v>230580101025</v>
      </c>
      <c r="E30" s="146" t="s">
        <v>341</v>
      </c>
      <c r="F30" s="193">
        <v>2000</v>
      </c>
      <c r="G30" s="186"/>
      <c r="H30" s="147"/>
      <c r="I30" s="146"/>
      <c r="J30" s="181"/>
      <c r="K30" s="186"/>
      <c r="L30" s="147"/>
      <c r="M30" s="146"/>
      <c r="N30" s="181"/>
      <c r="O30" s="186"/>
      <c r="P30" s="147"/>
      <c r="Q30" s="146"/>
      <c r="R30" s="181"/>
      <c r="S30" s="186"/>
      <c r="T30" s="147"/>
      <c r="U30" s="146"/>
      <c r="V30" s="204"/>
      <c r="W30" s="186"/>
      <c r="X30" s="268"/>
      <c r="AA30" s="172"/>
      <c r="AB30" s="172"/>
      <c r="AC30" s="172"/>
      <c r="AD30" s="172"/>
      <c r="AE30" s="172"/>
      <c r="AF30" s="172"/>
      <c r="AG30" s="172"/>
      <c r="AH30" s="172"/>
      <c r="AI30" s="172"/>
      <c r="AJ30" s="172"/>
      <c r="AK30" s="172"/>
      <c r="AL30" s="172"/>
      <c r="AM30" s="172"/>
    </row>
    <row r="31" spans="1:39" ht="15.75" customHeight="1">
      <c r="A31" s="198"/>
      <c r="B31" s="199"/>
      <c r="C31" s="232">
        <v>0</v>
      </c>
      <c r="D31" s="289">
        <v>230580101020</v>
      </c>
      <c r="E31" s="151" t="s">
        <v>342</v>
      </c>
      <c r="F31" s="203">
        <v>1600</v>
      </c>
      <c r="G31" s="201"/>
      <c r="H31" s="150"/>
      <c r="I31" s="151"/>
      <c r="J31" s="202"/>
      <c r="K31" s="201"/>
      <c r="L31" s="150"/>
      <c r="M31" s="151"/>
      <c r="N31" s="202"/>
      <c r="O31" s="201"/>
      <c r="P31" s="150"/>
      <c r="Q31" s="151"/>
      <c r="R31" s="202"/>
      <c r="S31" s="201"/>
      <c r="T31" s="150"/>
      <c r="U31" s="151"/>
      <c r="V31" s="205"/>
      <c r="W31" s="201"/>
      <c r="X31" s="268"/>
      <c r="AA31" s="172"/>
      <c r="AB31" s="172"/>
      <c r="AC31" s="172"/>
      <c r="AD31" s="172"/>
      <c r="AE31" s="172"/>
      <c r="AF31" s="172"/>
      <c r="AG31" s="172"/>
      <c r="AH31" s="172"/>
      <c r="AI31" s="172"/>
      <c r="AJ31" s="172"/>
      <c r="AK31" s="172"/>
      <c r="AL31" s="172"/>
      <c r="AM31" s="172"/>
    </row>
    <row r="32" spans="1:39" ht="15.75" customHeight="1">
      <c r="A32" s="198"/>
      <c r="B32" s="199"/>
      <c r="C32" s="232">
        <v>0</v>
      </c>
      <c r="D32" s="289">
        <v>230580101030</v>
      </c>
      <c r="E32" s="151" t="s">
        <v>343</v>
      </c>
      <c r="F32" s="203">
        <v>1350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230580101040</v>
      </c>
      <c r="E33" s="146" t="s">
        <v>344</v>
      </c>
      <c r="F33" s="193">
        <v>2400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5　店</v>
      </c>
      <c r="F48" s="208">
        <f>SUM(F29:F47)</f>
        <v>8550</v>
      </c>
      <c r="G48" s="208">
        <f>SUM(G29:G47)</f>
        <v>0</v>
      </c>
      <c r="H48" s="152"/>
      <c r="I48" s="161" t="str">
        <f>CONCATENATE(FIXED(COUNTA(I29:I47),0,0),"　店")</f>
        <v>1　店</v>
      </c>
      <c r="J48" s="208">
        <f>SUM(J29:J47)</f>
        <v>1350</v>
      </c>
      <c r="K48" s="208">
        <f>SUM(K29:K47)</f>
        <v>0</v>
      </c>
      <c r="L48" s="152"/>
      <c r="M48" s="161" t="str">
        <f>CONCATENATE(FIXED(COUNTA(M29:M47),0,0),"　店")</f>
        <v>0　店</v>
      </c>
      <c r="N48" s="208">
        <f>SUM(N29:N47)</f>
        <v>0</v>
      </c>
      <c r="O48" s="208">
        <f>SUM(O29:O47)</f>
        <v>0</v>
      </c>
      <c r="P48" s="152"/>
      <c r="Q48" s="161" t="str">
        <f>CONCATENATE(FIXED(COUNTA(Q29:Q47),0,0),"　店")</f>
        <v>1　店</v>
      </c>
      <c r="R48" s="208">
        <f>SUM(R29:R47)</f>
        <v>450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長久手市・愛知郡!#REF!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A6+A30</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345</v>
      </c>
      <c r="B5" s="176"/>
      <c r="C5" s="228">
        <v>0</v>
      </c>
      <c r="D5" s="287">
        <v>230420101020</v>
      </c>
      <c r="E5" s="144" t="s">
        <v>348</v>
      </c>
      <c r="F5" s="177">
        <v>4850</v>
      </c>
      <c r="G5" s="178"/>
      <c r="H5" s="287">
        <v>230420202011</v>
      </c>
      <c r="I5" s="144" t="s">
        <v>349</v>
      </c>
      <c r="J5" s="179">
        <v>1850</v>
      </c>
      <c r="K5" s="271"/>
      <c r="L5" s="143"/>
      <c r="M5" s="144"/>
      <c r="N5" s="180"/>
      <c r="O5" s="272"/>
      <c r="P5" s="285">
        <v>230420405001</v>
      </c>
      <c r="Q5" s="146" t="s">
        <v>349</v>
      </c>
      <c r="R5" s="181">
        <v>800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SUM(G26,K26,O26,S26,W26)</f>
        <v>0</v>
      </c>
      <c r="B6" s="184">
        <f>SUM(F26,J26,N26,R26,V26)</f>
        <v>20650</v>
      </c>
      <c r="C6" s="229">
        <v>0</v>
      </c>
      <c r="D6" s="286">
        <v>230420101070</v>
      </c>
      <c r="E6" s="146" t="s">
        <v>350</v>
      </c>
      <c r="F6" s="185">
        <v>1600</v>
      </c>
      <c r="G6" s="186"/>
      <c r="H6" s="286">
        <v>230420202020</v>
      </c>
      <c r="I6" s="146" t="s">
        <v>351</v>
      </c>
      <c r="J6" s="187">
        <v>700</v>
      </c>
      <c r="K6" s="274"/>
      <c r="L6" s="147"/>
      <c r="M6" s="146"/>
      <c r="N6" s="188"/>
      <c r="O6" s="275"/>
      <c r="P6" s="147"/>
      <c r="Q6" s="146"/>
      <c r="R6" s="181"/>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v>0</v>
      </c>
      <c r="D7" s="286">
        <v>230420101050</v>
      </c>
      <c r="E7" s="146" t="s">
        <v>352</v>
      </c>
      <c r="F7" s="185">
        <v>1300</v>
      </c>
      <c r="G7" s="186"/>
      <c r="H7" s="147"/>
      <c r="I7" s="146"/>
      <c r="J7" s="187"/>
      <c r="K7" s="274"/>
      <c r="L7" s="147"/>
      <c r="M7" s="146"/>
      <c r="N7" s="188"/>
      <c r="O7" s="275"/>
      <c r="P7" s="147"/>
      <c r="Q7" s="146"/>
      <c r="R7" s="181"/>
      <c r="S7" s="273"/>
      <c r="T7" s="147"/>
      <c r="U7" s="146"/>
      <c r="V7" s="189"/>
      <c r="W7" s="186"/>
      <c r="X7" s="268"/>
      <c r="AA7" s="172"/>
      <c r="AB7" s="172"/>
      <c r="AC7" s="172"/>
      <c r="AD7" s="172"/>
      <c r="AE7" s="172"/>
      <c r="AF7" s="172"/>
      <c r="AG7" s="172"/>
      <c r="AH7" s="172"/>
      <c r="AI7" s="172"/>
      <c r="AJ7" s="172"/>
      <c r="AK7" s="172"/>
      <c r="AL7" s="172"/>
      <c r="AM7" s="172"/>
    </row>
    <row r="8" spans="1:39" ht="15.75" customHeight="1">
      <c r="A8" s="190"/>
      <c r="B8" s="191"/>
      <c r="C8" s="230">
        <v>0</v>
      </c>
      <c r="D8" s="286">
        <v>230420101010</v>
      </c>
      <c r="E8" s="146" t="s">
        <v>353</v>
      </c>
      <c r="F8" s="185">
        <v>4100</v>
      </c>
      <c r="G8" s="186"/>
      <c r="H8" s="147"/>
      <c r="I8" s="146"/>
      <c r="J8" s="187"/>
      <c r="K8" s="274"/>
      <c r="L8" s="147"/>
      <c r="M8" s="146"/>
      <c r="N8" s="193"/>
      <c r="O8" s="273"/>
      <c r="P8" s="147"/>
      <c r="Q8" s="146"/>
      <c r="R8" s="181"/>
      <c r="S8" s="273"/>
      <c r="T8" s="147"/>
      <c r="U8" s="146"/>
      <c r="V8" s="189"/>
      <c r="W8" s="186"/>
      <c r="X8" s="268"/>
      <c r="AA8" s="172"/>
      <c r="AB8" s="172"/>
      <c r="AC8" s="172"/>
      <c r="AD8" s="172"/>
      <c r="AE8" s="172"/>
      <c r="AF8" s="172"/>
      <c r="AG8" s="172"/>
      <c r="AH8" s="172"/>
      <c r="AI8" s="172"/>
      <c r="AJ8" s="172"/>
      <c r="AK8" s="172"/>
      <c r="AL8" s="172"/>
      <c r="AM8" s="172"/>
    </row>
    <row r="9" spans="1:39" ht="15.75" customHeight="1">
      <c r="A9" s="190"/>
      <c r="B9" s="191"/>
      <c r="C9" s="230">
        <v>0</v>
      </c>
      <c r="D9" s="286">
        <v>230420101030</v>
      </c>
      <c r="E9" s="146" t="s">
        <v>354</v>
      </c>
      <c r="F9" s="185">
        <v>1650</v>
      </c>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v>0</v>
      </c>
      <c r="D10" s="286">
        <v>230420101060</v>
      </c>
      <c r="E10" s="146" t="s">
        <v>355</v>
      </c>
      <c r="F10" s="185">
        <v>1750</v>
      </c>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v>0</v>
      </c>
      <c r="D11" s="286">
        <v>230420101080</v>
      </c>
      <c r="E11" s="146" t="s">
        <v>356</v>
      </c>
      <c r="F11" s="185">
        <v>2050</v>
      </c>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7　店</v>
      </c>
      <c r="F26" s="208">
        <f>SUM(F5:F25)</f>
        <v>17300</v>
      </c>
      <c r="G26" s="154">
        <f>SUM(G5:G25)</f>
        <v>0</v>
      </c>
      <c r="H26" s="152"/>
      <c r="I26" s="153" t="str">
        <f>CONCATENATE(FIXED(COUNTA(I5:I25),0,0),"　店")</f>
        <v>2　店</v>
      </c>
      <c r="J26" s="208">
        <f>SUM(J5:J25)</f>
        <v>2550</v>
      </c>
      <c r="K26" s="154">
        <f>SUM(K5:K25)</f>
        <v>0</v>
      </c>
      <c r="L26" s="152"/>
      <c r="M26" s="153" t="str">
        <f>CONCATENATE(FIXED(COUNTA(M5:M25),0,0),"　店")</f>
        <v>0　店</v>
      </c>
      <c r="N26" s="208">
        <f>SUM(N5:N25)</f>
        <v>0</v>
      </c>
      <c r="O26" s="154">
        <f>SUM(O5:O25)</f>
        <v>0</v>
      </c>
      <c r="P26" s="152"/>
      <c r="Q26" s="153" t="str">
        <f>CONCATENATE(FIXED(COUNTA(Q5:Q25),0,0),"　店")</f>
        <v>1　店</v>
      </c>
      <c r="R26" s="208">
        <f>SUM(R5:R25)</f>
        <v>800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7" t="s">
        <v>0</v>
      </c>
      <c r="B28" s="368"/>
      <c r="C28" s="238"/>
      <c r="D28" s="369" t="s">
        <v>3</v>
      </c>
      <c r="E28" s="363"/>
      <c r="F28" s="364"/>
      <c r="G28" s="142" t="s">
        <v>7</v>
      </c>
      <c r="H28" s="369" t="s">
        <v>4</v>
      </c>
      <c r="I28" s="363"/>
      <c r="J28" s="364"/>
      <c r="K28" s="141" t="s">
        <v>7</v>
      </c>
      <c r="L28" s="369" t="s">
        <v>5</v>
      </c>
      <c r="M28" s="363"/>
      <c r="N28" s="364"/>
      <c r="O28" s="141" t="s">
        <v>7</v>
      </c>
      <c r="P28" s="369" t="s">
        <v>6</v>
      </c>
      <c r="Q28" s="363"/>
      <c r="R28" s="364"/>
      <c r="S28" s="141" t="s">
        <v>7</v>
      </c>
      <c r="T28" s="362"/>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347</v>
      </c>
      <c r="B29" s="212"/>
      <c r="C29" s="239">
        <v>0</v>
      </c>
      <c r="D29" s="288">
        <v>230410101060</v>
      </c>
      <c r="E29" s="158" t="s">
        <v>357</v>
      </c>
      <c r="F29" s="213">
        <v>1250</v>
      </c>
      <c r="G29" s="214"/>
      <c r="H29" s="288">
        <v>230410202011</v>
      </c>
      <c r="I29" s="158" t="s">
        <v>346</v>
      </c>
      <c r="J29" s="215">
        <v>1000</v>
      </c>
      <c r="K29" s="214"/>
      <c r="L29" s="157">
        <v>230410303050</v>
      </c>
      <c r="M29" s="158" t="s">
        <v>358</v>
      </c>
      <c r="N29" s="215">
        <v>150</v>
      </c>
      <c r="O29" s="214"/>
      <c r="P29" s="157">
        <v>230410405001</v>
      </c>
      <c r="Q29" s="158" t="s">
        <v>359</v>
      </c>
      <c r="R29" s="215">
        <v>250</v>
      </c>
      <c r="S29" s="214"/>
      <c r="T29" s="157"/>
      <c r="U29" s="158"/>
      <c r="V29" s="216"/>
      <c r="W29" s="214"/>
      <c r="X29" s="267" t="s">
        <v>360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24500</v>
      </c>
      <c r="C30" s="233">
        <v>0</v>
      </c>
      <c r="D30" s="286">
        <v>230410101070</v>
      </c>
      <c r="E30" s="146" t="s">
        <v>361</v>
      </c>
      <c r="F30" s="193">
        <v>1750</v>
      </c>
      <c r="G30" s="186"/>
      <c r="H30" s="286">
        <v>230410202031</v>
      </c>
      <c r="I30" s="146" t="s">
        <v>362</v>
      </c>
      <c r="J30" s="181">
        <v>900</v>
      </c>
      <c r="K30" s="186"/>
      <c r="L30" s="147"/>
      <c r="M30" s="146"/>
      <c r="N30" s="181"/>
      <c r="O30" s="186"/>
      <c r="P30" s="286">
        <v>230410405002</v>
      </c>
      <c r="Q30" s="146" t="s">
        <v>363</v>
      </c>
      <c r="R30" s="181">
        <v>300</v>
      </c>
      <c r="S30" s="186"/>
      <c r="T30" s="147"/>
      <c r="U30" s="146"/>
      <c r="V30" s="204"/>
      <c r="W30" s="186"/>
      <c r="X30" s="268" t="s">
        <v>603</v>
      </c>
      <c r="AA30" s="172"/>
      <c r="AB30" s="172"/>
      <c r="AC30" s="172"/>
      <c r="AD30" s="172"/>
      <c r="AE30" s="172"/>
      <c r="AF30" s="172"/>
      <c r="AG30" s="172"/>
      <c r="AH30" s="172"/>
      <c r="AI30" s="172"/>
      <c r="AJ30" s="172"/>
      <c r="AK30" s="172"/>
      <c r="AL30" s="172"/>
      <c r="AM30" s="172"/>
    </row>
    <row r="31" spans="1:39" ht="15.75" customHeight="1">
      <c r="A31" s="198"/>
      <c r="B31" s="199"/>
      <c r="C31" s="232">
        <v>0</v>
      </c>
      <c r="D31" s="289">
        <v>230410101010</v>
      </c>
      <c r="E31" s="151" t="s">
        <v>364</v>
      </c>
      <c r="F31" s="203">
        <v>2550</v>
      </c>
      <c r="G31" s="201"/>
      <c r="H31" s="289">
        <v>230410202040</v>
      </c>
      <c r="I31" s="151" t="s">
        <v>365</v>
      </c>
      <c r="J31" s="202">
        <v>1100</v>
      </c>
      <c r="K31" s="201"/>
      <c r="L31" s="150"/>
      <c r="M31" s="151"/>
      <c r="N31" s="202"/>
      <c r="O31" s="201"/>
      <c r="P31" s="289">
        <v>230410405004</v>
      </c>
      <c r="Q31" s="151" t="s">
        <v>366</v>
      </c>
      <c r="R31" s="202">
        <v>350</v>
      </c>
      <c r="S31" s="201"/>
      <c r="T31" s="150"/>
      <c r="U31" s="151"/>
      <c r="V31" s="205"/>
      <c r="W31" s="201"/>
      <c r="X31" s="268" t="s">
        <v>517</v>
      </c>
      <c r="AA31" s="172"/>
      <c r="AB31" s="172"/>
      <c r="AC31" s="172"/>
      <c r="AD31" s="172"/>
      <c r="AE31" s="172"/>
      <c r="AF31" s="172"/>
      <c r="AG31" s="172"/>
      <c r="AH31" s="172"/>
      <c r="AI31" s="172"/>
      <c r="AJ31" s="172"/>
      <c r="AK31" s="172"/>
      <c r="AL31" s="172"/>
      <c r="AM31" s="172"/>
    </row>
    <row r="32" spans="1:39" ht="15.75" customHeight="1">
      <c r="A32" s="198"/>
      <c r="B32" s="199"/>
      <c r="C32" s="232">
        <v>0</v>
      </c>
      <c r="D32" s="289">
        <v>230410101050</v>
      </c>
      <c r="E32" s="151" t="s">
        <v>367</v>
      </c>
      <c r="F32" s="203">
        <v>1500</v>
      </c>
      <c r="G32" s="201"/>
      <c r="H32" s="150"/>
      <c r="I32" s="151"/>
      <c r="J32" s="202"/>
      <c r="K32" s="201"/>
      <c r="L32" s="150"/>
      <c r="M32" s="151"/>
      <c r="N32" s="202"/>
      <c r="O32" s="201"/>
      <c r="P32" s="289">
        <v>230410405005</v>
      </c>
      <c r="Q32" s="151" t="s">
        <v>368</v>
      </c>
      <c r="R32" s="202">
        <v>300</v>
      </c>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v>0</v>
      </c>
      <c r="D33" s="286">
        <v>230410101020</v>
      </c>
      <c r="E33" s="146" t="s">
        <v>369</v>
      </c>
      <c r="F33" s="193">
        <v>1200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230410101090</v>
      </c>
      <c r="E34" s="146" t="s">
        <v>370</v>
      </c>
      <c r="F34" s="193">
        <v>1900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286">
        <v>230410101030</v>
      </c>
      <c r="E35" s="146" t="s">
        <v>559</v>
      </c>
      <c r="F35" s="193">
        <v>2650</v>
      </c>
      <c r="G35" s="186"/>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v>0</v>
      </c>
      <c r="D36" s="289">
        <v>230410101100</v>
      </c>
      <c r="E36" s="151" t="s">
        <v>371</v>
      </c>
      <c r="F36" s="203">
        <v>1450</v>
      </c>
      <c r="G36" s="201"/>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v>0</v>
      </c>
      <c r="D37" s="286">
        <v>230410101080</v>
      </c>
      <c r="E37" s="146" t="s">
        <v>372</v>
      </c>
      <c r="F37" s="193">
        <v>1200</v>
      </c>
      <c r="G37" s="186"/>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v>0</v>
      </c>
      <c r="D38" s="289">
        <v>230410101110</v>
      </c>
      <c r="E38" s="151" t="s">
        <v>373</v>
      </c>
      <c r="F38" s="203">
        <v>4700</v>
      </c>
      <c r="G38" s="201"/>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289"/>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10　店</v>
      </c>
      <c r="F48" s="208">
        <f>SUM(F29:F47)</f>
        <v>20150</v>
      </c>
      <c r="G48" s="208">
        <f>SUM(G29:G47)</f>
        <v>0</v>
      </c>
      <c r="H48" s="152"/>
      <c r="I48" s="161" t="str">
        <f>CONCATENATE(FIXED(COUNTA(I29:I47),0,0),"　店")</f>
        <v>3　店</v>
      </c>
      <c r="J48" s="208">
        <f>SUM(J29:J47)</f>
        <v>3000</v>
      </c>
      <c r="K48" s="208">
        <f>SUM(K29:K47)</f>
        <v>0</v>
      </c>
      <c r="L48" s="152"/>
      <c r="M48" s="161" t="str">
        <f>CONCATENATE(FIXED(COUNTA(M29:M47),0,0),"　店")</f>
        <v>1　店</v>
      </c>
      <c r="N48" s="208">
        <f>SUM(N29:N47)</f>
        <v>150</v>
      </c>
      <c r="O48" s="208">
        <f>SUM(O29:O47)</f>
        <v>0</v>
      </c>
      <c r="P48" s="152"/>
      <c r="Q48" s="161" t="str">
        <f>CONCATENATE(FIXED(COUNTA(Q29:Q47),0,0),"　店")</f>
        <v>4　店</v>
      </c>
      <c r="R48" s="208">
        <f>SUM(R29:R47)</f>
        <v>1200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X29:X47"/>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S29:S48 K5:K27 S5:S27 W29:W48 O29:O48 O5:O27 G29:G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6:X27 X48">
      <formula1>大府市・東海市!#REF!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A6+A30</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374</v>
      </c>
      <c r="B5" s="176"/>
      <c r="C5" s="228">
        <v>0</v>
      </c>
      <c r="D5" s="287">
        <v>230430101050</v>
      </c>
      <c r="E5" s="144" t="s">
        <v>376</v>
      </c>
      <c r="F5" s="177">
        <v>1900</v>
      </c>
      <c r="G5" s="178"/>
      <c r="H5" s="287">
        <v>230430202010</v>
      </c>
      <c r="I5" s="144" t="s">
        <v>604</v>
      </c>
      <c r="J5" s="179">
        <v>850</v>
      </c>
      <c r="K5" s="271"/>
      <c r="L5" s="143"/>
      <c r="M5" s="144"/>
      <c r="N5" s="180"/>
      <c r="O5" s="272"/>
      <c r="P5" s="145">
        <v>230430405001</v>
      </c>
      <c r="Q5" s="146" t="s">
        <v>377</v>
      </c>
      <c r="R5" s="181">
        <v>650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SUM(G26,K26,O26,S26,W26)</f>
        <v>0</v>
      </c>
      <c r="B6" s="184">
        <f>SUM(F26,J26,N26,R26,V26)</f>
        <v>22800</v>
      </c>
      <c r="C6" s="229">
        <v>0</v>
      </c>
      <c r="D6" s="286">
        <v>230430101060</v>
      </c>
      <c r="E6" s="146" t="s">
        <v>378</v>
      </c>
      <c r="F6" s="185">
        <v>5050</v>
      </c>
      <c r="G6" s="186"/>
      <c r="H6" s="286">
        <v>230430202040</v>
      </c>
      <c r="I6" s="146" t="s">
        <v>379</v>
      </c>
      <c r="J6" s="187">
        <v>1100</v>
      </c>
      <c r="K6" s="274"/>
      <c r="L6" s="147"/>
      <c r="M6" s="146"/>
      <c r="N6" s="188"/>
      <c r="O6" s="275"/>
      <c r="P6" s="147"/>
      <c r="Q6" s="146"/>
      <c r="R6" s="181"/>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230430101090</v>
      </c>
      <c r="E7" s="146" t="s">
        <v>380</v>
      </c>
      <c r="F7" s="185">
        <v>1950</v>
      </c>
      <c r="G7" s="186"/>
      <c r="H7" s="286">
        <v>230430202030</v>
      </c>
      <c r="I7" s="146" t="s">
        <v>381</v>
      </c>
      <c r="J7" s="187">
        <v>1300</v>
      </c>
      <c r="K7" s="274"/>
      <c r="L7" s="147"/>
      <c r="M7" s="146"/>
      <c r="N7" s="188"/>
      <c r="O7" s="275"/>
      <c r="P7" s="147"/>
      <c r="Q7" s="146"/>
      <c r="R7" s="181"/>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t="s">
        <v>39</v>
      </c>
      <c r="D8" s="286">
        <v>230430101100</v>
      </c>
      <c r="E8" s="146" t="s">
        <v>382</v>
      </c>
      <c r="F8" s="185">
        <v>1450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230430101070</v>
      </c>
      <c r="E9" s="146" t="s">
        <v>383</v>
      </c>
      <c r="F9" s="185">
        <v>2200</v>
      </c>
      <c r="G9" s="186"/>
      <c r="H9" s="147"/>
      <c r="I9" s="146"/>
      <c r="J9" s="193"/>
      <c r="K9" s="273"/>
      <c r="L9" s="147"/>
      <c r="M9" s="146"/>
      <c r="N9" s="193"/>
      <c r="O9" s="273"/>
      <c r="P9" s="147"/>
      <c r="Q9" s="146"/>
      <c r="R9" s="181"/>
      <c r="S9" s="186"/>
      <c r="T9" s="147"/>
      <c r="U9" s="146"/>
      <c r="V9" s="189"/>
      <c r="W9" s="186"/>
      <c r="X9" s="268" t="s">
        <v>602</v>
      </c>
      <c r="AA9" s="172"/>
      <c r="AB9" s="172"/>
      <c r="AC9" s="172"/>
      <c r="AD9" s="172"/>
      <c r="AE9" s="172"/>
      <c r="AF9" s="172"/>
      <c r="AG9" s="172"/>
      <c r="AH9" s="172"/>
      <c r="AI9" s="172"/>
      <c r="AJ9" s="172"/>
      <c r="AK9" s="172"/>
      <c r="AL9" s="172"/>
      <c r="AM9" s="172"/>
    </row>
    <row r="10" spans="1:39" ht="15.75" customHeight="1">
      <c r="A10" s="190"/>
      <c r="B10" s="191"/>
      <c r="C10" s="230">
        <v>0</v>
      </c>
      <c r="D10" s="286">
        <v>230430101040</v>
      </c>
      <c r="E10" s="146" t="s">
        <v>384</v>
      </c>
      <c r="F10" s="185">
        <v>1600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230430101030</v>
      </c>
      <c r="E11" s="146" t="s">
        <v>385</v>
      </c>
      <c r="F11" s="185">
        <v>1500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230430101020</v>
      </c>
      <c r="E12" s="146" t="s">
        <v>386</v>
      </c>
      <c r="F12" s="185">
        <v>1500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230430101010</v>
      </c>
      <c r="E13" s="146" t="s">
        <v>387</v>
      </c>
      <c r="F13" s="185">
        <v>1750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9　店</v>
      </c>
      <c r="F26" s="208">
        <f>SUM(F5:F25)</f>
        <v>18900</v>
      </c>
      <c r="G26" s="154">
        <f>SUM(G5:G25)</f>
        <v>0</v>
      </c>
      <c r="H26" s="152"/>
      <c r="I26" s="153" t="str">
        <f>CONCATENATE(FIXED(COUNTA(I5:I25),0,0),"　店")</f>
        <v>3　店</v>
      </c>
      <c r="J26" s="208">
        <f>SUM(J5:J25)</f>
        <v>3250</v>
      </c>
      <c r="K26" s="154">
        <f>SUM(K5:K25)</f>
        <v>0</v>
      </c>
      <c r="L26" s="152"/>
      <c r="M26" s="153" t="str">
        <f>CONCATENATE(FIXED(COUNTA(M5:M25),0,0),"　店")</f>
        <v>0　店</v>
      </c>
      <c r="N26" s="208">
        <f>SUM(N5:N25)</f>
        <v>0</v>
      </c>
      <c r="O26" s="154">
        <f>SUM(O5:O25)</f>
        <v>0</v>
      </c>
      <c r="P26" s="152"/>
      <c r="Q26" s="153" t="str">
        <f>CONCATENATE(FIXED(COUNTA(Q5:Q25),0,0),"　店")</f>
        <v>1　店</v>
      </c>
      <c r="R26" s="208">
        <f>SUM(R5:R25)</f>
        <v>650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7" t="s">
        <v>0</v>
      </c>
      <c r="B28" s="368"/>
      <c r="C28" s="238"/>
      <c r="D28" s="369" t="s">
        <v>3</v>
      </c>
      <c r="E28" s="363"/>
      <c r="F28" s="364"/>
      <c r="G28" s="142" t="s">
        <v>7</v>
      </c>
      <c r="H28" s="369" t="s">
        <v>4</v>
      </c>
      <c r="I28" s="363"/>
      <c r="J28" s="364"/>
      <c r="K28" s="141" t="s">
        <v>7</v>
      </c>
      <c r="L28" s="369" t="s">
        <v>5</v>
      </c>
      <c r="M28" s="363"/>
      <c r="N28" s="364"/>
      <c r="O28" s="141" t="s">
        <v>7</v>
      </c>
      <c r="P28" s="369" t="s">
        <v>6</v>
      </c>
      <c r="Q28" s="363"/>
      <c r="R28" s="364"/>
      <c r="S28" s="141" t="s">
        <v>7</v>
      </c>
      <c r="T28" s="362"/>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375</v>
      </c>
      <c r="B29" s="212"/>
      <c r="C29" s="239">
        <v>0</v>
      </c>
      <c r="D29" s="288">
        <v>230450101070</v>
      </c>
      <c r="E29" s="158" t="s">
        <v>388</v>
      </c>
      <c r="F29" s="213">
        <v>2450</v>
      </c>
      <c r="G29" s="214"/>
      <c r="H29" s="288">
        <v>230450202010</v>
      </c>
      <c r="I29" s="158" t="s">
        <v>389</v>
      </c>
      <c r="J29" s="215">
        <v>650</v>
      </c>
      <c r="K29" s="214"/>
      <c r="L29" s="157">
        <v>230450303010</v>
      </c>
      <c r="M29" s="158" t="s">
        <v>390</v>
      </c>
      <c r="N29" s="215">
        <v>1150</v>
      </c>
      <c r="O29" s="214"/>
      <c r="P29" s="288">
        <v>230450405001</v>
      </c>
      <c r="Q29" s="158" t="s">
        <v>391</v>
      </c>
      <c r="R29" s="215">
        <v>400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31050</v>
      </c>
      <c r="C30" s="233">
        <v>0</v>
      </c>
      <c r="D30" s="286">
        <v>230450101080</v>
      </c>
      <c r="E30" s="146" t="s">
        <v>392</v>
      </c>
      <c r="F30" s="193">
        <v>1600</v>
      </c>
      <c r="G30" s="186"/>
      <c r="H30" s="286">
        <v>230450202050</v>
      </c>
      <c r="I30" s="146" t="s">
        <v>393</v>
      </c>
      <c r="J30" s="181">
        <v>550</v>
      </c>
      <c r="K30" s="186"/>
      <c r="L30" s="147"/>
      <c r="M30" s="146"/>
      <c r="N30" s="181"/>
      <c r="O30" s="186"/>
      <c r="P30" s="286">
        <v>230450405002</v>
      </c>
      <c r="Q30" s="146" t="s">
        <v>393</v>
      </c>
      <c r="R30" s="181">
        <v>650</v>
      </c>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230450101060</v>
      </c>
      <c r="E31" s="151" t="s">
        <v>394</v>
      </c>
      <c r="F31" s="203">
        <v>3100</v>
      </c>
      <c r="G31" s="201"/>
      <c r="H31" s="289">
        <v>230450202030</v>
      </c>
      <c r="I31" s="151" t="s">
        <v>390</v>
      </c>
      <c r="J31" s="202">
        <v>1000</v>
      </c>
      <c r="K31" s="201"/>
      <c r="L31" s="150"/>
      <c r="M31" s="151"/>
      <c r="N31" s="202"/>
      <c r="O31" s="201"/>
      <c r="P31" s="289">
        <v>230450405003</v>
      </c>
      <c r="Q31" s="151" t="s">
        <v>395</v>
      </c>
      <c r="R31" s="202">
        <v>200</v>
      </c>
      <c r="S31" s="201"/>
      <c r="T31" s="150"/>
      <c r="U31" s="151"/>
      <c r="V31" s="205"/>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230450101130</v>
      </c>
      <c r="E32" s="151" t="s">
        <v>396</v>
      </c>
      <c r="F32" s="203">
        <v>2150</v>
      </c>
      <c r="G32" s="201"/>
      <c r="H32" s="289">
        <v>230450202040</v>
      </c>
      <c r="I32" s="151" t="s">
        <v>397</v>
      </c>
      <c r="J32" s="202">
        <v>700</v>
      </c>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230450101020</v>
      </c>
      <c r="E33" s="146" t="s">
        <v>398</v>
      </c>
      <c r="F33" s="193">
        <v>1600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230450101010</v>
      </c>
      <c r="E34" s="146" t="s">
        <v>399</v>
      </c>
      <c r="F34" s="193">
        <v>1250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v>0</v>
      </c>
      <c r="D35" s="289">
        <v>230450101120</v>
      </c>
      <c r="E35" s="151" t="s">
        <v>400</v>
      </c>
      <c r="F35" s="203">
        <v>1450</v>
      </c>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v>0</v>
      </c>
      <c r="D36" s="286">
        <v>230450101110</v>
      </c>
      <c r="E36" s="146" t="s">
        <v>401</v>
      </c>
      <c r="F36" s="193">
        <v>1600</v>
      </c>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v>0</v>
      </c>
      <c r="D37" s="289">
        <v>230450101100</v>
      </c>
      <c r="E37" s="151" t="s">
        <v>402</v>
      </c>
      <c r="F37" s="203">
        <v>1450</v>
      </c>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v>0</v>
      </c>
      <c r="D38" s="286">
        <v>230450101050</v>
      </c>
      <c r="E38" s="146" t="s">
        <v>403</v>
      </c>
      <c r="F38" s="193">
        <v>1950</v>
      </c>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v>0</v>
      </c>
      <c r="D39" s="289">
        <v>230450101090</v>
      </c>
      <c r="E39" s="151" t="s">
        <v>404</v>
      </c>
      <c r="F39" s="203">
        <v>1300</v>
      </c>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v>0</v>
      </c>
      <c r="D40" s="289">
        <v>230450101030</v>
      </c>
      <c r="E40" s="151" t="s">
        <v>405</v>
      </c>
      <c r="F40" s="203">
        <v>2350</v>
      </c>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v>0</v>
      </c>
      <c r="D41" s="286">
        <v>230450101040</v>
      </c>
      <c r="E41" s="146" t="s">
        <v>406</v>
      </c>
      <c r="F41" s="193">
        <v>3500</v>
      </c>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13　店</v>
      </c>
      <c r="F48" s="208">
        <f>SUM(F29:F47)</f>
        <v>25750</v>
      </c>
      <c r="G48" s="208">
        <f>SUM(G29:G47)</f>
        <v>0</v>
      </c>
      <c r="H48" s="152"/>
      <c r="I48" s="161" t="str">
        <f>CONCATENATE(FIXED(COUNTA(I29:I47),0,0),"　店")</f>
        <v>4　店</v>
      </c>
      <c r="J48" s="208">
        <f>SUM(J29:J47)</f>
        <v>2900</v>
      </c>
      <c r="K48" s="208">
        <f>SUM(K29:K47)</f>
        <v>0</v>
      </c>
      <c r="L48" s="152"/>
      <c r="M48" s="161" t="str">
        <f>CONCATENATE(FIXED(COUNTA(M29:M47),0,0),"　店")</f>
        <v>1　店</v>
      </c>
      <c r="N48" s="208">
        <f>SUM(N29:N47)</f>
        <v>1150</v>
      </c>
      <c r="O48" s="208">
        <f>SUM(O29:O47)</f>
        <v>0</v>
      </c>
      <c r="P48" s="152"/>
      <c r="Q48" s="161" t="str">
        <f>CONCATENATE(FIXED(COUNTA(Q29:Q47),0,0),"　店")</f>
        <v>3　店</v>
      </c>
      <c r="R48" s="208">
        <f>SUM(R29:R47)</f>
        <v>1250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K28 O28 L3:L65536 P1:P65536 F1:F2 W28:X28 X4"/>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27">
      <formula1>知多市・半田市!#REF!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4" customWidth="1"/>
    <col min="2" max="3" width="8.625" style="124" customWidth="1"/>
    <col min="4" max="4" width="112.375" style="124" customWidth="1"/>
    <col min="5" max="5" width="3.625" style="0" customWidth="1"/>
  </cols>
  <sheetData>
    <row r="1" spans="1:5" ht="13.5">
      <c r="A1" s="19"/>
      <c r="B1" s="19"/>
      <c r="C1" s="19"/>
      <c r="D1" s="19"/>
      <c r="E1" s="4"/>
    </row>
    <row r="2" spans="1:5" ht="24">
      <c r="A2" s="297" t="s">
        <v>31</v>
      </c>
      <c r="B2" s="297"/>
      <c r="C2" s="297"/>
      <c r="D2" s="297"/>
      <c r="E2" s="297"/>
    </row>
    <row r="3" spans="1:5" ht="18.75" customHeight="1">
      <c r="A3" s="101"/>
      <c r="B3" s="101"/>
      <c r="C3" s="101"/>
      <c r="D3" s="101"/>
      <c r="E3" s="2"/>
    </row>
    <row r="4" spans="1:5" ht="18.75">
      <c r="A4" s="102"/>
      <c r="B4" s="102"/>
      <c r="C4" s="2"/>
      <c r="D4" s="2"/>
      <c r="E4" s="2"/>
    </row>
    <row r="5" spans="1:4" s="103" customFormat="1" ht="12">
      <c r="A5" s="5"/>
      <c r="B5" s="5" t="s">
        <v>459</v>
      </c>
      <c r="C5" s="5"/>
      <c r="D5" s="5"/>
    </row>
    <row r="6" spans="1:4" s="103" customFormat="1" ht="6" customHeight="1">
      <c r="A6" s="5"/>
      <c r="B6" s="5"/>
      <c r="C6" s="5"/>
      <c r="D6" s="5"/>
    </row>
    <row r="7" spans="1:4" s="103" customFormat="1" ht="12">
      <c r="A7" s="5"/>
      <c r="B7" s="5" t="s">
        <v>460</v>
      </c>
      <c r="C7" s="5"/>
      <c r="D7" s="5"/>
    </row>
    <row r="8" spans="1:4" s="103" customFormat="1" ht="6" customHeight="1">
      <c r="A8" s="5"/>
      <c r="B8" s="5"/>
      <c r="C8" s="5"/>
      <c r="D8" s="5"/>
    </row>
    <row r="9" spans="1:4" s="103" customFormat="1" ht="12">
      <c r="A9" s="5"/>
      <c r="B9" s="5" t="s">
        <v>461</v>
      </c>
      <c r="C9" s="5"/>
      <c r="D9" s="5"/>
    </row>
    <row r="10" spans="1:4" s="103" customFormat="1" ht="6" customHeight="1">
      <c r="A10" s="5"/>
      <c r="B10" s="5"/>
      <c r="C10" s="5"/>
      <c r="D10" s="5"/>
    </row>
    <row r="11" spans="1:4" s="103" customFormat="1" ht="12">
      <c r="A11" s="5"/>
      <c r="B11" s="5" t="s">
        <v>462</v>
      </c>
      <c r="C11" s="5"/>
      <c r="D11" s="5"/>
    </row>
    <row r="12" spans="1:4" s="103" customFormat="1" ht="6" customHeight="1">
      <c r="A12" s="5"/>
      <c r="B12" s="5"/>
      <c r="C12" s="5"/>
      <c r="D12" s="5"/>
    </row>
    <row r="13" spans="1:4" s="103" customFormat="1" ht="12">
      <c r="A13" s="5"/>
      <c r="B13" s="5" t="s">
        <v>463</v>
      </c>
      <c r="C13" s="5"/>
      <c r="D13" s="5"/>
    </row>
    <row r="14" spans="1:4" s="103" customFormat="1" ht="6" customHeight="1">
      <c r="A14" s="5"/>
      <c r="B14" s="5"/>
      <c r="C14" s="5"/>
      <c r="D14" s="5"/>
    </row>
    <row r="15" spans="1:4" s="103" customFormat="1" ht="12">
      <c r="A15" s="5"/>
      <c r="B15" s="5" t="s">
        <v>464</v>
      </c>
      <c r="C15" s="5"/>
      <c r="D15" s="5"/>
    </row>
    <row r="16" spans="1:4" s="103" customFormat="1" ht="6" customHeight="1">
      <c r="A16" s="5" t="s">
        <v>465</v>
      </c>
      <c r="B16" s="5"/>
      <c r="C16" s="5"/>
      <c r="D16" s="5"/>
    </row>
    <row r="17" spans="1:4" s="103" customFormat="1" ht="12">
      <c r="A17" s="5"/>
      <c r="B17" s="5"/>
      <c r="C17" s="5"/>
      <c r="D17" s="5"/>
    </row>
    <row r="18" spans="1:4" s="103" customFormat="1" ht="12">
      <c r="A18" s="5"/>
      <c r="B18" s="5"/>
      <c r="C18" s="5"/>
      <c r="D18" s="5"/>
    </row>
    <row r="19" spans="1:4" s="103" customFormat="1" ht="12">
      <c r="A19" s="5"/>
      <c r="B19" s="5"/>
      <c r="C19" s="5"/>
      <c r="D19" s="5"/>
    </row>
    <row r="20" spans="1:4" s="103" customFormat="1" ht="12">
      <c r="A20" s="5"/>
      <c r="B20" s="5"/>
      <c r="C20" s="5"/>
      <c r="D20" s="5"/>
    </row>
    <row r="21" spans="1:4" s="103" customFormat="1" ht="12">
      <c r="A21" s="5"/>
      <c r="B21" s="5"/>
      <c r="C21" s="5"/>
      <c r="D21" s="5"/>
    </row>
    <row r="22" spans="1:4" s="103" customFormat="1" ht="12">
      <c r="A22" s="5"/>
      <c r="B22" s="5"/>
      <c r="C22" s="5"/>
      <c r="D22" s="5"/>
    </row>
    <row r="23" spans="1:4" s="103" customFormat="1" ht="12">
      <c r="A23" s="5"/>
      <c r="B23" s="104"/>
      <c r="C23" s="105"/>
      <c r="D23" s="106"/>
    </row>
    <row r="24" spans="1:5" s="103" customFormat="1" ht="18.75">
      <c r="A24" s="107"/>
      <c r="B24" s="298" t="s">
        <v>32</v>
      </c>
      <c r="C24" s="299"/>
      <c r="D24" s="300"/>
      <c r="E24" s="111"/>
    </row>
    <row r="25" spans="1:5" s="103" customFormat="1" ht="6" customHeight="1">
      <c r="A25" s="107"/>
      <c r="B25" s="108"/>
      <c r="C25" s="109"/>
      <c r="D25" s="110"/>
      <c r="E25" s="111"/>
    </row>
    <row r="26" spans="1:5" s="103" customFormat="1" ht="18.75">
      <c r="A26" s="107"/>
      <c r="B26" s="298" t="s">
        <v>33</v>
      </c>
      <c r="C26" s="299"/>
      <c r="D26" s="300"/>
      <c r="E26" s="111"/>
    </row>
    <row r="27" spans="1:5" s="103" customFormat="1" ht="18.75" customHeight="1">
      <c r="A27" s="112"/>
      <c r="B27" s="113"/>
      <c r="C27" s="114"/>
      <c r="D27" s="115"/>
      <c r="E27" s="116"/>
    </row>
    <row r="28" spans="1:4" s="103" customFormat="1" ht="18.75" customHeight="1">
      <c r="A28" s="5"/>
      <c r="B28" s="117"/>
      <c r="C28" s="118"/>
      <c r="D28" s="119"/>
    </row>
    <row r="29" spans="1:4" s="103" customFormat="1" ht="12">
      <c r="A29" s="5"/>
      <c r="B29" s="117" t="s">
        <v>466</v>
      </c>
      <c r="C29" s="118"/>
      <c r="D29" s="119"/>
    </row>
    <row r="30" spans="1:4" s="103" customFormat="1" ht="6" customHeight="1">
      <c r="A30" s="5"/>
      <c r="B30" s="117"/>
      <c r="C30" s="118"/>
      <c r="D30" s="119"/>
    </row>
    <row r="31" spans="1:4" s="103" customFormat="1" ht="12">
      <c r="A31" s="5"/>
      <c r="B31" s="117" t="s">
        <v>467</v>
      </c>
      <c r="C31" s="118"/>
      <c r="D31" s="119"/>
    </row>
    <row r="32" spans="1:4" s="103" customFormat="1" ht="6" customHeight="1">
      <c r="A32" s="5"/>
      <c r="B32" s="117"/>
      <c r="C32" s="118"/>
      <c r="D32" s="119"/>
    </row>
    <row r="33" spans="1:4" s="103" customFormat="1" ht="12">
      <c r="A33" s="5"/>
      <c r="B33" s="117" t="s">
        <v>468</v>
      </c>
      <c r="C33" s="118"/>
      <c r="D33" s="119"/>
    </row>
    <row r="34" spans="1:4" s="103" customFormat="1" ht="6" customHeight="1">
      <c r="A34" s="5"/>
      <c r="B34" s="117"/>
      <c r="C34" s="118"/>
      <c r="D34" s="119"/>
    </row>
    <row r="35" spans="1:4" s="103" customFormat="1" ht="12">
      <c r="A35" s="5"/>
      <c r="B35" s="117" t="s">
        <v>469</v>
      </c>
      <c r="C35" s="118"/>
      <c r="D35" s="119"/>
    </row>
    <row r="36" spans="1:4" s="103" customFormat="1" ht="6" customHeight="1">
      <c r="A36" s="5"/>
      <c r="B36" s="117"/>
      <c r="C36" s="118"/>
      <c r="D36" s="119"/>
    </row>
    <row r="37" spans="1:4" s="103" customFormat="1" ht="12">
      <c r="A37" s="5"/>
      <c r="B37" s="117" t="s">
        <v>470</v>
      </c>
      <c r="C37" s="118"/>
      <c r="D37" s="119"/>
    </row>
    <row r="38" spans="1:4" s="103" customFormat="1" ht="6" customHeight="1">
      <c r="A38" s="5"/>
      <c r="B38" s="117"/>
      <c r="C38" s="118"/>
      <c r="D38" s="119"/>
    </row>
    <row r="39" spans="1:4" s="103" customFormat="1" ht="12">
      <c r="A39" s="5"/>
      <c r="B39" s="117" t="s">
        <v>471</v>
      </c>
      <c r="C39" s="118"/>
      <c r="D39" s="120"/>
    </row>
    <row r="40" spans="1:4" s="103" customFormat="1" ht="6" customHeight="1">
      <c r="A40" s="5"/>
      <c r="B40" s="117"/>
      <c r="C40" s="118"/>
      <c r="D40" s="120"/>
    </row>
    <row r="41" spans="1:4" s="103" customFormat="1" ht="12">
      <c r="A41" s="5"/>
      <c r="B41" s="117" t="s">
        <v>472</v>
      </c>
      <c r="C41" s="118"/>
      <c r="D41" s="119"/>
    </row>
    <row r="42" spans="1:4" s="103" customFormat="1" ht="6" customHeight="1">
      <c r="A42" s="5"/>
      <c r="B42" s="117"/>
      <c r="C42" s="118"/>
      <c r="D42" s="119"/>
    </row>
    <row r="43" spans="1:4" s="103" customFormat="1" ht="12">
      <c r="A43" s="5"/>
      <c r="B43" s="117" t="s">
        <v>473</v>
      </c>
      <c r="C43" s="118"/>
      <c r="D43" s="119"/>
    </row>
    <row r="44" spans="1:4" s="103" customFormat="1" ht="6" customHeight="1">
      <c r="A44" s="5"/>
      <c r="B44" s="117"/>
      <c r="C44" s="118"/>
      <c r="D44" s="119"/>
    </row>
    <row r="45" spans="1:4" s="103" customFormat="1" ht="12">
      <c r="A45" s="5"/>
      <c r="B45" s="117" t="s">
        <v>474</v>
      </c>
      <c r="C45" s="118"/>
      <c r="D45" s="119"/>
    </row>
    <row r="46" spans="1:4" s="103" customFormat="1" ht="6" customHeight="1">
      <c r="A46" s="5"/>
      <c r="B46" s="117"/>
      <c r="C46" s="118"/>
      <c r="D46" s="119"/>
    </row>
    <row r="47" spans="1:4" s="103" customFormat="1" ht="12">
      <c r="A47" s="5"/>
      <c r="B47" s="117" t="s">
        <v>475</v>
      </c>
      <c r="C47" s="118"/>
      <c r="D47" s="119"/>
    </row>
    <row r="48" spans="1:4" s="103" customFormat="1" ht="6" customHeight="1">
      <c r="A48" s="5"/>
      <c r="B48" s="117"/>
      <c r="C48" s="118"/>
      <c r="D48" s="119"/>
    </row>
    <row r="49" spans="1:4" s="103" customFormat="1" ht="12">
      <c r="A49" s="5"/>
      <c r="B49" s="117" t="s">
        <v>476</v>
      </c>
      <c r="C49" s="118"/>
      <c r="D49" s="119"/>
    </row>
    <row r="50" spans="1:4" ht="13.5" customHeight="1">
      <c r="A50" s="5"/>
      <c r="B50" s="121"/>
      <c r="C50" s="122"/>
      <c r="D50" s="123"/>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A1" sqref="AA1:AQ16384"/>
      <selection pane="topRight" activeCell="AA1" sqref="AA1:AQ16384"/>
      <selection pane="bottomLeft" activeCell="AA1" sqref="AA1:AQ16384"/>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A6+A24</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407</v>
      </c>
      <c r="B5" s="176"/>
      <c r="C5" s="228">
        <v>0</v>
      </c>
      <c r="D5" s="287">
        <v>230440101020</v>
      </c>
      <c r="E5" s="144" t="s">
        <v>409</v>
      </c>
      <c r="F5" s="177">
        <v>2750</v>
      </c>
      <c r="G5" s="178"/>
      <c r="H5" s="143">
        <v>230440202010</v>
      </c>
      <c r="I5" s="144" t="s">
        <v>410</v>
      </c>
      <c r="J5" s="179">
        <v>700</v>
      </c>
      <c r="K5" s="271"/>
      <c r="L5" s="143"/>
      <c r="M5" s="144"/>
      <c r="N5" s="180"/>
      <c r="O5" s="272"/>
      <c r="P5" s="145"/>
      <c r="Q5" s="146"/>
      <c r="R5" s="181"/>
      <c r="S5" s="273"/>
      <c r="T5" s="143"/>
      <c r="U5" s="144"/>
      <c r="V5" s="182"/>
      <c r="W5" s="178"/>
      <c r="X5" s="267"/>
      <c r="AA5" s="172"/>
      <c r="AB5" s="172"/>
      <c r="AC5" s="172"/>
      <c r="AD5" s="172"/>
      <c r="AE5" s="172"/>
      <c r="AF5" s="172"/>
      <c r="AG5" s="172"/>
      <c r="AH5" s="172"/>
      <c r="AI5" s="172"/>
      <c r="AJ5" s="172"/>
      <c r="AK5" s="172"/>
      <c r="AL5" s="172"/>
      <c r="AM5" s="172"/>
    </row>
    <row r="6" spans="1:39" ht="15.75" customHeight="1">
      <c r="A6" s="183">
        <f>SUM(G20,K20,O20,S20,W20)</f>
        <v>0</v>
      </c>
      <c r="B6" s="184">
        <f>SUM(F20,J20,N20,R20,V20)</f>
        <v>12900</v>
      </c>
      <c r="C6" s="230">
        <v>0</v>
      </c>
      <c r="D6" s="286">
        <v>230440101030</v>
      </c>
      <c r="E6" s="146" t="s">
        <v>556</v>
      </c>
      <c r="F6" s="185">
        <v>2750</v>
      </c>
      <c r="G6" s="186"/>
      <c r="H6" s="147"/>
      <c r="I6" s="146"/>
      <c r="J6" s="187"/>
      <c r="K6" s="274"/>
      <c r="L6" s="147"/>
      <c r="M6" s="146"/>
      <c r="N6" s="188"/>
      <c r="O6" s="275"/>
      <c r="P6" s="147"/>
      <c r="Q6" s="146"/>
      <c r="R6" s="181"/>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v>0</v>
      </c>
      <c r="D7" s="286">
        <v>230440101010</v>
      </c>
      <c r="E7" s="146" t="s">
        <v>411</v>
      </c>
      <c r="F7" s="185">
        <v>5000</v>
      </c>
      <c r="G7" s="186"/>
      <c r="H7" s="147"/>
      <c r="I7" s="146"/>
      <c r="J7" s="187"/>
      <c r="K7" s="274"/>
      <c r="L7" s="147"/>
      <c r="M7" s="146"/>
      <c r="N7" s="188"/>
      <c r="O7" s="275"/>
      <c r="P7" s="147"/>
      <c r="Q7" s="146"/>
      <c r="R7" s="181"/>
      <c r="S7" s="273"/>
      <c r="T7" s="147"/>
      <c r="U7" s="146"/>
      <c r="V7" s="189"/>
      <c r="W7" s="186"/>
      <c r="X7" s="268"/>
      <c r="AA7" s="172"/>
      <c r="AB7" s="172"/>
      <c r="AC7" s="172"/>
      <c r="AD7" s="172"/>
      <c r="AE7" s="172"/>
      <c r="AF7" s="172"/>
      <c r="AG7" s="172"/>
      <c r="AH7" s="172"/>
      <c r="AI7" s="172"/>
      <c r="AJ7" s="172"/>
      <c r="AK7" s="172"/>
      <c r="AL7" s="172"/>
      <c r="AM7" s="172"/>
    </row>
    <row r="8" spans="1:39" ht="15.75" customHeight="1">
      <c r="A8" s="190"/>
      <c r="B8" s="191"/>
      <c r="C8" s="230">
        <v>0</v>
      </c>
      <c r="D8" s="286">
        <v>230440101070</v>
      </c>
      <c r="E8" s="146" t="s">
        <v>412</v>
      </c>
      <c r="F8" s="185">
        <v>1700</v>
      </c>
      <c r="G8" s="186"/>
      <c r="H8" s="147"/>
      <c r="I8" s="146"/>
      <c r="J8" s="187"/>
      <c r="K8" s="274"/>
      <c r="L8" s="147"/>
      <c r="M8" s="146"/>
      <c r="N8" s="193"/>
      <c r="O8" s="273"/>
      <c r="P8" s="147"/>
      <c r="Q8" s="146"/>
      <c r="R8" s="181"/>
      <c r="S8" s="273"/>
      <c r="T8" s="147"/>
      <c r="U8" s="146"/>
      <c r="V8" s="189"/>
      <c r="W8" s="186"/>
      <c r="X8" s="268"/>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8"/>
      <c r="B13" s="199"/>
      <c r="C13" s="231"/>
      <c r="D13" s="150"/>
      <c r="E13" s="151"/>
      <c r="F13" s="203"/>
      <c r="G13" s="201"/>
      <c r="H13" s="150"/>
      <c r="I13" s="151"/>
      <c r="J13" s="202"/>
      <c r="K13" s="201"/>
      <c r="L13" s="147"/>
      <c r="M13" s="146"/>
      <c r="N13" s="181"/>
      <c r="O13" s="201"/>
      <c r="P13" s="150"/>
      <c r="Q13" s="151"/>
      <c r="R13" s="202"/>
      <c r="S13" s="201"/>
      <c r="T13" s="150"/>
      <c r="U13" s="151"/>
      <c r="V13" s="204"/>
      <c r="W13" s="201"/>
      <c r="X13" s="268"/>
      <c r="AA13" s="172"/>
      <c r="AB13" s="172"/>
      <c r="AC13" s="172"/>
      <c r="AD13" s="172"/>
      <c r="AE13" s="172"/>
      <c r="AF13" s="172"/>
      <c r="AG13" s="172"/>
      <c r="AH13" s="172"/>
      <c r="AI13" s="172"/>
      <c r="AJ13" s="172"/>
      <c r="AK13" s="172"/>
      <c r="AL13" s="172"/>
      <c r="AM13" s="172"/>
    </row>
    <row r="14" spans="1:39" ht="15.75" customHeight="1">
      <c r="A14" s="198"/>
      <c r="B14" s="199"/>
      <c r="C14" s="231"/>
      <c r="D14" s="150"/>
      <c r="E14" s="151"/>
      <c r="F14" s="200"/>
      <c r="G14" s="201"/>
      <c r="H14" s="150"/>
      <c r="I14" s="151"/>
      <c r="J14" s="202"/>
      <c r="K14" s="201"/>
      <c r="L14" s="147"/>
      <c r="M14" s="146"/>
      <c r="N14" s="181"/>
      <c r="O14" s="201"/>
      <c r="P14" s="150"/>
      <c r="Q14" s="151"/>
      <c r="R14" s="202"/>
      <c r="S14" s="201"/>
      <c r="T14" s="150"/>
      <c r="U14" s="151"/>
      <c r="V14" s="189"/>
      <c r="W14" s="201"/>
      <c r="X14" s="268"/>
      <c r="AA14" s="172"/>
      <c r="AB14" s="172"/>
      <c r="AC14" s="172"/>
      <c r="AD14" s="172"/>
      <c r="AE14" s="172"/>
      <c r="AF14" s="172"/>
      <c r="AG14" s="172"/>
      <c r="AH14" s="172"/>
      <c r="AI14" s="172"/>
      <c r="AJ14" s="172"/>
      <c r="AK14" s="172"/>
      <c r="AL14" s="172"/>
      <c r="AM14" s="172"/>
    </row>
    <row r="15" spans="1:39" ht="15.75" customHeight="1">
      <c r="A15" s="198"/>
      <c r="B15" s="199"/>
      <c r="C15" s="231"/>
      <c r="D15" s="150"/>
      <c r="E15" s="151"/>
      <c r="F15" s="203"/>
      <c r="G15" s="201"/>
      <c r="H15" s="150"/>
      <c r="I15" s="151"/>
      <c r="J15" s="202"/>
      <c r="K15" s="201"/>
      <c r="L15" s="147"/>
      <c r="M15" s="146"/>
      <c r="N15" s="181"/>
      <c r="O15" s="201"/>
      <c r="P15" s="150"/>
      <c r="Q15" s="151"/>
      <c r="R15" s="202"/>
      <c r="S15" s="201"/>
      <c r="T15" s="150"/>
      <c r="U15" s="151"/>
      <c r="V15" s="204"/>
      <c r="W15" s="201"/>
      <c r="X15" s="268"/>
      <c r="AA15" s="172"/>
      <c r="AB15" s="172"/>
      <c r="AC15" s="172"/>
      <c r="AD15" s="172"/>
      <c r="AE15" s="172"/>
      <c r="AF15" s="172"/>
      <c r="AG15" s="172"/>
      <c r="AH15" s="172"/>
      <c r="AI15" s="172"/>
      <c r="AJ15" s="172"/>
      <c r="AK15" s="172"/>
      <c r="AL15" s="172"/>
      <c r="AM15" s="172"/>
    </row>
    <row r="16" spans="1:39" ht="15.75" customHeight="1">
      <c r="A16" s="198"/>
      <c r="B16" s="199"/>
      <c r="C16" s="231"/>
      <c r="D16" s="150"/>
      <c r="E16" s="151"/>
      <c r="F16" s="203"/>
      <c r="G16" s="201"/>
      <c r="H16" s="150"/>
      <c r="I16" s="151"/>
      <c r="J16" s="202"/>
      <c r="K16" s="201"/>
      <c r="L16" s="147"/>
      <c r="M16" s="146"/>
      <c r="N16" s="181"/>
      <c r="O16" s="201"/>
      <c r="P16" s="150"/>
      <c r="Q16" s="151"/>
      <c r="R16" s="202"/>
      <c r="S16" s="201"/>
      <c r="T16" s="150"/>
      <c r="U16" s="151"/>
      <c r="V16" s="204"/>
      <c r="W16" s="201"/>
      <c r="X16" s="268"/>
      <c r="AA16" s="172"/>
      <c r="AB16" s="172"/>
      <c r="AC16" s="172"/>
      <c r="AD16" s="172"/>
      <c r="AE16" s="172"/>
      <c r="AF16" s="172"/>
      <c r="AG16" s="172"/>
      <c r="AH16" s="172"/>
      <c r="AI16" s="172"/>
      <c r="AJ16" s="172"/>
      <c r="AK16" s="172"/>
      <c r="AL16" s="172"/>
      <c r="AM16" s="172"/>
    </row>
    <row r="17" spans="1:39" ht="15.75" customHeight="1">
      <c r="A17" s="198"/>
      <c r="B17" s="199"/>
      <c r="C17" s="231"/>
      <c r="D17" s="150"/>
      <c r="E17" s="151"/>
      <c r="F17" s="200"/>
      <c r="G17" s="201"/>
      <c r="H17" s="150"/>
      <c r="I17" s="151"/>
      <c r="J17" s="202"/>
      <c r="K17" s="201"/>
      <c r="L17" s="147"/>
      <c r="M17" s="146"/>
      <c r="N17" s="181"/>
      <c r="O17" s="201"/>
      <c r="P17" s="150"/>
      <c r="Q17" s="151"/>
      <c r="R17" s="202"/>
      <c r="S17" s="201"/>
      <c r="T17" s="150"/>
      <c r="U17" s="151"/>
      <c r="V17" s="189"/>
      <c r="W17" s="201"/>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3"/>
      <c r="G18" s="201"/>
      <c r="H18" s="150"/>
      <c r="I18" s="151"/>
      <c r="J18" s="202"/>
      <c r="K18" s="201"/>
      <c r="L18" s="147"/>
      <c r="M18" s="146"/>
      <c r="N18" s="181"/>
      <c r="O18" s="201"/>
      <c r="P18" s="150"/>
      <c r="Q18" s="151"/>
      <c r="R18" s="202"/>
      <c r="S18" s="201"/>
      <c r="T18" s="150"/>
      <c r="U18" s="151"/>
      <c r="V18" s="204"/>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50"/>
      <c r="M19" s="151"/>
      <c r="N19" s="202"/>
      <c r="O19" s="201"/>
      <c r="P19" s="150"/>
      <c r="Q19" s="151"/>
      <c r="R19" s="202"/>
      <c r="S19" s="201"/>
      <c r="T19" s="150"/>
      <c r="U19" s="151"/>
      <c r="V19" s="205"/>
      <c r="W19" s="201"/>
      <c r="X19" s="269"/>
      <c r="AA19" s="172"/>
      <c r="AB19" s="172"/>
      <c r="AC19" s="172"/>
      <c r="AD19" s="172"/>
      <c r="AE19" s="172"/>
      <c r="AF19" s="172"/>
      <c r="AG19" s="172"/>
      <c r="AH19" s="172"/>
      <c r="AI19" s="172"/>
      <c r="AJ19" s="172"/>
      <c r="AK19" s="172"/>
      <c r="AL19" s="172"/>
      <c r="AM19" s="172"/>
    </row>
    <row r="20" spans="1:39" ht="15.75" customHeight="1">
      <c r="A20" s="206"/>
      <c r="B20" s="207"/>
      <c r="C20" s="237"/>
      <c r="D20" s="152"/>
      <c r="E20" s="153" t="str">
        <f>CONCATENATE(FIXED(COUNTA(E5:E19),0,0),"　店")</f>
        <v>4　店</v>
      </c>
      <c r="F20" s="208">
        <f>SUM(F5:F19)</f>
        <v>12200</v>
      </c>
      <c r="G20" s="154">
        <f>SUM(G5:G19)</f>
        <v>0</v>
      </c>
      <c r="H20" s="152"/>
      <c r="I20" s="153" t="str">
        <f>CONCATENATE(FIXED(COUNTA(I5:I19),0,0),"　店")</f>
        <v>1　店</v>
      </c>
      <c r="J20" s="208">
        <f>SUM(J5:J19)</f>
        <v>700</v>
      </c>
      <c r="K20" s="154">
        <f>SUM(K5:K19)</f>
        <v>0</v>
      </c>
      <c r="L20" s="152"/>
      <c r="M20" s="153" t="str">
        <f>CONCATENATE(FIXED(COUNTA(M5:M19),0,0),"　店")</f>
        <v>0　店</v>
      </c>
      <c r="N20" s="208">
        <f>SUM(N5:N19)</f>
        <v>0</v>
      </c>
      <c r="O20" s="154">
        <f>SUM(O5:O19)</f>
        <v>0</v>
      </c>
      <c r="P20" s="152"/>
      <c r="Q20" s="153" t="str">
        <f>CONCATENATE(FIXED(COUNTA(Q5:Q19),0,0),"　店")</f>
        <v>0　店</v>
      </c>
      <c r="R20" s="208">
        <f>SUM(R5:R19)</f>
        <v>0</v>
      </c>
      <c r="S20" s="154">
        <f>SUM(S5:S19)</f>
        <v>0</v>
      </c>
      <c r="T20" s="152"/>
      <c r="U20" s="153" t="str">
        <f>CONCATENATE(FIXED(COUNTA(U5:U19),0,0),"　店")</f>
        <v>0　店</v>
      </c>
      <c r="V20" s="208">
        <f>SUM(V5:V19)</f>
        <v>0</v>
      </c>
      <c r="W20" s="154">
        <f>SUM(W5:W19)</f>
        <v>0</v>
      </c>
      <c r="X20" s="73">
        <f>SUM(X5:X19)</f>
        <v>0</v>
      </c>
      <c r="AA20" s="172"/>
      <c r="AB20" s="172"/>
      <c r="AC20" s="172"/>
      <c r="AD20" s="172"/>
      <c r="AE20" s="172"/>
      <c r="AF20" s="172"/>
      <c r="AG20" s="172"/>
      <c r="AH20" s="172"/>
      <c r="AI20" s="172"/>
      <c r="AJ20" s="172"/>
      <c r="AK20" s="172"/>
      <c r="AL20" s="172"/>
      <c r="AM20" s="172"/>
    </row>
    <row r="21" spans="1:39" s="283" customFormat="1" ht="15.75" customHeight="1">
      <c r="A21" s="209"/>
      <c r="B21" s="209"/>
      <c r="C21" s="232"/>
      <c r="D21" s="155"/>
      <c r="E21" s="151"/>
      <c r="F21" s="210"/>
      <c r="G21" s="156"/>
      <c r="H21" s="155"/>
      <c r="I21" s="151"/>
      <c r="J21" s="210"/>
      <c r="K21" s="156"/>
      <c r="L21" s="155"/>
      <c r="M21" s="151"/>
      <c r="N21" s="210"/>
      <c r="O21" s="156"/>
      <c r="P21" s="155"/>
      <c r="Q21" s="151"/>
      <c r="R21" s="210"/>
      <c r="S21" s="156"/>
      <c r="T21" s="155"/>
      <c r="U21" s="151"/>
      <c r="V21" s="156"/>
      <c r="W21" s="156"/>
      <c r="X21" s="140"/>
      <c r="AA21" s="172"/>
      <c r="AB21" s="172"/>
      <c r="AC21" s="172"/>
      <c r="AD21" s="172"/>
      <c r="AE21" s="172"/>
      <c r="AF21" s="172"/>
      <c r="AG21" s="172"/>
      <c r="AH21" s="172"/>
      <c r="AI21" s="172"/>
      <c r="AJ21" s="172"/>
      <c r="AK21" s="172"/>
      <c r="AL21" s="172"/>
      <c r="AM21" s="172"/>
    </row>
    <row r="22" spans="1:39" s="282" customFormat="1" ht="15.75" customHeight="1">
      <c r="A22" s="367" t="s">
        <v>0</v>
      </c>
      <c r="B22" s="368"/>
      <c r="C22" s="238"/>
      <c r="D22" s="369" t="s">
        <v>3</v>
      </c>
      <c r="E22" s="363"/>
      <c r="F22" s="364"/>
      <c r="G22" s="142" t="s">
        <v>7</v>
      </c>
      <c r="H22" s="369" t="s">
        <v>4</v>
      </c>
      <c r="I22" s="363"/>
      <c r="J22" s="364"/>
      <c r="K22" s="141" t="s">
        <v>7</v>
      </c>
      <c r="L22" s="369" t="s">
        <v>5</v>
      </c>
      <c r="M22" s="363"/>
      <c r="N22" s="364"/>
      <c r="O22" s="141" t="s">
        <v>7</v>
      </c>
      <c r="P22" s="369" t="s">
        <v>6</v>
      </c>
      <c r="Q22" s="363"/>
      <c r="R22" s="364"/>
      <c r="S22" s="141" t="s">
        <v>7</v>
      </c>
      <c r="T22" s="362"/>
      <c r="U22" s="363"/>
      <c r="V22" s="364"/>
      <c r="W22" s="142"/>
      <c r="X22" s="142" t="s">
        <v>9</v>
      </c>
      <c r="AA22" s="172"/>
      <c r="AB22" s="172"/>
      <c r="AC22" s="172"/>
      <c r="AD22" s="172"/>
      <c r="AE22" s="172"/>
      <c r="AF22" s="172"/>
      <c r="AG22" s="172"/>
      <c r="AH22" s="172"/>
      <c r="AI22" s="172"/>
      <c r="AJ22" s="172"/>
      <c r="AK22" s="172"/>
      <c r="AL22" s="172"/>
      <c r="AM22" s="172"/>
    </row>
    <row r="23" spans="1:39" ht="15.75" customHeight="1">
      <c r="A23" s="211" t="s">
        <v>408</v>
      </c>
      <c r="B23" s="212"/>
      <c r="C23" s="239">
        <v>0</v>
      </c>
      <c r="D23" s="288">
        <v>230460101040</v>
      </c>
      <c r="E23" s="158" t="s">
        <v>413</v>
      </c>
      <c r="F23" s="213">
        <v>1750</v>
      </c>
      <c r="G23" s="214"/>
      <c r="H23" s="288">
        <v>230460202010</v>
      </c>
      <c r="I23" s="158" t="s">
        <v>414</v>
      </c>
      <c r="J23" s="215">
        <v>1000</v>
      </c>
      <c r="K23" s="214"/>
      <c r="L23" s="157"/>
      <c r="M23" s="158"/>
      <c r="N23" s="215"/>
      <c r="O23" s="214"/>
      <c r="P23" s="288">
        <v>230460405001</v>
      </c>
      <c r="Q23" s="158" t="s">
        <v>415</v>
      </c>
      <c r="R23" s="215">
        <v>100</v>
      </c>
      <c r="S23" s="214"/>
      <c r="T23" s="157"/>
      <c r="U23" s="158"/>
      <c r="V23" s="216"/>
      <c r="W23" s="214"/>
      <c r="X23" s="267">
        <v>0</v>
      </c>
      <c r="AA23" s="172"/>
      <c r="AB23" s="172"/>
      <c r="AC23" s="172"/>
      <c r="AD23" s="172"/>
      <c r="AE23" s="172"/>
      <c r="AF23" s="172"/>
      <c r="AG23" s="172"/>
      <c r="AH23" s="172"/>
      <c r="AI23" s="172"/>
      <c r="AJ23" s="172"/>
      <c r="AK23" s="172"/>
      <c r="AL23" s="172"/>
      <c r="AM23" s="172"/>
    </row>
    <row r="24" spans="1:39" ht="15.75" customHeight="1">
      <c r="A24" s="183">
        <f>SUM(G48,K48,O48,S48,W48)</f>
        <v>0</v>
      </c>
      <c r="B24" s="184">
        <f>SUM(F48,J48,N48,R48,V48)</f>
        <v>37700</v>
      </c>
      <c r="C24" s="233">
        <v>0</v>
      </c>
      <c r="D24" s="286">
        <v>230460101010</v>
      </c>
      <c r="E24" s="146" t="s">
        <v>416</v>
      </c>
      <c r="F24" s="193">
        <v>2350</v>
      </c>
      <c r="G24" s="186"/>
      <c r="H24" s="286">
        <v>230460202020</v>
      </c>
      <c r="I24" s="146" t="s">
        <v>368</v>
      </c>
      <c r="J24" s="181">
        <v>700</v>
      </c>
      <c r="K24" s="186"/>
      <c r="L24" s="147"/>
      <c r="M24" s="146"/>
      <c r="N24" s="181"/>
      <c r="O24" s="186"/>
      <c r="P24" s="286">
        <v>230460405006</v>
      </c>
      <c r="Q24" s="146" t="s">
        <v>425</v>
      </c>
      <c r="R24" s="181">
        <v>300</v>
      </c>
      <c r="S24" s="186"/>
      <c r="T24" s="147"/>
      <c r="U24" s="146"/>
      <c r="V24" s="204"/>
      <c r="W24" s="186"/>
      <c r="X24" s="268">
        <v>0</v>
      </c>
      <c r="AA24" s="172"/>
      <c r="AB24" s="172"/>
      <c r="AC24" s="172"/>
      <c r="AD24" s="172"/>
      <c r="AE24" s="172"/>
      <c r="AF24" s="172"/>
      <c r="AG24" s="172"/>
      <c r="AH24" s="172"/>
      <c r="AI24" s="172"/>
      <c r="AJ24" s="172"/>
      <c r="AK24" s="172"/>
      <c r="AL24" s="172"/>
      <c r="AM24" s="172"/>
    </row>
    <row r="25" spans="1:39" ht="15.75" customHeight="1">
      <c r="A25" s="198"/>
      <c r="B25" s="199"/>
      <c r="C25" s="232">
        <v>0</v>
      </c>
      <c r="D25" s="289">
        <v>230460101020</v>
      </c>
      <c r="E25" s="151" t="s">
        <v>417</v>
      </c>
      <c r="F25" s="203">
        <v>2000</v>
      </c>
      <c r="G25" s="201"/>
      <c r="H25" s="289">
        <v>230460202030</v>
      </c>
      <c r="I25" s="151" t="s">
        <v>425</v>
      </c>
      <c r="J25" s="202">
        <v>1150</v>
      </c>
      <c r="K25" s="201"/>
      <c r="L25" s="150"/>
      <c r="M25" s="151"/>
      <c r="N25" s="202"/>
      <c r="O25" s="201"/>
      <c r="P25" s="289">
        <v>230460405003</v>
      </c>
      <c r="Q25" s="151" t="s">
        <v>432</v>
      </c>
      <c r="R25" s="202">
        <v>150</v>
      </c>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198"/>
      <c r="B26" s="199"/>
      <c r="C26" s="232">
        <v>0</v>
      </c>
      <c r="D26" s="289">
        <v>230460101160</v>
      </c>
      <c r="E26" s="151" t="s">
        <v>418</v>
      </c>
      <c r="F26" s="203">
        <v>2000</v>
      </c>
      <c r="G26" s="201"/>
      <c r="H26" s="289">
        <v>230460202040</v>
      </c>
      <c r="I26" s="151" t="s">
        <v>428</v>
      </c>
      <c r="J26" s="202">
        <v>250</v>
      </c>
      <c r="K26" s="201"/>
      <c r="L26" s="150"/>
      <c r="M26" s="151"/>
      <c r="N26" s="202"/>
      <c r="O26" s="201"/>
      <c r="P26" s="289">
        <v>230460405004</v>
      </c>
      <c r="Q26" s="151" t="s">
        <v>434</v>
      </c>
      <c r="R26" s="202">
        <v>100</v>
      </c>
      <c r="S26" s="201"/>
      <c r="T26" s="150"/>
      <c r="U26" s="151"/>
      <c r="V26" s="205"/>
      <c r="W26" s="201"/>
      <c r="X26" s="268">
        <v>0</v>
      </c>
      <c r="AA26" s="172"/>
      <c r="AB26" s="172"/>
      <c r="AC26" s="172"/>
      <c r="AD26" s="172"/>
      <c r="AE26" s="172"/>
      <c r="AF26" s="172"/>
      <c r="AG26" s="172"/>
      <c r="AH26" s="172"/>
      <c r="AI26" s="172"/>
      <c r="AJ26" s="172"/>
      <c r="AK26" s="172"/>
      <c r="AL26" s="172"/>
      <c r="AM26" s="172"/>
    </row>
    <row r="27" spans="1:39" ht="15.75" customHeight="1">
      <c r="A27" s="217"/>
      <c r="B27" s="218"/>
      <c r="C27" s="233">
        <v>0</v>
      </c>
      <c r="D27" s="286">
        <v>230460101050</v>
      </c>
      <c r="E27" s="146" t="s">
        <v>419</v>
      </c>
      <c r="F27" s="193">
        <v>1250</v>
      </c>
      <c r="G27" s="186"/>
      <c r="H27" s="286">
        <v>230460202060</v>
      </c>
      <c r="I27" s="146" t="s">
        <v>431</v>
      </c>
      <c r="J27" s="181">
        <v>150</v>
      </c>
      <c r="K27" s="186"/>
      <c r="L27" s="147"/>
      <c r="M27" s="146"/>
      <c r="N27" s="181"/>
      <c r="O27" s="186"/>
      <c r="P27" s="147"/>
      <c r="Q27" s="146"/>
      <c r="R27" s="181"/>
      <c r="S27" s="186"/>
      <c r="T27" s="147"/>
      <c r="U27" s="146"/>
      <c r="V27" s="204"/>
      <c r="W27" s="186"/>
      <c r="X27" s="268">
        <v>0</v>
      </c>
      <c r="AA27" s="172"/>
      <c r="AB27" s="276"/>
      <c r="AC27" s="276"/>
      <c r="AD27" s="172"/>
      <c r="AE27" s="172"/>
      <c r="AF27" s="276"/>
      <c r="AG27" s="276"/>
      <c r="AH27" s="172"/>
      <c r="AI27" s="172"/>
      <c r="AJ27" s="276"/>
      <c r="AK27" s="276"/>
      <c r="AL27" s="276"/>
      <c r="AM27" s="172"/>
    </row>
    <row r="28" spans="1:39" ht="15.75" customHeight="1">
      <c r="A28" s="217"/>
      <c r="B28" s="218"/>
      <c r="C28" s="233" t="s">
        <v>39</v>
      </c>
      <c r="D28" s="286">
        <v>230460101060</v>
      </c>
      <c r="E28" s="146" t="s">
        <v>550</v>
      </c>
      <c r="F28" s="193">
        <v>1550</v>
      </c>
      <c r="G28" s="186"/>
      <c r="H28" s="286">
        <v>230460202070</v>
      </c>
      <c r="I28" s="146" t="s">
        <v>432</v>
      </c>
      <c r="J28" s="181">
        <v>150</v>
      </c>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198"/>
      <c r="B29" s="199"/>
      <c r="C29" s="232">
        <v>0</v>
      </c>
      <c r="D29" s="289">
        <v>230460101070</v>
      </c>
      <c r="E29" s="151" t="s">
        <v>421</v>
      </c>
      <c r="F29" s="203">
        <v>2750</v>
      </c>
      <c r="G29" s="201"/>
      <c r="H29" s="150"/>
      <c r="I29" s="151"/>
      <c r="J29" s="202"/>
      <c r="K29" s="201"/>
      <c r="L29" s="150"/>
      <c r="M29" s="151"/>
      <c r="N29" s="202"/>
      <c r="O29" s="201"/>
      <c r="P29" s="150"/>
      <c r="Q29" s="151"/>
      <c r="R29" s="202"/>
      <c r="S29" s="201"/>
      <c r="T29" s="150"/>
      <c r="U29" s="151"/>
      <c r="V29" s="205"/>
      <c r="W29" s="201"/>
      <c r="X29" s="268" t="s">
        <v>420</v>
      </c>
      <c r="AA29" s="172"/>
      <c r="AB29" s="172"/>
      <c r="AC29" s="172"/>
      <c r="AD29" s="172"/>
      <c r="AE29" s="172"/>
      <c r="AF29" s="172"/>
      <c r="AG29" s="172"/>
      <c r="AH29" s="172"/>
      <c r="AI29" s="172"/>
      <c r="AJ29" s="172"/>
      <c r="AK29" s="172"/>
      <c r="AL29" s="172"/>
      <c r="AM29" s="172"/>
    </row>
    <row r="30" spans="1:39" ht="15.75" customHeight="1">
      <c r="A30" s="217"/>
      <c r="B30" s="218"/>
      <c r="C30" s="233">
        <v>0</v>
      </c>
      <c r="D30" s="286">
        <v>230460101080</v>
      </c>
      <c r="E30" s="146" t="s">
        <v>423</v>
      </c>
      <c r="F30" s="193">
        <v>2650</v>
      </c>
      <c r="G30" s="186"/>
      <c r="H30" s="147"/>
      <c r="I30" s="146"/>
      <c r="J30" s="181"/>
      <c r="K30" s="186"/>
      <c r="L30" s="147"/>
      <c r="M30" s="146"/>
      <c r="N30" s="181"/>
      <c r="O30" s="186"/>
      <c r="P30" s="147"/>
      <c r="Q30" s="146"/>
      <c r="R30" s="181"/>
      <c r="S30" s="186"/>
      <c r="T30" s="147"/>
      <c r="U30" s="146"/>
      <c r="V30" s="204"/>
      <c r="W30" s="186"/>
      <c r="X30" s="268"/>
      <c r="AA30" s="172"/>
      <c r="AB30" s="172"/>
      <c r="AC30" s="172"/>
      <c r="AD30" s="172"/>
      <c r="AE30" s="172"/>
      <c r="AF30" s="172"/>
      <c r="AG30" s="172"/>
      <c r="AH30" s="172"/>
      <c r="AI30" s="172"/>
      <c r="AJ30" s="172"/>
      <c r="AK30" s="172"/>
      <c r="AL30" s="172"/>
      <c r="AM30" s="172"/>
    </row>
    <row r="31" spans="1:39" ht="15.75" customHeight="1">
      <c r="A31" s="198"/>
      <c r="B31" s="199"/>
      <c r="C31" s="232">
        <v>0</v>
      </c>
      <c r="D31" s="289">
        <v>230460101090</v>
      </c>
      <c r="E31" s="151" t="s">
        <v>424</v>
      </c>
      <c r="F31" s="203">
        <v>6350</v>
      </c>
      <c r="G31" s="201"/>
      <c r="H31" s="150"/>
      <c r="I31" s="151"/>
      <c r="J31" s="202"/>
      <c r="K31" s="201"/>
      <c r="L31" s="150"/>
      <c r="M31" s="151"/>
      <c r="N31" s="202"/>
      <c r="O31" s="201"/>
      <c r="P31" s="150"/>
      <c r="Q31" s="151"/>
      <c r="R31" s="202"/>
      <c r="S31" s="201"/>
      <c r="T31" s="150"/>
      <c r="U31" s="151"/>
      <c r="V31" s="205"/>
      <c r="W31" s="201"/>
      <c r="X31" s="268" t="s">
        <v>422</v>
      </c>
      <c r="AA31" s="172"/>
      <c r="AB31" s="172"/>
      <c r="AC31" s="172"/>
      <c r="AD31" s="172"/>
      <c r="AE31" s="172"/>
      <c r="AF31" s="172"/>
      <c r="AG31" s="172"/>
      <c r="AH31" s="172"/>
      <c r="AI31" s="172"/>
      <c r="AJ31" s="172"/>
      <c r="AK31" s="172"/>
      <c r="AL31" s="172"/>
      <c r="AM31" s="172"/>
    </row>
    <row r="32" spans="1:39" ht="15.75" customHeight="1">
      <c r="A32" s="217"/>
      <c r="B32" s="218"/>
      <c r="C32" s="233">
        <v>0</v>
      </c>
      <c r="D32" s="286">
        <v>230460101100</v>
      </c>
      <c r="E32" s="146" t="s">
        <v>426</v>
      </c>
      <c r="F32" s="193">
        <v>1600</v>
      </c>
      <c r="G32" s="186"/>
      <c r="H32" s="147"/>
      <c r="I32" s="146"/>
      <c r="J32" s="181"/>
      <c r="K32" s="186"/>
      <c r="L32" s="147"/>
      <c r="M32" s="146"/>
      <c r="N32" s="181"/>
      <c r="O32" s="186"/>
      <c r="P32" s="147"/>
      <c r="Q32" s="146"/>
      <c r="R32" s="181"/>
      <c r="S32" s="186"/>
      <c r="T32" s="147"/>
      <c r="U32" s="146"/>
      <c r="V32" s="204"/>
      <c r="W32" s="186"/>
      <c r="X32" s="268" t="s">
        <v>520</v>
      </c>
      <c r="AA32" s="172"/>
      <c r="AB32" s="172"/>
      <c r="AC32" s="172"/>
      <c r="AD32" s="172"/>
      <c r="AE32" s="172"/>
      <c r="AF32" s="172"/>
      <c r="AG32" s="172"/>
      <c r="AH32" s="172"/>
      <c r="AI32" s="172"/>
      <c r="AJ32" s="172"/>
      <c r="AK32" s="172"/>
      <c r="AL32" s="172"/>
      <c r="AM32" s="172"/>
    </row>
    <row r="33" spans="1:39" ht="15.75" customHeight="1">
      <c r="A33" s="198"/>
      <c r="B33" s="199"/>
      <c r="C33" s="232">
        <v>0</v>
      </c>
      <c r="D33" s="289">
        <v>230460101110</v>
      </c>
      <c r="E33" s="151" t="s">
        <v>427</v>
      </c>
      <c r="F33" s="203">
        <v>3150</v>
      </c>
      <c r="G33" s="201"/>
      <c r="H33" s="150"/>
      <c r="I33" s="151"/>
      <c r="J33" s="202"/>
      <c r="K33" s="201"/>
      <c r="L33" s="150"/>
      <c r="M33" s="151"/>
      <c r="N33" s="202"/>
      <c r="O33" s="201"/>
      <c r="P33" s="150"/>
      <c r="Q33" s="151"/>
      <c r="R33" s="202"/>
      <c r="S33" s="201"/>
      <c r="T33" s="150"/>
      <c r="U33" s="151"/>
      <c r="V33" s="205"/>
      <c r="W33" s="201"/>
      <c r="X33" s="268">
        <v>0</v>
      </c>
      <c r="AA33" s="172"/>
      <c r="AB33" s="172"/>
      <c r="AC33" s="172"/>
      <c r="AD33" s="172"/>
      <c r="AE33" s="172"/>
      <c r="AF33" s="172"/>
      <c r="AG33" s="172"/>
      <c r="AH33" s="172"/>
      <c r="AI33" s="172"/>
      <c r="AJ33" s="172"/>
      <c r="AK33" s="172"/>
      <c r="AL33" s="172"/>
      <c r="AM33" s="172"/>
    </row>
    <row r="34" spans="1:39" ht="15.75" customHeight="1">
      <c r="A34" s="198"/>
      <c r="B34" s="199"/>
      <c r="C34" s="232">
        <v>0</v>
      </c>
      <c r="D34" s="289">
        <v>230460101120</v>
      </c>
      <c r="E34" s="151" t="s">
        <v>429</v>
      </c>
      <c r="F34" s="203">
        <v>2400</v>
      </c>
      <c r="G34" s="201"/>
      <c r="H34" s="150"/>
      <c r="I34" s="151"/>
      <c r="J34" s="202"/>
      <c r="K34" s="201"/>
      <c r="L34" s="150"/>
      <c r="M34" s="151"/>
      <c r="N34" s="202"/>
      <c r="O34" s="201"/>
      <c r="P34" s="150"/>
      <c r="Q34" s="151"/>
      <c r="R34" s="202"/>
      <c r="S34" s="201"/>
      <c r="T34" s="150"/>
      <c r="U34" s="151"/>
      <c r="V34" s="205"/>
      <c r="W34" s="201"/>
      <c r="X34" s="268">
        <v>0</v>
      </c>
      <c r="AA34" s="172"/>
      <c r="AB34" s="172"/>
      <c r="AC34" s="172"/>
      <c r="AD34" s="172"/>
      <c r="AE34" s="172"/>
      <c r="AF34" s="172"/>
      <c r="AG34" s="172"/>
      <c r="AH34" s="172"/>
      <c r="AI34" s="172"/>
      <c r="AJ34" s="172"/>
      <c r="AK34" s="172"/>
      <c r="AL34" s="172"/>
      <c r="AM34" s="172"/>
    </row>
    <row r="35" spans="1:39" ht="15.75" customHeight="1">
      <c r="A35" s="217"/>
      <c r="B35" s="218"/>
      <c r="C35" s="233">
        <v>0</v>
      </c>
      <c r="D35" s="286">
        <v>230460101150</v>
      </c>
      <c r="E35" s="146" t="s">
        <v>430</v>
      </c>
      <c r="F35" s="193">
        <v>1300</v>
      </c>
      <c r="G35" s="186"/>
      <c r="H35" s="147"/>
      <c r="I35" s="146"/>
      <c r="J35" s="181"/>
      <c r="K35" s="186"/>
      <c r="L35" s="147"/>
      <c r="M35" s="146"/>
      <c r="N35" s="181"/>
      <c r="O35" s="186"/>
      <c r="P35" s="147"/>
      <c r="Q35" s="146"/>
      <c r="R35" s="181"/>
      <c r="S35" s="186"/>
      <c r="T35" s="147"/>
      <c r="U35" s="146"/>
      <c r="V35" s="204"/>
      <c r="W35" s="186"/>
      <c r="X35" s="268">
        <v>0</v>
      </c>
      <c r="AA35" s="172"/>
      <c r="AB35" s="172"/>
      <c r="AC35" s="172"/>
      <c r="AD35" s="172"/>
      <c r="AE35" s="172"/>
      <c r="AF35" s="172"/>
      <c r="AG35" s="172"/>
      <c r="AH35" s="172"/>
      <c r="AI35" s="172"/>
      <c r="AJ35" s="172"/>
      <c r="AK35" s="172"/>
      <c r="AL35" s="172"/>
      <c r="AM35" s="172"/>
    </row>
    <row r="36" spans="1:39" ht="15.75" customHeight="1">
      <c r="A36" s="198"/>
      <c r="B36" s="199"/>
      <c r="C36" s="232">
        <v>0</v>
      </c>
      <c r="D36" s="289">
        <v>230460101140</v>
      </c>
      <c r="E36" s="151" t="s">
        <v>433</v>
      </c>
      <c r="F36" s="203">
        <v>1050</v>
      </c>
      <c r="G36" s="201"/>
      <c r="H36" s="150"/>
      <c r="I36" s="151"/>
      <c r="J36" s="202"/>
      <c r="K36" s="201"/>
      <c r="L36" s="150"/>
      <c r="M36" s="151"/>
      <c r="N36" s="202"/>
      <c r="O36" s="201"/>
      <c r="P36" s="150"/>
      <c r="Q36" s="151"/>
      <c r="R36" s="202"/>
      <c r="S36" s="201"/>
      <c r="T36" s="150"/>
      <c r="U36" s="151"/>
      <c r="V36" s="205"/>
      <c r="W36" s="201"/>
      <c r="X36" s="268">
        <v>0</v>
      </c>
      <c r="AA36" s="172"/>
      <c r="AB36" s="172"/>
      <c r="AC36" s="172"/>
      <c r="AD36" s="172"/>
      <c r="AE36" s="172"/>
      <c r="AF36" s="172"/>
      <c r="AG36" s="172"/>
      <c r="AH36" s="172"/>
      <c r="AI36" s="172"/>
      <c r="AJ36" s="172"/>
      <c r="AK36" s="172"/>
      <c r="AL36" s="172"/>
      <c r="AM36" s="172"/>
    </row>
    <row r="37" spans="1:39" ht="15.75" customHeight="1">
      <c r="A37" s="217"/>
      <c r="B37" s="218"/>
      <c r="C37" s="233" t="s">
        <v>40</v>
      </c>
      <c r="D37" s="286">
        <v>230460101130</v>
      </c>
      <c r="E37" s="146" t="s">
        <v>435</v>
      </c>
      <c r="F37" s="193">
        <v>1500</v>
      </c>
      <c r="G37" s="186"/>
      <c r="H37" s="147"/>
      <c r="I37" s="146"/>
      <c r="J37" s="181"/>
      <c r="K37" s="186"/>
      <c r="L37" s="147"/>
      <c r="M37" s="146"/>
      <c r="N37" s="181"/>
      <c r="O37" s="186"/>
      <c r="P37" s="147"/>
      <c r="Q37" s="146"/>
      <c r="R37" s="181"/>
      <c r="S37" s="186"/>
      <c r="T37" s="147"/>
      <c r="U37" s="146"/>
      <c r="V37" s="204"/>
      <c r="W37" s="186"/>
      <c r="X37" s="268">
        <v>0</v>
      </c>
      <c r="AA37" s="172"/>
      <c r="AB37" s="172"/>
      <c r="AC37" s="172"/>
      <c r="AD37" s="172"/>
      <c r="AE37" s="172"/>
      <c r="AF37" s="172"/>
      <c r="AG37" s="172"/>
      <c r="AH37" s="172"/>
      <c r="AI37" s="172"/>
      <c r="AJ37" s="172"/>
      <c r="AK37" s="172"/>
      <c r="AL37" s="172"/>
      <c r="AM37" s="172"/>
    </row>
    <row r="38" spans="1:39" ht="15.75" customHeight="1">
      <c r="A38" s="198"/>
      <c r="B38" s="199"/>
      <c r="C38" s="232"/>
      <c r="D38" s="150"/>
      <c r="E38" s="151"/>
      <c r="F38" s="203"/>
      <c r="G38" s="201"/>
      <c r="H38" s="150"/>
      <c r="I38" s="151"/>
      <c r="J38" s="202"/>
      <c r="K38" s="201"/>
      <c r="L38" s="150"/>
      <c r="M38" s="151"/>
      <c r="N38" s="202"/>
      <c r="O38" s="201"/>
      <c r="P38" s="150"/>
      <c r="Q38" s="151"/>
      <c r="R38" s="202"/>
      <c r="S38" s="201"/>
      <c r="T38" s="150"/>
      <c r="U38" s="151"/>
      <c r="V38" s="205"/>
      <c r="W38" s="201"/>
      <c r="X38" s="268" t="s">
        <v>436</v>
      </c>
      <c r="AA38" s="172"/>
      <c r="AB38" s="172"/>
      <c r="AC38" s="172"/>
      <c r="AD38" s="172"/>
      <c r="AE38" s="172"/>
      <c r="AF38" s="172"/>
      <c r="AG38" s="172"/>
      <c r="AH38" s="172"/>
      <c r="AI38" s="172"/>
      <c r="AJ38" s="172"/>
      <c r="AK38" s="172"/>
      <c r="AL38" s="172"/>
      <c r="AM38" s="172"/>
    </row>
    <row r="39" spans="1:39" ht="15.75" customHeight="1">
      <c r="A39" s="217"/>
      <c r="B39" s="218"/>
      <c r="C39" s="233"/>
      <c r="D39" s="147"/>
      <c r="E39" s="146"/>
      <c r="F39" s="193"/>
      <c r="G39" s="186"/>
      <c r="H39" s="147"/>
      <c r="I39" s="146"/>
      <c r="J39" s="181"/>
      <c r="K39" s="186"/>
      <c r="L39" s="147"/>
      <c r="M39" s="146"/>
      <c r="N39" s="181"/>
      <c r="O39" s="186"/>
      <c r="P39" s="147"/>
      <c r="Q39" s="146"/>
      <c r="R39" s="181"/>
      <c r="S39" s="186"/>
      <c r="T39" s="147"/>
      <c r="U39" s="146"/>
      <c r="V39" s="204"/>
      <c r="W39" s="186"/>
      <c r="X39" s="268" t="s">
        <v>521</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CONCATENATE(FIXED(COUNTA(E23:E47),0,0),"　店")</f>
        <v>15　店</v>
      </c>
      <c r="F48" s="208">
        <f>SUM(F23:F47)</f>
        <v>33650</v>
      </c>
      <c r="G48" s="208">
        <f>SUM(G23:G47)</f>
        <v>0</v>
      </c>
      <c r="H48" s="152"/>
      <c r="I48" s="161" t="str">
        <f>CONCATENATE(FIXED(COUNTA(I23:I47),0,0),"　店")</f>
        <v>6　店</v>
      </c>
      <c r="J48" s="208">
        <f>SUM(J23:J47)</f>
        <v>3400</v>
      </c>
      <c r="K48" s="208">
        <f>SUM(K23:K47)</f>
        <v>0</v>
      </c>
      <c r="L48" s="152"/>
      <c r="M48" s="161" t="str">
        <f>CONCATENATE(FIXED(COUNTA(M23:M47),0,0),"　店")</f>
        <v>0　店</v>
      </c>
      <c r="N48" s="208">
        <f>SUM(N23:N47)</f>
        <v>0</v>
      </c>
      <c r="O48" s="208">
        <f>SUM(O23:O47)</f>
        <v>0</v>
      </c>
      <c r="P48" s="152"/>
      <c r="Q48" s="161" t="str">
        <f>CONCATENATE(FIXED(COUNTA(Q23:Q47),0,0),"　店")</f>
        <v>4　店</v>
      </c>
      <c r="R48" s="208">
        <f>SUM(R23:R47)</f>
        <v>650</v>
      </c>
      <c r="S48" s="154">
        <f>SUM(S23:S47)</f>
        <v>0</v>
      </c>
      <c r="T48" s="152"/>
      <c r="U48" s="153" t="str">
        <f>CONCATENATE(FIXED(COUNTA(U23:U47),0,0),"　店")</f>
        <v>0　店</v>
      </c>
      <c r="V48" s="208">
        <f>SUM(V23:V47)</f>
        <v>0</v>
      </c>
      <c r="W48" s="245">
        <f>SUM(W23:W47)</f>
        <v>0</v>
      </c>
      <c r="X48" s="246">
        <f>SUM(X23:X47)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2:B22"/>
    <mergeCell ref="D22:F22"/>
    <mergeCell ref="H22:J22"/>
    <mergeCell ref="L22:N22"/>
    <mergeCell ref="P22:R22"/>
    <mergeCell ref="T22:V22"/>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2 S22 X4:X5 O22 L3:L65536 H1:H65536 F1:F2 W22:X22 K22"/>
    <dataValidation type="whole" operator="lessThanOrEqual" allowBlank="1" showInputMessage="1" showErrorMessage="1" sqref="U18:U19 U15:U16 T21:U21 T5:T19 U13 T23:U47">
      <formula1>H18</formula1>
    </dataValidation>
    <dataValidation type="whole" operator="lessThanOrEqual" allowBlank="1" showInputMessage="1" showErrorMessage="1" sqref="V5:V19 V21 V23:V47">
      <formula1>G5</formula1>
    </dataValidation>
    <dataValidation type="whole" operator="lessThanOrEqual" allowBlank="1" showInputMessage="1" showErrorMessage="1" sqref="W5:W21 O5:O21 S5:S21 K5:K21 S23:S48 K23:K48 G23:G48 W23:W48 O23:O48 G5:G21">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6:X21 X23:X48">
      <formula1>常滑市・知多郡!#REF!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6"/>
      <c r="B1" s="16"/>
      <c r="C1" s="16"/>
      <c r="D1" s="16"/>
      <c r="E1" s="16"/>
      <c r="F1" s="1"/>
    </row>
    <row r="2" spans="1:6" ht="24">
      <c r="A2" s="297" t="s">
        <v>19</v>
      </c>
      <c r="B2" s="297"/>
      <c r="C2" s="297"/>
      <c r="D2" s="297"/>
      <c r="E2" s="297"/>
      <c r="F2" s="297"/>
    </row>
    <row r="3" spans="1:6" ht="18.75">
      <c r="A3" s="102"/>
      <c r="B3" s="102"/>
      <c r="C3" s="102"/>
      <c r="D3" s="102"/>
      <c r="E3" s="102"/>
      <c r="F3" s="2"/>
    </row>
    <row r="4" spans="1:6" ht="13.5" customHeight="1">
      <c r="A4" s="12" t="s">
        <v>477</v>
      </c>
      <c r="B4" s="13"/>
      <c r="C4" s="102"/>
      <c r="D4" s="102"/>
      <c r="E4" s="102"/>
      <c r="F4" s="2"/>
    </row>
    <row r="5" spans="1:6" ht="13.5" customHeight="1">
      <c r="A5" s="12"/>
      <c r="B5" s="13"/>
      <c r="C5" s="102"/>
      <c r="D5" s="102"/>
      <c r="E5" s="102"/>
      <c r="F5" s="2"/>
    </row>
    <row r="6" spans="1:6" ht="18.75">
      <c r="A6" s="12" t="s">
        <v>478</v>
      </c>
      <c r="B6" s="13"/>
      <c r="C6" s="102"/>
      <c r="D6" s="102"/>
      <c r="E6" s="102"/>
      <c r="F6" s="2"/>
    </row>
    <row r="7" spans="1:6" ht="6" customHeight="1">
      <c r="A7" s="13"/>
      <c r="B7" s="13"/>
      <c r="C7" s="102"/>
      <c r="D7" s="102"/>
      <c r="E7" s="102"/>
      <c r="F7" s="2"/>
    </row>
    <row r="8" spans="1:6" ht="13.5">
      <c r="A8" s="19" t="s">
        <v>479</v>
      </c>
      <c r="B8" s="17"/>
      <c r="C8" s="10"/>
      <c r="D8" s="10"/>
      <c r="E8" s="10"/>
      <c r="F8" s="4"/>
    </row>
    <row r="9" spans="1:6" ht="6" customHeight="1">
      <c r="A9" s="19"/>
      <c r="B9" s="17"/>
      <c r="C9" s="10"/>
      <c r="D9" s="10"/>
      <c r="E9" s="10"/>
      <c r="F9" s="3"/>
    </row>
    <row r="10" spans="1:6" ht="13.5">
      <c r="A10" s="19" t="s">
        <v>480</v>
      </c>
      <c r="B10" s="17"/>
      <c r="C10" s="10"/>
      <c r="D10" s="10"/>
      <c r="E10" s="10"/>
      <c r="F10" s="4"/>
    </row>
    <row r="11" spans="1:6" ht="6" customHeight="1">
      <c r="A11" s="17"/>
      <c r="B11" s="17"/>
      <c r="C11" s="10"/>
      <c r="D11" s="10"/>
      <c r="E11" s="10"/>
      <c r="F11" s="4"/>
    </row>
    <row r="12" spans="1:6" ht="13.5" customHeight="1">
      <c r="A12" s="14" t="s">
        <v>481</v>
      </c>
      <c r="B12" s="13"/>
      <c r="C12" s="102"/>
      <c r="D12" s="102"/>
      <c r="E12" s="102"/>
      <c r="F12" s="2"/>
    </row>
    <row r="13" spans="1:6" ht="6" customHeight="1">
      <c r="A13" s="14"/>
      <c r="B13" s="13"/>
      <c r="C13" s="102"/>
      <c r="D13" s="102"/>
      <c r="E13" s="102"/>
      <c r="F13" s="2"/>
    </row>
    <row r="14" spans="1:6" ht="13.5" customHeight="1">
      <c r="A14" s="14" t="s">
        <v>482</v>
      </c>
      <c r="B14" s="13"/>
      <c r="C14" s="102"/>
      <c r="D14" s="102"/>
      <c r="E14" s="102"/>
      <c r="F14" s="2"/>
    </row>
    <row r="15" spans="1:6" ht="6" customHeight="1">
      <c r="A15" s="14"/>
      <c r="B15" s="13"/>
      <c r="C15" s="102"/>
      <c r="D15" s="102"/>
      <c r="E15" s="102"/>
      <c r="F15" s="2"/>
    </row>
    <row r="16" spans="1:6" ht="13.5" customHeight="1">
      <c r="A16" s="14" t="s">
        <v>483</v>
      </c>
      <c r="B16" s="13"/>
      <c r="C16" s="102"/>
      <c r="D16" s="102"/>
      <c r="E16" s="102"/>
      <c r="F16" s="2"/>
    </row>
    <row r="17" spans="1:5" ht="13.5">
      <c r="A17" s="6"/>
      <c r="B17" s="6"/>
      <c r="C17" s="4"/>
      <c r="D17" s="4"/>
      <c r="E17" s="4"/>
    </row>
    <row r="18" spans="1:6" ht="13.5">
      <c r="A18" s="125"/>
      <c r="B18" s="301" t="s">
        <v>484</v>
      </c>
      <c r="C18" s="302"/>
      <c r="D18" s="19"/>
      <c r="E18" s="19"/>
      <c r="F18" s="4"/>
    </row>
    <row r="19" spans="1:6" ht="6" customHeight="1">
      <c r="A19" s="126"/>
      <c r="B19" s="126"/>
      <c r="C19" s="127"/>
      <c r="D19" s="19"/>
      <c r="E19" s="19"/>
      <c r="F19" s="4"/>
    </row>
    <row r="20" spans="1:6" ht="6" customHeight="1">
      <c r="A20" s="126"/>
      <c r="B20" s="128"/>
      <c r="C20" s="129"/>
      <c r="D20" s="130"/>
      <c r="E20" s="18"/>
      <c r="F20" s="4"/>
    </row>
    <row r="21" spans="1:6" ht="13.5">
      <c r="A21" s="20"/>
      <c r="B21" s="131" t="s">
        <v>485</v>
      </c>
      <c r="C21" s="132"/>
      <c r="D21" s="133"/>
      <c r="E21" s="132"/>
      <c r="F21" s="4"/>
    </row>
    <row r="22" spans="1:6" ht="6" customHeight="1">
      <c r="A22" s="20"/>
      <c r="B22" s="134"/>
      <c r="C22" s="135"/>
      <c r="D22" s="136"/>
      <c r="E22" s="125"/>
      <c r="F22" s="4"/>
    </row>
    <row r="23" spans="1:6" ht="13.5">
      <c r="A23" s="20"/>
      <c r="B23" s="20"/>
      <c r="C23" s="20"/>
      <c r="D23" s="20"/>
      <c r="E23" s="20"/>
      <c r="F23" s="4"/>
    </row>
    <row r="24" spans="1:6" ht="13.5">
      <c r="A24" s="20"/>
      <c r="B24" s="20" t="s">
        <v>486</v>
      </c>
      <c r="C24" s="20"/>
      <c r="D24" s="20"/>
      <c r="E24" s="20"/>
      <c r="F24" s="4"/>
    </row>
    <row r="25" spans="1:6" ht="6" customHeight="1">
      <c r="A25" s="20"/>
      <c r="B25" s="20"/>
      <c r="C25" s="20"/>
      <c r="D25" s="20"/>
      <c r="E25" s="20"/>
      <c r="F25" s="4"/>
    </row>
    <row r="26" spans="1:6" ht="13.5">
      <c r="A26" s="20"/>
      <c r="B26" s="20" t="s">
        <v>487</v>
      </c>
      <c r="C26" s="20"/>
      <c r="D26" s="20"/>
      <c r="E26" s="20"/>
      <c r="F26" s="4"/>
    </row>
    <row r="27" spans="1:6" ht="6" customHeight="1">
      <c r="A27" s="20"/>
      <c r="B27" s="20"/>
      <c r="C27" s="20"/>
      <c r="D27" s="20"/>
      <c r="E27" s="20"/>
      <c r="F27" s="4"/>
    </row>
    <row r="28" spans="1:6" ht="13.5">
      <c r="A28" s="20"/>
      <c r="B28" s="20" t="s">
        <v>488</v>
      </c>
      <c r="C28" s="20"/>
      <c r="D28" s="20"/>
      <c r="E28" s="20"/>
      <c r="F28" s="4"/>
    </row>
    <row r="29" spans="1:6" ht="13.5">
      <c r="A29" s="20"/>
      <c r="B29" s="20"/>
      <c r="C29" s="20"/>
      <c r="D29" s="20"/>
      <c r="E29" s="20"/>
      <c r="F29" s="4"/>
    </row>
    <row r="30" spans="1:6" ht="13.5" customHeight="1">
      <c r="A30" s="102"/>
      <c r="B30" s="102"/>
      <c r="C30" s="102"/>
      <c r="D30" s="102"/>
      <c r="E30" s="102"/>
      <c r="F30" s="2"/>
    </row>
    <row r="31" spans="1:6" ht="13.5" customHeight="1">
      <c r="A31" s="12" t="s">
        <v>489</v>
      </c>
      <c r="B31" s="13"/>
      <c r="C31" s="13"/>
      <c r="D31" s="13"/>
      <c r="E31" s="13"/>
      <c r="F31" s="2"/>
    </row>
    <row r="32" spans="1:6" ht="13.5" customHeight="1">
      <c r="A32" s="13"/>
      <c r="B32" s="13"/>
      <c r="C32" s="13"/>
      <c r="D32" s="13"/>
      <c r="E32" s="13"/>
      <c r="F32" s="2"/>
    </row>
    <row r="33" spans="1:6" ht="13.5" customHeight="1">
      <c r="A33" s="14" t="s">
        <v>490</v>
      </c>
      <c r="B33" s="13"/>
      <c r="C33" s="13"/>
      <c r="D33" s="13"/>
      <c r="E33" s="13"/>
      <c r="F33" s="2"/>
    </row>
    <row r="34" spans="1:6" ht="6" customHeight="1">
      <c r="A34" s="14"/>
      <c r="B34" s="13"/>
      <c r="C34" s="13"/>
      <c r="D34" s="13"/>
      <c r="E34" s="13"/>
      <c r="F34" s="2"/>
    </row>
    <row r="35" spans="1:6" ht="13.5" customHeight="1">
      <c r="A35" s="14" t="s">
        <v>491</v>
      </c>
      <c r="B35" s="13"/>
      <c r="C35" s="13"/>
      <c r="D35" s="13"/>
      <c r="E35" s="13"/>
      <c r="F35" s="2"/>
    </row>
    <row r="36" spans="1:6" ht="6" customHeight="1">
      <c r="A36" s="14"/>
      <c r="B36" s="13"/>
      <c r="C36" s="13"/>
      <c r="D36" s="13"/>
      <c r="E36" s="13"/>
      <c r="F36" s="2"/>
    </row>
    <row r="37" spans="1:6" ht="13.5" customHeight="1">
      <c r="A37" s="14" t="s">
        <v>492</v>
      </c>
      <c r="B37" s="13"/>
      <c r="C37" s="13"/>
      <c r="D37" s="13"/>
      <c r="E37" s="13"/>
      <c r="F37" s="2"/>
    </row>
    <row r="38" spans="1:6" ht="6" customHeight="1">
      <c r="A38" s="14"/>
      <c r="B38" s="13"/>
      <c r="C38" s="13"/>
      <c r="D38" s="13"/>
      <c r="E38" s="13"/>
      <c r="F38" s="2"/>
    </row>
    <row r="39" spans="1:6" ht="14.25">
      <c r="A39" s="14" t="s">
        <v>493</v>
      </c>
      <c r="B39" s="13"/>
      <c r="C39" s="13"/>
      <c r="D39" s="13"/>
      <c r="E39" s="13"/>
      <c r="F39" s="2"/>
    </row>
    <row r="40" spans="1:6" ht="6" customHeight="1">
      <c r="A40" s="14"/>
      <c r="B40" s="13"/>
      <c r="C40" s="13"/>
      <c r="D40" s="13"/>
      <c r="E40" s="13"/>
      <c r="F40" s="2"/>
    </row>
    <row r="41" spans="1:6" ht="13.5" customHeight="1">
      <c r="A41" s="14" t="s">
        <v>494</v>
      </c>
      <c r="B41" s="13"/>
      <c r="C41" s="13"/>
      <c r="D41" s="13"/>
      <c r="E41" s="13"/>
      <c r="F41" s="2"/>
    </row>
    <row r="42" spans="1:6" ht="6" customHeight="1">
      <c r="A42" s="14"/>
      <c r="B42" s="13"/>
      <c r="C42" s="13"/>
      <c r="D42" s="13"/>
      <c r="E42" s="13"/>
      <c r="F42" s="2"/>
    </row>
    <row r="43" spans="1:6" ht="13.5" customHeight="1">
      <c r="A43" s="14" t="s">
        <v>495</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496</v>
      </c>
      <c r="B46" s="13"/>
      <c r="C46" s="13"/>
      <c r="D46" s="13"/>
      <c r="E46" s="13"/>
      <c r="F46" s="2"/>
    </row>
    <row r="47" spans="1:6" ht="13.5" customHeight="1">
      <c r="A47" s="13"/>
      <c r="B47" s="13"/>
      <c r="C47" s="13"/>
      <c r="D47" s="13"/>
      <c r="E47" s="13"/>
      <c r="F47" s="2"/>
    </row>
    <row r="48" spans="1:6" ht="13.5" customHeight="1">
      <c r="A48" s="14" t="s">
        <v>497</v>
      </c>
      <c r="B48" s="13"/>
      <c r="C48" s="13"/>
      <c r="D48" s="13"/>
      <c r="E48" s="13"/>
      <c r="F48" s="2"/>
    </row>
    <row r="49" spans="1:6" ht="6" customHeight="1">
      <c r="A49" s="14"/>
      <c r="B49" s="12"/>
      <c r="C49" s="12"/>
      <c r="D49" s="12"/>
      <c r="E49" s="12"/>
      <c r="F49" s="2"/>
    </row>
    <row r="50" spans="1:6" ht="13.5" customHeight="1">
      <c r="A50" s="14" t="s">
        <v>498</v>
      </c>
      <c r="B50" s="12"/>
      <c r="C50" s="12"/>
      <c r="D50" s="12"/>
      <c r="E50" s="12"/>
      <c r="F50" s="2"/>
    </row>
    <row r="51" spans="1:6" ht="13.5" customHeight="1">
      <c r="A51" s="102"/>
      <c r="B51" s="102"/>
      <c r="C51" s="102"/>
      <c r="D51" s="102"/>
      <c r="E51" s="102"/>
      <c r="F51" s="2"/>
    </row>
    <row r="52" spans="1:6" ht="13.5">
      <c r="A52" s="17" t="s">
        <v>499</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7"/>
      <c r="B1" s="17"/>
      <c r="C1" s="10"/>
      <c r="D1" s="10"/>
      <c r="E1" s="10"/>
      <c r="F1" s="4"/>
    </row>
    <row r="2" spans="1:6" ht="13.5">
      <c r="A2" s="17" t="s">
        <v>500</v>
      </c>
      <c r="B2" s="17"/>
      <c r="C2" s="10"/>
      <c r="D2" s="10"/>
      <c r="E2" s="10"/>
      <c r="F2" s="4"/>
    </row>
    <row r="3" spans="1:6" ht="6" customHeight="1">
      <c r="A3" s="17"/>
      <c r="B3" s="17"/>
      <c r="C3" s="10"/>
      <c r="D3" s="10"/>
      <c r="E3" s="10"/>
      <c r="F3" s="4"/>
    </row>
    <row r="4" spans="1:6" ht="13.5">
      <c r="A4" s="19" t="s">
        <v>501</v>
      </c>
      <c r="B4" s="17"/>
      <c r="C4" s="10"/>
      <c r="D4" s="10"/>
      <c r="E4" s="10"/>
      <c r="F4" s="4"/>
    </row>
    <row r="5" spans="1:6" ht="6" customHeight="1">
      <c r="A5" s="19"/>
      <c r="B5" s="17"/>
      <c r="C5" s="10"/>
      <c r="D5" s="10"/>
      <c r="E5" s="10"/>
      <c r="F5" s="4"/>
    </row>
    <row r="6" spans="1:6" ht="13.5">
      <c r="A6" s="19" t="s">
        <v>502</v>
      </c>
      <c r="B6" s="17"/>
      <c r="C6" s="10"/>
      <c r="D6" s="10"/>
      <c r="E6" s="10"/>
      <c r="F6" s="4"/>
    </row>
    <row r="7" spans="1:6" ht="13.5">
      <c r="A7" s="17"/>
      <c r="B7" s="17"/>
      <c r="C7" s="10"/>
      <c r="D7" s="10"/>
      <c r="E7" s="10"/>
      <c r="F7" s="4"/>
    </row>
    <row r="8" spans="1:6" ht="13.5">
      <c r="A8" s="19"/>
      <c r="B8" s="19" t="s">
        <v>503</v>
      </c>
      <c r="C8" s="18"/>
      <c r="D8" s="18"/>
      <c r="E8" s="18"/>
      <c r="F8" s="4"/>
    </row>
    <row r="9" spans="1:6" s="138" customFormat="1" ht="6" customHeight="1">
      <c r="A9" s="18"/>
      <c r="B9" s="18"/>
      <c r="C9" s="18"/>
      <c r="D9" s="18"/>
      <c r="E9" s="18"/>
      <c r="F9" s="137"/>
    </row>
    <row r="10" spans="1:6" ht="19.5" customHeight="1">
      <c r="A10" s="18"/>
      <c r="B10" s="303" t="s">
        <v>504</v>
      </c>
      <c r="C10" s="304"/>
      <c r="D10" s="305"/>
      <c r="E10" s="139"/>
      <c r="F10" s="4"/>
    </row>
    <row r="11" spans="1:6" ht="19.5" customHeight="1">
      <c r="A11" s="18"/>
      <c r="B11" s="306" t="s">
        <v>505</v>
      </c>
      <c r="C11" s="307"/>
      <c r="D11" s="308"/>
      <c r="E11" s="139"/>
      <c r="F11" s="4"/>
    </row>
    <row r="12" spans="1:6" ht="13.5">
      <c r="A12" s="18"/>
      <c r="B12" s="18"/>
      <c r="C12" s="18"/>
      <c r="D12" s="18"/>
      <c r="E12" s="18"/>
      <c r="F12" s="4"/>
    </row>
    <row r="13" spans="1:6" ht="13.5">
      <c r="A13" s="18"/>
      <c r="B13" s="18"/>
      <c r="C13" s="18"/>
      <c r="D13" s="18"/>
      <c r="E13" s="18"/>
      <c r="F13" s="4"/>
    </row>
    <row r="14" spans="1:6" ht="13.5">
      <c r="A14" s="19"/>
      <c r="B14" s="19" t="s">
        <v>506</v>
      </c>
      <c r="C14" s="19"/>
      <c r="D14" s="19"/>
      <c r="E14" s="19"/>
      <c r="F14" s="4"/>
    </row>
    <row r="15" spans="1:6" s="138" customFormat="1" ht="6" customHeight="1">
      <c r="A15" s="18"/>
      <c r="B15" s="18"/>
      <c r="C15" s="18"/>
      <c r="D15" s="18"/>
      <c r="E15" s="18"/>
      <c r="F15" s="137"/>
    </row>
    <row r="16" spans="1:6" ht="19.5" customHeight="1">
      <c r="A16" s="18"/>
      <c r="B16" s="303" t="s">
        <v>507</v>
      </c>
      <c r="C16" s="304"/>
      <c r="D16" s="305"/>
      <c r="E16" s="139"/>
      <c r="F16" s="4"/>
    </row>
    <row r="17" spans="1:6" ht="19.5" customHeight="1">
      <c r="A17" s="18"/>
      <c r="B17" s="306" t="s">
        <v>508</v>
      </c>
      <c r="C17" s="307"/>
      <c r="D17" s="308"/>
      <c r="E17" s="139"/>
      <c r="F17" s="4"/>
    </row>
    <row r="18" spans="1:6" ht="13.5">
      <c r="A18" s="4"/>
      <c r="B18" s="4"/>
      <c r="C18" s="4"/>
      <c r="D18" s="4"/>
      <c r="E18" s="4"/>
      <c r="F18" s="4"/>
    </row>
    <row r="19" spans="1:6" ht="13.5">
      <c r="A19" s="4"/>
      <c r="B19" s="4"/>
      <c r="C19" s="4"/>
      <c r="D19" s="4"/>
      <c r="E19" s="4"/>
      <c r="F19" s="4"/>
    </row>
    <row r="20" spans="1:5" ht="13.5">
      <c r="A20" s="17" t="s">
        <v>509</v>
      </c>
      <c r="B20" s="17"/>
      <c r="C20" s="4"/>
      <c r="D20" s="4"/>
      <c r="E20" s="4"/>
    </row>
    <row r="21" spans="1:5" ht="13.5">
      <c r="A21" s="17"/>
      <c r="B21" s="17"/>
      <c r="C21" s="4"/>
      <c r="D21" s="4"/>
      <c r="E21" s="4"/>
    </row>
    <row r="22" spans="1:5" ht="13.5">
      <c r="A22" s="4"/>
      <c r="B22" s="4"/>
      <c r="C22" s="4"/>
      <c r="D22" s="4"/>
      <c r="E22" s="4"/>
    </row>
    <row r="23" spans="1:5" ht="13.5">
      <c r="A23" s="17" t="s">
        <v>510</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511</v>
      </c>
      <c r="B44" s="6"/>
      <c r="C44" s="4"/>
      <c r="D44" s="4"/>
      <c r="E44" s="4"/>
    </row>
    <row r="45" spans="1:6" ht="13.5">
      <c r="A45" s="16" t="s">
        <v>512</v>
      </c>
      <c r="B45" s="16"/>
      <c r="C45" s="20"/>
      <c r="D45" s="20"/>
      <c r="E45" s="20"/>
      <c r="F45" s="4"/>
    </row>
    <row r="46" spans="1:6" ht="13.5">
      <c r="A46" s="5"/>
      <c r="B46" s="5"/>
      <c r="C46" s="20"/>
      <c r="D46" s="20"/>
      <c r="E46" s="20"/>
      <c r="F46" s="4"/>
    </row>
    <row r="47" spans="1:6" ht="13.5">
      <c r="A47" s="5" t="s">
        <v>513</v>
      </c>
      <c r="B47" s="5"/>
      <c r="C47" s="20"/>
      <c r="D47" s="20"/>
      <c r="E47" s="20"/>
      <c r="F47" s="4"/>
    </row>
    <row r="48" spans="1:6" ht="6" customHeight="1">
      <c r="A48" s="16"/>
      <c r="B48" s="5"/>
      <c r="C48" s="20"/>
      <c r="D48" s="20"/>
      <c r="E48" s="20"/>
      <c r="F48" s="4"/>
    </row>
    <row r="49" spans="1:6" ht="13.5">
      <c r="A49" s="5" t="s">
        <v>514</v>
      </c>
      <c r="B49" s="5"/>
      <c r="C49" s="20"/>
      <c r="D49" s="20"/>
      <c r="E49" s="20"/>
      <c r="F49" s="4"/>
    </row>
    <row r="50" spans="1:6" ht="13.5">
      <c r="A50" s="16"/>
      <c r="B50" s="5"/>
      <c r="C50" s="20"/>
      <c r="D50" s="20"/>
      <c r="E50" s="20"/>
      <c r="F50" s="4"/>
    </row>
    <row r="51" spans="1:6" ht="13.5">
      <c r="A51" s="19" t="s">
        <v>515</v>
      </c>
      <c r="B51" s="19"/>
      <c r="C51" s="19"/>
      <c r="D51" s="19"/>
      <c r="E51" s="19"/>
      <c r="F51" s="4"/>
    </row>
    <row r="52" spans="1:5" ht="13.5">
      <c r="A52" s="6" t="s">
        <v>516</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5"/>
  <sheetViews>
    <sheetView tabSelected="1" zoomScale="85" zoomScaleNormal="85" zoomScalePageLayoutView="0" workbookViewId="0" topLeftCell="A1">
      <selection activeCell="R38" sqref="R38"/>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46"/>
      <c r="C1" s="347"/>
      <c r="D1" s="347"/>
      <c r="E1" s="348"/>
      <c r="F1" s="335" t="s">
        <v>10</v>
      </c>
      <c r="G1" s="336"/>
      <c r="H1" s="337"/>
      <c r="I1" s="337"/>
      <c r="J1" s="337"/>
      <c r="K1" s="337"/>
      <c r="L1" s="337"/>
      <c r="M1" s="337"/>
      <c r="N1" s="338"/>
      <c r="O1" s="25" t="s">
        <v>2</v>
      </c>
      <c r="P1" s="339"/>
      <c r="Q1" s="339"/>
      <c r="R1" s="339"/>
      <c r="S1" s="254" t="s">
        <v>34</v>
      </c>
      <c r="T1" s="340"/>
      <c r="U1" s="341"/>
    </row>
    <row r="2" spans="1:21" s="29" customFormat="1" ht="30" customHeight="1">
      <c r="A2" s="24"/>
      <c r="B2" s="349"/>
      <c r="C2" s="349"/>
      <c r="D2" s="349"/>
      <c r="E2" s="350"/>
      <c r="F2" s="335" t="s">
        <v>35</v>
      </c>
      <c r="G2" s="336"/>
      <c r="H2" s="337"/>
      <c r="I2" s="337"/>
      <c r="J2" s="337"/>
      <c r="K2" s="337"/>
      <c r="L2" s="337"/>
      <c r="M2" s="337"/>
      <c r="N2" s="338"/>
      <c r="O2" s="25" t="s">
        <v>11</v>
      </c>
      <c r="P2" s="344">
        <f>S39</f>
        <v>0</v>
      </c>
      <c r="Q2" s="344"/>
      <c r="R2" s="345"/>
      <c r="S2" s="255"/>
      <c r="T2" s="342"/>
      <c r="U2" s="343"/>
    </row>
    <row r="3" spans="1:21" ht="30" customHeight="1">
      <c r="A3" s="248" t="s">
        <v>440</v>
      </c>
      <c r="B3" s="30"/>
      <c r="C3" s="30"/>
      <c r="D3" s="30"/>
      <c r="E3" s="31"/>
      <c r="F3" s="31"/>
      <c r="G3" s="31"/>
      <c r="H3" s="31"/>
      <c r="I3" s="31"/>
      <c r="J3" s="31"/>
      <c r="K3" s="31"/>
      <c r="L3" s="31"/>
      <c r="M3" s="31"/>
      <c r="N3" s="31"/>
      <c r="O3" s="30"/>
      <c r="P3" s="31"/>
      <c r="Q3" s="32"/>
      <c r="R3" s="33"/>
      <c r="S3" s="34"/>
      <c r="T3" s="252"/>
      <c r="U3" s="252" t="s">
        <v>606</v>
      </c>
    </row>
    <row r="4" spans="1:21" ht="15.75" customHeight="1">
      <c r="A4" s="249" t="s">
        <v>0</v>
      </c>
      <c r="B4" s="330" t="s">
        <v>3</v>
      </c>
      <c r="C4" s="331"/>
      <c r="D4" s="332"/>
      <c r="E4" s="333" t="s">
        <v>4</v>
      </c>
      <c r="F4" s="331"/>
      <c r="G4" s="332"/>
      <c r="H4" s="333" t="s">
        <v>5</v>
      </c>
      <c r="I4" s="331"/>
      <c r="J4" s="332"/>
      <c r="K4" s="333" t="s">
        <v>6</v>
      </c>
      <c r="L4" s="331"/>
      <c r="M4" s="332"/>
      <c r="N4" s="330"/>
      <c r="O4" s="331"/>
      <c r="P4" s="332"/>
      <c r="Q4" s="334" t="s">
        <v>37</v>
      </c>
      <c r="R4" s="331"/>
      <c r="S4" s="332"/>
      <c r="T4" s="326" t="s">
        <v>9</v>
      </c>
      <c r="U4" s="327"/>
    </row>
    <row r="5" spans="1:21" ht="15.75" customHeight="1">
      <c r="A5" s="284" t="s">
        <v>45</v>
      </c>
      <c r="B5" s="35">
        <f>VALUE(TRIM(LEFT('一宮市'!E$48,2)))</f>
        <v>30</v>
      </c>
      <c r="C5" s="36">
        <f>'一宮市'!F$48</f>
        <v>79000</v>
      </c>
      <c r="D5" s="37">
        <f>'一宮市'!G$48</f>
        <v>0</v>
      </c>
      <c r="E5" s="38">
        <f>VALUE(TRIM(LEFT('一宮市'!I$48,2)))</f>
        <v>9</v>
      </c>
      <c r="F5" s="36">
        <f>'一宮市'!J$48</f>
        <v>7650</v>
      </c>
      <c r="G5" s="36">
        <f>'一宮市'!K$48</f>
        <v>0</v>
      </c>
      <c r="H5" s="39">
        <f>VALUE(TRIM(LEFT('一宮市'!M$48,2)))</f>
        <v>7</v>
      </c>
      <c r="I5" s="36">
        <f>'一宮市'!N$48</f>
        <v>3650</v>
      </c>
      <c r="J5" s="40">
        <f>'一宮市'!O$48</f>
        <v>0</v>
      </c>
      <c r="K5" s="39">
        <f>VALUE(TRIM(LEFT('一宮市'!Q$48,2)))</f>
        <v>5</v>
      </c>
      <c r="L5" s="36">
        <f>'一宮市'!R$48</f>
        <v>4100</v>
      </c>
      <c r="M5" s="37">
        <f>'一宮市'!S$48</f>
        <v>0</v>
      </c>
      <c r="N5" s="39"/>
      <c r="O5" s="38"/>
      <c r="P5" s="37"/>
      <c r="Q5" s="41">
        <f aca="true" t="shared" si="0" ref="Q5:Q32">SUM(B5,E5,H5,K5,N5)</f>
        <v>51</v>
      </c>
      <c r="R5" s="42">
        <f aca="true" t="shared" si="1" ref="R5:R32">SUM(C5,F5,I5,L5,O5)</f>
        <v>94400</v>
      </c>
      <c r="S5" s="43">
        <f aca="true" t="shared" si="2" ref="S5:S32">SUM(,P5,M5,J5,G5,D5)</f>
        <v>0</v>
      </c>
      <c r="T5" s="317"/>
      <c r="U5" s="318"/>
    </row>
    <row r="6" spans="1:21" ht="15.75" customHeight="1">
      <c r="A6" s="247" t="s">
        <v>89</v>
      </c>
      <c r="B6" s="44">
        <f>VALUE(TRIM(LEFT('稲沢市・津島市'!E26,2)))</f>
        <v>14</v>
      </c>
      <c r="C6" s="45">
        <f>'稲沢市・津島市'!F26</f>
        <v>33300</v>
      </c>
      <c r="D6" s="46">
        <f>'稲沢市・津島市'!G26</f>
        <v>0</v>
      </c>
      <c r="E6" s="47">
        <f>VALUE(TRIM(LEFT('稲沢市・津島市'!I26,2)))</f>
        <v>5</v>
      </c>
      <c r="F6" s="45">
        <f>'稲沢市・津島市'!J26</f>
        <v>3350</v>
      </c>
      <c r="G6" s="45">
        <f>'稲沢市・津島市'!K26</f>
        <v>0</v>
      </c>
      <c r="H6" s="48">
        <f>VALUE(TRIM(LEFT('稲沢市・津島市'!M26,2)))</f>
        <v>4</v>
      </c>
      <c r="I6" s="45">
        <f>'稲沢市・津島市'!N26</f>
        <v>1700</v>
      </c>
      <c r="J6" s="49">
        <f>'稲沢市・津島市'!O26</f>
        <v>0</v>
      </c>
      <c r="K6" s="48">
        <f>VALUE(TRIM(LEFT('稲沢市・津島市'!Q26,2)))</f>
        <v>2</v>
      </c>
      <c r="L6" s="45">
        <f>'稲沢市・津島市'!R26</f>
        <v>850</v>
      </c>
      <c r="M6" s="46">
        <f>'稲沢市・津島市'!S26</f>
        <v>0</v>
      </c>
      <c r="N6" s="48"/>
      <c r="O6" s="47"/>
      <c r="P6" s="46"/>
      <c r="Q6" s="50">
        <f t="shared" si="0"/>
        <v>25</v>
      </c>
      <c r="R6" s="51">
        <f t="shared" si="1"/>
        <v>39200</v>
      </c>
      <c r="S6" s="52">
        <f t="shared" si="2"/>
        <v>0</v>
      </c>
      <c r="T6" s="319"/>
      <c r="U6" s="320"/>
    </row>
    <row r="7" spans="1:21" ht="15.75" customHeight="1">
      <c r="A7" s="247" t="s">
        <v>90</v>
      </c>
      <c r="B7" s="44">
        <f>VALUE(TRIM(LEFT('稲沢市・津島市'!E48,2)))</f>
        <v>5</v>
      </c>
      <c r="C7" s="45">
        <f>'稲沢市・津島市'!F48</f>
        <v>15650</v>
      </c>
      <c r="D7" s="46">
        <f>'稲沢市・津島市'!G48</f>
        <v>0</v>
      </c>
      <c r="E7" s="47">
        <f>VALUE(TRIM(LEFT('稲沢市・津島市'!I48,2)))</f>
        <v>1</v>
      </c>
      <c r="F7" s="45">
        <f>'稲沢市・津島市'!J48</f>
        <v>1950</v>
      </c>
      <c r="G7" s="45">
        <f>'稲沢市・津島市'!K48</f>
        <v>0</v>
      </c>
      <c r="H7" s="48">
        <f>VALUE(TRIM(LEFT('稲沢市・津島市'!M48,2)))</f>
        <v>0</v>
      </c>
      <c r="I7" s="45">
        <f>'稲沢市・津島市'!N48</f>
        <v>0</v>
      </c>
      <c r="J7" s="49">
        <f>'稲沢市・津島市'!O48</f>
        <v>0</v>
      </c>
      <c r="K7" s="48">
        <f>VALUE(TRIM(LEFT('稲沢市・津島市'!Q48,2)))</f>
        <v>2</v>
      </c>
      <c r="L7" s="45">
        <f>'稲沢市・津島市'!R48</f>
        <v>950</v>
      </c>
      <c r="M7" s="46">
        <f>'稲沢市・津島市'!S48</f>
        <v>0</v>
      </c>
      <c r="N7" s="48"/>
      <c r="O7" s="47"/>
      <c r="P7" s="46"/>
      <c r="Q7" s="50">
        <f t="shared" si="0"/>
        <v>8</v>
      </c>
      <c r="R7" s="51">
        <f t="shared" si="1"/>
        <v>18550</v>
      </c>
      <c r="S7" s="52">
        <f t="shared" si="2"/>
        <v>0</v>
      </c>
      <c r="T7" s="319"/>
      <c r="U7" s="320"/>
    </row>
    <row r="8" spans="1:21" ht="15.75" customHeight="1">
      <c r="A8" s="247" t="s">
        <v>122</v>
      </c>
      <c r="B8" s="44">
        <f>VALUE(TRIM(LEFT('愛西市・弥富市・あま市'!E18,2)))</f>
        <v>5</v>
      </c>
      <c r="C8" s="45">
        <f>'愛西市・弥富市・あま市'!F18</f>
        <v>14200</v>
      </c>
      <c r="D8" s="46">
        <f>'愛西市・弥富市・あま市'!G18</f>
        <v>0</v>
      </c>
      <c r="E8" s="47">
        <f>VALUE(TRIM(LEFT('愛西市・弥富市・あま市'!I18,2)))</f>
        <v>1</v>
      </c>
      <c r="F8" s="45">
        <f>'愛西市・弥富市・あま市'!J18</f>
        <v>400</v>
      </c>
      <c r="G8" s="45">
        <f>'愛西市・弥富市・あま市'!K18</f>
        <v>0</v>
      </c>
      <c r="H8" s="48">
        <f>VALUE(TRIM(LEFT('愛西市・弥富市・あま市'!M18,2)))</f>
        <v>0</v>
      </c>
      <c r="I8" s="45">
        <f>'愛西市・弥富市・あま市'!N18</f>
        <v>0</v>
      </c>
      <c r="J8" s="49">
        <f>'愛西市・弥富市・あま市'!O18</f>
        <v>0</v>
      </c>
      <c r="K8" s="48">
        <f>VALUE(TRIM(LEFT('愛西市・弥富市・あま市'!Q18,2)))</f>
        <v>0</v>
      </c>
      <c r="L8" s="45">
        <f>'愛西市・弥富市・あま市'!R18</f>
        <v>0</v>
      </c>
      <c r="M8" s="46">
        <f>'愛西市・弥富市・あま市'!S18</f>
        <v>0</v>
      </c>
      <c r="N8" s="48"/>
      <c r="O8" s="47"/>
      <c r="P8" s="46"/>
      <c r="Q8" s="50">
        <f t="shared" si="0"/>
        <v>6</v>
      </c>
      <c r="R8" s="51">
        <f t="shared" si="1"/>
        <v>14600</v>
      </c>
      <c r="S8" s="52">
        <f t="shared" si="2"/>
        <v>0</v>
      </c>
      <c r="T8" s="319"/>
      <c r="U8" s="320"/>
    </row>
    <row r="9" spans="1:21" ht="15.75" customHeight="1">
      <c r="A9" s="247" t="s">
        <v>123</v>
      </c>
      <c r="B9" s="44">
        <f>VALUE(TRIM(LEFT('愛西市・弥富市・あま市'!E31,2)))</f>
        <v>3</v>
      </c>
      <c r="C9" s="45">
        <f>'愛西市・弥富市・あま市'!F31</f>
        <v>9950</v>
      </c>
      <c r="D9" s="46">
        <f>'愛西市・弥富市・あま市'!G31</f>
        <v>0</v>
      </c>
      <c r="E9" s="47">
        <f>VALUE(TRIM(LEFT('愛西市・弥富市・あま市'!I31,2)))</f>
        <v>0</v>
      </c>
      <c r="F9" s="45">
        <f>'愛西市・弥富市・あま市'!J31</f>
        <v>0</v>
      </c>
      <c r="G9" s="45">
        <f>'愛西市・弥富市・あま市'!K31</f>
        <v>0</v>
      </c>
      <c r="H9" s="48">
        <f>VALUE(TRIM(LEFT('愛西市・弥富市・あま市'!M31,2)))</f>
        <v>0</v>
      </c>
      <c r="I9" s="45">
        <f>'愛西市・弥富市・あま市'!N31</f>
        <v>0</v>
      </c>
      <c r="J9" s="49">
        <f>'愛西市・弥富市・あま市'!O31</f>
        <v>0</v>
      </c>
      <c r="K9" s="48">
        <f>VALUE(TRIM(LEFT('愛西市・弥富市・あま市'!Q31,2)))</f>
        <v>2</v>
      </c>
      <c r="L9" s="45">
        <f>'愛西市・弥富市・あま市'!R31</f>
        <v>800</v>
      </c>
      <c r="M9" s="46">
        <f>'愛西市・弥富市・あま市'!S31</f>
        <v>0</v>
      </c>
      <c r="N9" s="48"/>
      <c r="O9" s="47"/>
      <c r="P9" s="46"/>
      <c r="Q9" s="50">
        <f t="shared" si="0"/>
        <v>5</v>
      </c>
      <c r="R9" s="51">
        <f t="shared" si="1"/>
        <v>10750</v>
      </c>
      <c r="S9" s="52">
        <f t="shared" si="2"/>
        <v>0</v>
      </c>
      <c r="T9" s="319"/>
      <c r="U9" s="320"/>
    </row>
    <row r="10" spans="1:21" ht="15.75" customHeight="1">
      <c r="A10" s="247" t="s">
        <v>124</v>
      </c>
      <c r="B10" s="44">
        <f>VALUE(TRIM(LEFT('愛西市・弥富市・あま市'!E48,2)))</f>
        <v>6</v>
      </c>
      <c r="C10" s="45">
        <f>'愛西市・弥富市・あま市'!F48</f>
        <v>17750</v>
      </c>
      <c r="D10" s="46">
        <f>'愛西市・弥富市・あま市'!G48</f>
        <v>0</v>
      </c>
      <c r="E10" s="47">
        <f>VALUE(TRIM(LEFT('愛西市・弥富市・あま市'!I48,2)))</f>
        <v>3</v>
      </c>
      <c r="F10" s="45">
        <f>'愛西市・弥富市・あま市'!J48</f>
        <v>1250</v>
      </c>
      <c r="G10" s="45">
        <f>'愛西市・弥富市・あま市'!K48</f>
        <v>0</v>
      </c>
      <c r="H10" s="48">
        <f>VALUE(TRIM(LEFT('愛西市・弥富市・あま市'!M48,2)))</f>
        <v>0</v>
      </c>
      <c r="I10" s="45">
        <f>'愛西市・弥富市・あま市'!N48</f>
        <v>0</v>
      </c>
      <c r="J10" s="49">
        <f>'愛西市・弥富市・あま市'!O48</f>
        <v>0</v>
      </c>
      <c r="K10" s="48">
        <f>VALUE(TRIM(LEFT('愛西市・弥富市・あま市'!Q48,2)))</f>
        <v>3</v>
      </c>
      <c r="L10" s="45">
        <f>'愛西市・弥富市・あま市'!R48</f>
        <v>1450</v>
      </c>
      <c r="M10" s="46">
        <f>'愛西市・弥富市・あま市'!S48</f>
        <v>0</v>
      </c>
      <c r="N10" s="48"/>
      <c r="O10" s="47"/>
      <c r="P10" s="46"/>
      <c r="Q10" s="50">
        <f t="shared" si="0"/>
        <v>12</v>
      </c>
      <c r="R10" s="51">
        <f t="shared" si="1"/>
        <v>20450</v>
      </c>
      <c r="S10" s="52">
        <f t="shared" si="2"/>
        <v>0</v>
      </c>
      <c r="T10" s="319"/>
      <c r="U10" s="320"/>
    </row>
    <row r="11" spans="1:21" ht="15.75" customHeight="1">
      <c r="A11" s="247" t="s">
        <v>149</v>
      </c>
      <c r="B11" s="44">
        <f>VALUE(TRIM(LEFT('海部郡・清須市・北名古屋市'!E19,2)))</f>
        <v>9</v>
      </c>
      <c r="C11" s="45">
        <f>'海部郡・清須市・北名古屋市'!F19</f>
        <v>15150</v>
      </c>
      <c r="D11" s="46">
        <f>'海部郡・清須市・北名古屋市'!G19</f>
        <v>0</v>
      </c>
      <c r="E11" s="47">
        <f>VALUE(TRIM(LEFT('海部郡・清須市・北名古屋市'!I19,2)))</f>
        <v>2</v>
      </c>
      <c r="F11" s="45">
        <f>'海部郡・清須市・北名古屋市'!J19</f>
        <v>1400</v>
      </c>
      <c r="G11" s="45">
        <f>'海部郡・清須市・北名古屋市'!K19</f>
        <v>0</v>
      </c>
      <c r="H11" s="48">
        <f>VALUE(TRIM(LEFT('海部郡・清須市・北名古屋市'!M19,2)))</f>
        <v>0</v>
      </c>
      <c r="I11" s="45">
        <f>'海部郡・清須市・北名古屋市'!N19</f>
        <v>0</v>
      </c>
      <c r="J11" s="49">
        <f>'海部郡・清須市・北名古屋市'!O19</f>
        <v>0</v>
      </c>
      <c r="K11" s="48">
        <f>VALUE(TRIM(LEFT('海部郡・清須市・北名古屋市'!Q19,2)))</f>
        <v>1</v>
      </c>
      <c r="L11" s="45">
        <f>'海部郡・清須市・北名古屋市'!R19</f>
        <v>350</v>
      </c>
      <c r="M11" s="46">
        <f>'海部郡・清須市・北名古屋市'!S19</f>
        <v>0</v>
      </c>
      <c r="N11" s="48"/>
      <c r="O11" s="47"/>
      <c r="P11" s="46"/>
      <c r="Q11" s="50">
        <f t="shared" si="0"/>
        <v>12</v>
      </c>
      <c r="R11" s="51">
        <f t="shared" si="1"/>
        <v>16900</v>
      </c>
      <c r="S11" s="52">
        <f t="shared" si="2"/>
        <v>0</v>
      </c>
      <c r="T11" s="319"/>
      <c r="U11" s="320"/>
    </row>
    <row r="12" spans="1:21" ht="15.75" customHeight="1">
      <c r="A12" s="247" t="s">
        <v>150</v>
      </c>
      <c r="B12" s="44">
        <f>VALUE(TRIM(LEFT('海部郡・清須市・北名古屋市'!E37,2)))</f>
        <v>6</v>
      </c>
      <c r="C12" s="45">
        <f>'海部郡・清須市・北名古屋市'!F37</f>
        <v>12950</v>
      </c>
      <c r="D12" s="46">
        <f>'海部郡・清須市・北名古屋市'!G37</f>
        <v>0</v>
      </c>
      <c r="E12" s="47">
        <f>VALUE(TRIM(LEFT('海部郡・清須市・北名古屋市'!I37,2)))</f>
        <v>1</v>
      </c>
      <c r="F12" s="45">
        <f>'海部郡・清須市・北名古屋市'!J37</f>
        <v>800</v>
      </c>
      <c r="G12" s="45">
        <f>'海部郡・清須市・北名古屋市'!K37</f>
        <v>0</v>
      </c>
      <c r="H12" s="48">
        <f>VALUE(TRIM(LEFT('海部郡・清須市・北名古屋市'!M37,2)))</f>
        <v>1</v>
      </c>
      <c r="I12" s="45">
        <f>'海部郡・清須市・北名古屋市'!N37</f>
        <v>800</v>
      </c>
      <c r="J12" s="49">
        <f>'海部郡・清須市・北名古屋市'!O37</f>
        <v>0</v>
      </c>
      <c r="K12" s="48">
        <f>VALUE(TRIM(LEFT('海部郡・清須市・北名古屋市'!Q37,2)))</f>
        <v>1</v>
      </c>
      <c r="L12" s="45">
        <f>'海部郡・清須市・北名古屋市'!R37</f>
        <v>450</v>
      </c>
      <c r="M12" s="46">
        <f>'海部郡・清須市・北名古屋市'!S37</f>
        <v>0</v>
      </c>
      <c r="N12" s="48"/>
      <c r="O12" s="47"/>
      <c r="P12" s="46"/>
      <c r="Q12" s="50">
        <f t="shared" si="0"/>
        <v>9</v>
      </c>
      <c r="R12" s="51">
        <f t="shared" si="1"/>
        <v>15000</v>
      </c>
      <c r="S12" s="52">
        <f t="shared" si="2"/>
        <v>0</v>
      </c>
      <c r="T12" s="319"/>
      <c r="U12" s="320"/>
    </row>
    <row r="13" spans="1:21" ht="15.75" customHeight="1">
      <c r="A13" s="247" t="s">
        <v>151</v>
      </c>
      <c r="B13" s="44">
        <f>VALUE(TRIM(LEFT('海部郡・清須市・北名古屋市'!E48,2)))</f>
        <v>1</v>
      </c>
      <c r="C13" s="45">
        <f>'海部郡・清須市・北名古屋市'!F48</f>
        <v>18800</v>
      </c>
      <c r="D13" s="46">
        <f>'海部郡・清須市・北名古屋市'!G48</f>
        <v>0</v>
      </c>
      <c r="E13" s="47">
        <f>VALUE(TRIM(LEFT('海部郡・清須市・北名古屋市'!I48,2)))</f>
        <v>2</v>
      </c>
      <c r="F13" s="45">
        <f>'海部郡・清須市・北名古屋市'!J48</f>
        <v>1550</v>
      </c>
      <c r="G13" s="45">
        <f>'海部郡・清須市・北名古屋市'!K48</f>
        <v>0</v>
      </c>
      <c r="H13" s="48">
        <f>VALUE(TRIM(LEFT('海部郡・清須市・北名古屋市'!M48,2)))</f>
        <v>0</v>
      </c>
      <c r="I13" s="45">
        <f>'海部郡・清須市・北名古屋市'!N48</f>
        <v>0</v>
      </c>
      <c r="J13" s="49">
        <f>'海部郡・清須市・北名古屋市'!O48</f>
        <v>0</v>
      </c>
      <c r="K13" s="48">
        <f>VALUE(TRIM(LEFT('海部郡・清須市・北名古屋市'!Q48,2)))</f>
        <v>2</v>
      </c>
      <c r="L13" s="45">
        <f>'海部郡・清須市・北名古屋市'!R48</f>
        <v>1400</v>
      </c>
      <c r="M13" s="46">
        <f>'海部郡・清須市・北名古屋市'!S48</f>
        <v>0</v>
      </c>
      <c r="N13" s="48"/>
      <c r="O13" s="47"/>
      <c r="P13" s="46"/>
      <c r="Q13" s="50">
        <f t="shared" si="0"/>
        <v>5</v>
      </c>
      <c r="R13" s="51">
        <f t="shared" si="1"/>
        <v>21750</v>
      </c>
      <c r="S13" s="52">
        <f t="shared" si="2"/>
        <v>0</v>
      </c>
      <c r="T13" s="319"/>
      <c r="U13" s="320"/>
    </row>
    <row r="14" spans="1:21" ht="15.75" customHeight="1">
      <c r="A14" s="247" t="s">
        <v>178</v>
      </c>
      <c r="B14" s="44">
        <f>VALUE(TRIM(LEFT('西春日井郡・岩倉市・江南市'!E14,2)))</f>
        <v>2</v>
      </c>
      <c r="C14" s="45">
        <f>'西春日井郡・岩倉市・江南市'!F14</f>
        <v>3000</v>
      </c>
      <c r="D14" s="46">
        <f>'西春日井郡・岩倉市・江南市'!G14</f>
        <v>0</v>
      </c>
      <c r="E14" s="47">
        <f>VALUE(TRIM(LEFT('西春日井郡・岩倉市・江南市'!I14,2)))</f>
        <v>0</v>
      </c>
      <c r="F14" s="45">
        <f>'西春日井郡・岩倉市・江南市'!J14</f>
        <v>0</v>
      </c>
      <c r="G14" s="45">
        <f>'西春日井郡・岩倉市・江南市'!K14</f>
        <v>0</v>
      </c>
      <c r="H14" s="48">
        <f>VALUE(TRIM(LEFT('西春日井郡・岩倉市・江南市'!M14,2)))</f>
        <v>0</v>
      </c>
      <c r="I14" s="45">
        <f>'西春日井郡・岩倉市・江南市'!N14</f>
        <v>0</v>
      </c>
      <c r="J14" s="49">
        <f>'西春日井郡・岩倉市・江南市'!O14</f>
        <v>0</v>
      </c>
      <c r="K14" s="48">
        <f>VALUE(TRIM(LEFT('西春日井郡・岩倉市・江南市'!Q14,2)))</f>
        <v>0</v>
      </c>
      <c r="L14" s="45">
        <f>'西春日井郡・岩倉市・江南市'!R14</f>
        <v>0</v>
      </c>
      <c r="M14" s="46">
        <f>'西春日井郡・岩倉市・江南市'!S14</f>
        <v>0</v>
      </c>
      <c r="N14" s="48"/>
      <c r="O14" s="47"/>
      <c r="P14" s="46"/>
      <c r="Q14" s="50">
        <f t="shared" si="0"/>
        <v>2</v>
      </c>
      <c r="R14" s="51">
        <f t="shared" si="1"/>
        <v>3000</v>
      </c>
      <c r="S14" s="52">
        <f t="shared" si="2"/>
        <v>0</v>
      </c>
      <c r="T14" s="319"/>
      <c r="U14" s="320"/>
    </row>
    <row r="15" spans="1:21" ht="15.75" customHeight="1">
      <c r="A15" s="247" t="s">
        <v>179</v>
      </c>
      <c r="B15" s="44">
        <f>VALUE(TRIM(LEFT('西春日井郡・岩倉市・江南市'!E27,2)))</f>
        <v>4</v>
      </c>
      <c r="C15" s="45">
        <f>'西春日井郡・岩倉市・江南市'!F27</f>
        <v>8900</v>
      </c>
      <c r="D15" s="46">
        <f>'西春日井郡・岩倉市・江南市'!G27</f>
        <v>0</v>
      </c>
      <c r="E15" s="47">
        <f>VALUE(TRIM(LEFT('西春日井郡・岩倉市・江南市'!I27,2)))</f>
        <v>1</v>
      </c>
      <c r="F15" s="45">
        <f>'西春日井郡・岩倉市・江南市'!J27</f>
        <v>1200</v>
      </c>
      <c r="G15" s="45">
        <f>'西春日井郡・岩倉市・江南市'!K27</f>
        <v>0</v>
      </c>
      <c r="H15" s="48">
        <f>VALUE(TRIM(LEFT('西春日井郡・岩倉市・江南市'!M27,2)))</f>
        <v>0</v>
      </c>
      <c r="I15" s="45">
        <f>'西春日井郡・岩倉市・江南市'!N27</f>
        <v>0</v>
      </c>
      <c r="J15" s="49">
        <f>'西春日井郡・岩倉市・江南市'!O27</f>
        <v>0</v>
      </c>
      <c r="K15" s="48">
        <f>VALUE(TRIM(LEFT('西春日井郡・岩倉市・江南市'!Q27,2)))</f>
        <v>1</v>
      </c>
      <c r="L15" s="45">
        <f>'西春日井郡・岩倉市・江南市'!R27</f>
        <v>900</v>
      </c>
      <c r="M15" s="46">
        <f>'西春日井郡・岩倉市・江南市'!S27</f>
        <v>0</v>
      </c>
      <c r="N15" s="48"/>
      <c r="O15" s="47"/>
      <c r="P15" s="46"/>
      <c r="Q15" s="50">
        <f t="shared" si="0"/>
        <v>6</v>
      </c>
      <c r="R15" s="51">
        <f t="shared" si="1"/>
        <v>11000</v>
      </c>
      <c r="S15" s="52">
        <f t="shared" si="2"/>
        <v>0</v>
      </c>
      <c r="T15" s="319"/>
      <c r="U15" s="320"/>
    </row>
    <row r="16" spans="1:21" ht="15.75" customHeight="1">
      <c r="A16" s="247" t="s">
        <v>180</v>
      </c>
      <c r="B16" s="44">
        <f>VALUE(TRIM(LEFT('西春日井郡・岩倉市・江南市'!E48,2)))</f>
        <v>11</v>
      </c>
      <c r="C16" s="45">
        <f>'西春日井郡・岩倉市・江南市'!F48</f>
        <v>21550</v>
      </c>
      <c r="D16" s="46">
        <f>'西春日井郡・岩倉市・江南市'!G48</f>
        <v>0</v>
      </c>
      <c r="E16" s="47">
        <f>VALUE(TRIM(LEFT('西春日井郡・岩倉市・江南市'!I48,2)))</f>
        <v>4</v>
      </c>
      <c r="F16" s="45">
        <f>'西春日井郡・岩倉市・江南市'!J48</f>
        <v>3150</v>
      </c>
      <c r="G16" s="45">
        <f>'西春日井郡・岩倉市・江南市'!K48</f>
        <v>0</v>
      </c>
      <c r="H16" s="48">
        <f>VALUE(TRIM(LEFT('西春日井郡・岩倉市・江南市'!M48,2)))</f>
        <v>0</v>
      </c>
      <c r="I16" s="45">
        <f>'西春日井郡・岩倉市・江南市'!N48</f>
        <v>0</v>
      </c>
      <c r="J16" s="49">
        <f>'西春日井郡・岩倉市・江南市'!O48</f>
        <v>0</v>
      </c>
      <c r="K16" s="48">
        <f>VALUE(TRIM(LEFT('西春日井郡・岩倉市・江南市'!Q48,2)))</f>
        <v>2</v>
      </c>
      <c r="L16" s="45">
        <f>'西春日井郡・岩倉市・江南市'!R48</f>
        <v>1050</v>
      </c>
      <c r="M16" s="46">
        <f>'西春日井郡・岩倉市・江南市'!S48</f>
        <v>0</v>
      </c>
      <c r="N16" s="48"/>
      <c r="O16" s="47"/>
      <c r="P16" s="46"/>
      <c r="Q16" s="50">
        <f t="shared" si="0"/>
        <v>17</v>
      </c>
      <c r="R16" s="51">
        <f t="shared" si="1"/>
        <v>25750</v>
      </c>
      <c r="S16" s="52">
        <f t="shared" si="2"/>
        <v>0</v>
      </c>
      <c r="T16" s="319"/>
      <c r="U16" s="320"/>
    </row>
    <row r="17" spans="1:21" ht="15.75" customHeight="1">
      <c r="A17" s="247" t="s">
        <v>207</v>
      </c>
      <c r="B17" s="44">
        <f>VALUE(TRIM(LEFT('丹羽郡・犬山市'!E26,2)))</f>
        <v>6</v>
      </c>
      <c r="C17" s="45">
        <f>'丹羽郡・犬山市'!F26</f>
        <v>12700</v>
      </c>
      <c r="D17" s="46">
        <f>'丹羽郡・犬山市'!G26</f>
        <v>0</v>
      </c>
      <c r="E17" s="47">
        <f>VALUE(TRIM(LEFT('丹羽郡・犬山市'!I26,2)))</f>
        <v>1</v>
      </c>
      <c r="F17" s="45">
        <f>'丹羽郡・犬山市'!J26</f>
        <v>1350</v>
      </c>
      <c r="G17" s="45">
        <f>'丹羽郡・犬山市'!K26</f>
        <v>0</v>
      </c>
      <c r="H17" s="48">
        <f>VALUE(TRIM(LEFT('丹羽郡・犬山市'!M26,2)))</f>
        <v>0</v>
      </c>
      <c r="I17" s="45">
        <f>'丹羽郡・犬山市'!N26</f>
        <v>0</v>
      </c>
      <c r="J17" s="49">
        <f>'丹羽郡・犬山市'!O26</f>
        <v>0</v>
      </c>
      <c r="K17" s="48">
        <f>VALUE(TRIM(LEFT('丹羽郡・犬山市'!Q26,2)))</f>
        <v>0</v>
      </c>
      <c r="L17" s="45">
        <f>'丹羽郡・犬山市'!R26</f>
        <v>0</v>
      </c>
      <c r="M17" s="46">
        <f>'丹羽郡・犬山市'!S26</f>
        <v>0</v>
      </c>
      <c r="N17" s="48"/>
      <c r="O17" s="47"/>
      <c r="P17" s="46"/>
      <c r="Q17" s="50">
        <f t="shared" si="0"/>
        <v>7</v>
      </c>
      <c r="R17" s="51">
        <f t="shared" si="1"/>
        <v>14050</v>
      </c>
      <c r="S17" s="52">
        <f t="shared" si="2"/>
        <v>0</v>
      </c>
      <c r="T17" s="319"/>
      <c r="U17" s="320"/>
    </row>
    <row r="18" spans="1:21" ht="15.75" customHeight="1">
      <c r="A18" s="247" t="s">
        <v>208</v>
      </c>
      <c r="B18" s="44">
        <f>VALUE(TRIM(LEFT('丹羽郡・犬山市'!E48,2)))</f>
        <v>8</v>
      </c>
      <c r="C18" s="45">
        <f>'丹羽郡・犬山市'!F48</f>
        <v>16350</v>
      </c>
      <c r="D18" s="46">
        <f>'丹羽郡・犬山市'!G48</f>
        <v>0</v>
      </c>
      <c r="E18" s="47">
        <f>VALUE(TRIM(LEFT('丹羽郡・犬山市'!I48,2)))</f>
        <v>3</v>
      </c>
      <c r="F18" s="45">
        <f>'丹羽郡・犬山市'!J48</f>
        <v>2550</v>
      </c>
      <c r="G18" s="45">
        <f>'丹羽郡・犬山市'!K48</f>
        <v>0</v>
      </c>
      <c r="H18" s="48">
        <f>VALUE(TRIM(LEFT('丹羽郡・犬山市'!M48,2)))</f>
        <v>0</v>
      </c>
      <c r="I18" s="45">
        <f>'丹羽郡・犬山市'!N48</f>
        <v>0</v>
      </c>
      <c r="J18" s="49">
        <f>'丹羽郡・犬山市'!O48</f>
        <v>0</v>
      </c>
      <c r="K18" s="48">
        <f>VALUE(TRIM(LEFT('丹羽郡・犬山市'!Q48,2)))</f>
        <v>1</v>
      </c>
      <c r="L18" s="45">
        <f>'丹羽郡・犬山市'!R48</f>
        <v>650</v>
      </c>
      <c r="M18" s="46">
        <f>'丹羽郡・犬山市'!S48</f>
        <v>0</v>
      </c>
      <c r="N18" s="48"/>
      <c r="O18" s="47"/>
      <c r="P18" s="46"/>
      <c r="Q18" s="50">
        <f t="shared" si="0"/>
        <v>12</v>
      </c>
      <c r="R18" s="51">
        <f t="shared" si="1"/>
        <v>19550</v>
      </c>
      <c r="S18" s="52">
        <f t="shared" si="2"/>
        <v>0</v>
      </c>
      <c r="T18" s="319"/>
      <c r="U18" s="320"/>
    </row>
    <row r="19" spans="1:21" ht="15.75" customHeight="1">
      <c r="A19" s="247" t="s">
        <v>229</v>
      </c>
      <c r="B19" s="44">
        <f>VALUE(TRIM(LEFT('小牧市'!E48,2)))</f>
        <v>17</v>
      </c>
      <c r="C19" s="45">
        <f>'小牧市'!F48</f>
        <v>32250</v>
      </c>
      <c r="D19" s="46">
        <f>'小牧市'!G48</f>
        <v>0</v>
      </c>
      <c r="E19" s="47">
        <f>VALUE(TRIM(LEFT('小牧市'!I48,2)))</f>
        <v>3</v>
      </c>
      <c r="F19" s="45">
        <f>'小牧市'!J48</f>
        <v>3150</v>
      </c>
      <c r="G19" s="45">
        <f>'小牧市'!K48</f>
        <v>0</v>
      </c>
      <c r="H19" s="48">
        <f>VALUE(TRIM(LEFT('小牧市'!M48,2)))</f>
        <v>0</v>
      </c>
      <c r="I19" s="45">
        <f>'小牧市'!N48</f>
        <v>0</v>
      </c>
      <c r="J19" s="49">
        <f>'小牧市'!O48</f>
        <v>0</v>
      </c>
      <c r="K19" s="48">
        <f>VALUE(TRIM(LEFT('小牧市'!Q48,2)))</f>
        <v>3</v>
      </c>
      <c r="L19" s="45">
        <f>'小牧市'!R48</f>
        <v>1800</v>
      </c>
      <c r="M19" s="46">
        <f>'小牧市'!S48</f>
        <v>0</v>
      </c>
      <c r="N19" s="48"/>
      <c r="O19" s="47"/>
      <c r="P19" s="46"/>
      <c r="Q19" s="50">
        <f t="shared" si="0"/>
        <v>23</v>
      </c>
      <c r="R19" s="51">
        <f t="shared" si="1"/>
        <v>37200</v>
      </c>
      <c r="S19" s="52">
        <f t="shared" si="2"/>
        <v>0</v>
      </c>
      <c r="T19" s="319"/>
      <c r="U19" s="320"/>
    </row>
    <row r="20" spans="1:21" ht="15.75" customHeight="1">
      <c r="A20" s="247" t="s">
        <v>278</v>
      </c>
      <c r="B20" s="44">
        <f>VALUE(TRIM(LEFT('春日井市'!E48,2)))</f>
        <v>25</v>
      </c>
      <c r="C20" s="45">
        <f>'春日井市'!F48</f>
        <v>64650</v>
      </c>
      <c r="D20" s="46">
        <f>'春日井市'!G48</f>
        <v>0</v>
      </c>
      <c r="E20" s="47">
        <f>VALUE(TRIM(LEFT('春日井市'!I48,2)))</f>
        <v>8</v>
      </c>
      <c r="F20" s="45">
        <f>'春日井市'!J48</f>
        <v>9800</v>
      </c>
      <c r="G20" s="45">
        <f>'春日井市'!K48</f>
        <v>0</v>
      </c>
      <c r="H20" s="48">
        <f>VALUE(TRIM(LEFT('春日井市'!M48,2)))</f>
        <v>0</v>
      </c>
      <c r="I20" s="45">
        <f>'春日井市'!N48</f>
        <v>0</v>
      </c>
      <c r="J20" s="49">
        <f>'春日井市'!O48</f>
        <v>0</v>
      </c>
      <c r="K20" s="48">
        <f>VALUE(TRIM(LEFT('春日井市'!Q48,2)))</f>
        <v>6</v>
      </c>
      <c r="L20" s="45">
        <f>'春日井市'!R48</f>
        <v>3350</v>
      </c>
      <c r="M20" s="46">
        <f>'春日井市'!S48</f>
        <v>0</v>
      </c>
      <c r="N20" s="48"/>
      <c r="O20" s="47"/>
      <c r="P20" s="46"/>
      <c r="Q20" s="50">
        <f t="shared" si="0"/>
        <v>39</v>
      </c>
      <c r="R20" s="51">
        <f t="shared" si="1"/>
        <v>77800</v>
      </c>
      <c r="S20" s="52">
        <f t="shared" si="2"/>
        <v>0</v>
      </c>
      <c r="T20" s="319"/>
      <c r="U20" s="320"/>
    </row>
    <row r="21" spans="1:21" ht="15.75" customHeight="1">
      <c r="A21" s="247" t="s">
        <v>277</v>
      </c>
      <c r="B21" s="44">
        <f>VALUE(TRIM(LEFT('瀬戸市・尾張旭市'!E26,2)))</f>
        <v>15</v>
      </c>
      <c r="C21" s="45">
        <f>'瀬戸市・尾張旭市'!F26</f>
        <v>28700</v>
      </c>
      <c r="D21" s="46">
        <f>'瀬戸市・尾張旭市'!G26</f>
        <v>0</v>
      </c>
      <c r="E21" s="47">
        <f>VALUE(TRIM(LEFT('瀬戸市・尾張旭市'!I26,2)))</f>
        <v>3</v>
      </c>
      <c r="F21" s="45">
        <f>'瀬戸市・尾張旭市'!J26</f>
        <v>3400</v>
      </c>
      <c r="G21" s="45">
        <f>'瀬戸市・尾張旭市'!K26</f>
        <v>0</v>
      </c>
      <c r="H21" s="48">
        <f>VALUE(TRIM(LEFT('瀬戸市・尾張旭市'!M26,2)))</f>
        <v>0</v>
      </c>
      <c r="I21" s="45">
        <f>'瀬戸市・尾張旭市'!N26</f>
        <v>0</v>
      </c>
      <c r="J21" s="49">
        <f>'瀬戸市・尾張旭市'!O26</f>
        <v>0</v>
      </c>
      <c r="K21" s="48">
        <f>VALUE(TRIM(LEFT('瀬戸市・尾張旭市'!Q26,2)))</f>
        <v>2</v>
      </c>
      <c r="L21" s="45">
        <f>'瀬戸市・尾張旭市'!R26</f>
        <v>1050</v>
      </c>
      <c r="M21" s="46">
        <f>'瀬戸市・尾張旭市'!S26</f>
        <v>0</v>
      </c>
      <c r="N21" s="48"/>
      <c r="O21" s="47"/>
      <c r="P21" s="46"/>
      <c r="Q21" s="50">
        <f t="shared" si="0"/>
        <v>20</v>
      </c>
      <c r="R21" s="51">
        <f t="shared" si="1"/>
        <v>33150</v>
      </c>
      <c r="S21" s="52">
        <f t="shared" si="2"/>
        <v>0</v>
      </c>
      <c r="T21" s="319"/>
      <c r="U21" s="320"/>
    </row>
    <row r="22" spans="1:21" ht="15.75" customHeight="1">
      <c r="A22" s="247" t="s">
        <v>279</v>
      </c>
      <c r="B22" s="44">
        <f>VALUE(TRIM(LEFT('瀬戸市・尾張旭市'!E48,2)))</f>
        <v>6</v>
      </c>
      <c r="C22" s="45">
        <f>'瀬戸市・尾張旭市'!F48</f>
        <v>17500</v>
      </c>
      <c r="D22" s="46">
        <f>'瀬戸市・尾張旭市'!G48</f>
        <v>0</v>
      </c>
      <c r="E22" s="47">
        <f>VALUE(TRIM(LEFT('瀬戸市・尾張旭市'!I48,2)))</f>
        <v>1</v>
      </c>
      <c r="F22" s="45">
        <f>'瀬戸市・尾張旭市'!J48</f>
        <v>3150</v>
      </c>
      <c r="G22" s="45">
        <f>'瀬戸市・尾張旭市'!K48</f>
        <v>0</v>
      </c>
      <c r="H22" s="48">
        <f>VALUE(TRIM(LEFT('瀬戸市・尾張旭市'!M48,2)))</f>
        <v>0</v>
      </c>
      <c r="I22" s="45">
        <f>'瀬戸市・尾張旭市'!N48</f>
        <v>0</v>
      </c>
      <c r="J22" s="49">
        <f>'瀬戸市・尾張旭市'!O48</f>
        <v>0</v>
      </c>
      <c r="K22" s="48">
        <f>VALUE(TRIM(LEFT('瀬戸市・尾張旭市'!Q48,2)))</f>
        <v>2</v>
      </c>
      <c r="L22" s="45">
        <f>'瀬戸市・尾張旭市'!R48</f>
        <v>850</v>
      </c>
      <c r="M22" s="46">
        <f>'瀬戸市・尾張旭市'!S48</f>
        <v>0</v>
      </c>
      <c r="N22" s="48"/>
      <c r="O22" s="47"/>
      <c r="P22" s="46"/>
      <c r="Q22" s="50">
        <f t="shared" si="0"/>
        <v>9</v>
      </c>
      <c r="R22" s="51">
        <f t="shared" si="1"/>
        <v>21500</v>
      </c>
      <c r="S22" s="52">
        <f t="shared" si="2"/>
        <v>0</v>
      </c>
      <c r="T22" s="319"/>
      <c r="U22" s="320"/>
    </row>
    <row r="23" spans="1:21" ht="15.75" customHeight="1">
      <c r="A23" s="247" t="s">
        <v>307</v>
      </c>
      <c r="B23" s="44">
        <f>VALUE(TRIM(LEFT('日進市・豊明市'!E26,2)))</f>
        <v>10</v>
      </c>
      <c r="C23" s="45">
        <f>'日進市・豊明市'!F26</f>
        <v>16150</v>
      </c>
      <c r="D23" s="46">
        <f>'日進市・豊明市'!G26</f>
        <v>0</v>
      </c>
      <c r="E23" s="47">
        <f>VALUE(TRIM(LEFT('日進市・豊明市'!I26,2)))</f>
        <v>3</v>
      </c>
      <c r="F23" s="45">
        <f>'日進市・豊明市'!J26</f>
        <v>3100</v>
      </c>
      <c r="G23" s="45">
        <f>'日進市・豊明市'!K26</f>
        <v>0</v>
      </c>
      <c r="H23" s="48">
        <f>VALUE(TRIM(LEFT('日進市・豊明市'!M26,2)))</f>
        <v>1</v>
      </c>
      <c r="I23" s="45">
        <f>'日進市・豊明市'!N26</f>
        <v>950</v>
      </c>
      <c r="J23" s="49">
        <f>'日進市・豊明市'!O26</f>
        <v>0</v>
      </c>
      <c r="K23" s="48">
        <f>VALUE(TRIM(LEFT('日進市・豊明市'!Q26,2)))</f>
        <v>2</v>
      </c>
      <c r="L23" s="45">
        <f>'日進市・豊明市'!R26</f>
        <v>800</v>
      </c>
      <c r="M23" s="46">
        <f>'日進市・豊明市'!S26</f>
        <v>0</v>
      </c>
      <c r="N23" s="48"/>
      <c r="O23" s="47"/>
      <c r="P23" s="46"/>
      <c r="Q23" s="50">
        <f t="shared" si="0"/>
        <v>16</v>
      </c>
      <c r="R23" s="51">
        <f t="shared" si="1"/>
        <v>21000</v>
      </c>
      <c r="S23" s="52">
        <f t="shared" si="2"/>
        <v>0</v>
      </c>
      <c r="T23" s="319"/>
      <c r="U23" s="320"/>
    </row>
    <row r="24" spans="1:21" ht="15.75" customHeight="1">
      <c r="A24" s="247" t="s">
        <v>308</v>
      </c>
      <c r="B24" s="44">
        <f>VALUE(TRIM(LEFT('日進市・豊明市'!E48,2)))</f>
        <v>6</v>
      </c>
      <c r="C24" s="45">
        <f>'日進市・豊明市'!F48</f>
        <v>14650</v>
      </c>
      <c r="D24" s="46">
        <f>'日進市・豊明市'!G48</f>
        <v>0</v>
      </c>
      <c r="E24" s="47">
        <f>VALUE(TRIM(LEFT('日進市・豊明市'!I48,2)))</f>
        <v>2</v>
      </c>
      <c r="F24" s="45">
        <f>'日進市・豊明市'!J48</f>
        <v>2000</v>
      </c>
      <c r="G24" s="45">
        <f>'日進市・豊明市'!K48</f>
        <v>0</v>
      </c>
      <c r="H24" s="48">
        <f>VALUE(TRIM(LEFT('日進市・豊明市'!M48,2)))</f>
        <v>0</v>
      </c>
      <c r="I24" s="45">
        <f>'日進市・豊明市'!N48</f>
        <v>0</v>
      </c>
      <c r="J24" s="49">
        <f>'日進市・豊明市'!O48</f>
        <v>0</v>
      </c>
      <c r="K24" s="48">
        <f>VALUE(TRIM(LEFT('日進市・豊明市'!Q48,2)))</f>
        <v>2</v>
      </c>
      <c r="L24" s="45">
        <f>'日進市・豊明市'!R48</f>
        <v>550</v>
      </c>
      <c r="M24" s="46">
        <f>'日進市・豊明市'!S48</f>
        <v>0</v>
      </c>
      <c r="N24" s="48"/>
      <c r="O24" s="47"/>
      <c r="P24" s="46"/>
      <c r="Q24" s="50">
        <f t="shared" si="0"/>
        <v>10</v>
      </c>
      <c r="R24" s="51">
        <f t="shared" si="1"/>
        <v>17200</v>
      </c>
      <c r="S24" s="52">
        <f t="shared" si="2"/>
        <v>0</v>
      </c>
      <c r="T24" s="319"/>
      <c r="U24" s="320"/>
    </row>
    <row r="25" spans="1:21" ht="15.75" customHeight="1">
      <c r="A25" s="247" t="s">
        <v>331</v>
      </c>
      <c r="B25" s="44">
        <f>VALUE(TRIM(LEFT('長久手市・愛知郡'!E26,2)))</f>
        <v>4</v>
      </c>
      <c r="C25" s="45">
        <f>'長久手市・愛知郡'!F26</f>
        <v>9450</v>
      </c>
      <c r="D25" s="46">
        <f>'長久手市・愛知郡'!G26</f>
        <v>0</v>
      </c>
      <c r="E25" s="47">
        <f>VALUE(TRIM(LEFT('長久手市・愛知郡'!I26,2)))</f>
        <v>1</v>
      </c>
      <c r="F25" s="45">
        <f>'長久手市・愛知郡'!J26</f>
        <v>1900</v>
      </c>
      <c r="G25" s="45">
        <f>'長久手市・愛知郡'!K26</f>
        <v>0</v>
      </c>
      <c r="H25" s="48">
        <f>VALUE(TRIM(LEFT('長久手市・愛知郡'!M26,2)))</f>
        <v>0</v>
      </c>
      <c r="I25" s="45">
        <f>'長久手市・愛知郡'!N26</f>
        <v>0</v>
      </c>
      <c r="J25" s="49">
        <f>'長久手市・愛知郡'!O26</f>
        <v>0</v>
      </c>
      <c r="K25" s="48">
        <f>VALUE(TRIM(LEFT('長久手市・愛知郡'!Q26,2)))</f>
        <v>1</v>
      </c>
      <c r="L25" s="45">
        <f>'長久手市・愛知郡'!R26</f>
        <v>600</v>
      </c>
      <c r="M25" s="46">
        <f>'長久手市・愛知郡'!S26</f>
        <v>0</v>
      </c>
      <c r="N25" s="48"/>
      <c r="O25" s="47"/>
      <c r="P25" s="46"/>
      <c r="Q25" s="50">
        <f t="shared" si="0"/>
        <v>6</v>
      </c>
      <c r="R25" s="51">
        <f t="shared" si="1"/>
        <v>11950</v>
      </c>
      <c r="S25" s="52">
        <f t="shared" si="2"/>
        <v>0</v>
      </c>
      <c r="T25" s="319"/>
      <c r="U25" s="320"/>
    </row>
    <row r="26" spans="1:21" ht="15.75" customHeight="1">
      <c r="A26" s="247" t="s">
        <v>332</v>
      </c>
      <c r="B26" s="44">
        <f>VALUE(TRIM(LEFT('長久手市・愛知郡'!E48,2)))</f>
        <v>5</v>
      </c>
      <c r="C26" s="45">
        <f>'長久手市・愛知郡'!F48</f>
        <v>8550</v>
      </c>
      <c r="D26" s="46">
        <f>'長久手市・愛知郡'!G48</f>
        <v>0</v>
      </c>
      <c r="E26" s="47">
        <f>VALUE(TRIM(LEFT('長久手市・愛知郡'!I48,2)))</f>
        <v>1</v>
      </c>
      <c r="F26" s="45">
        <f>'長久手市・愛知郡'!J48</f>
        <v>1350</v>
      </c>
      <c r="G26" s="45">
        <f>'長久手市・愛知郡'!K48</f>
        <v>0</v>
      </c>
      <c r="H26" s="48">
        <f>VALUE(TRIM(LEFT('長久手市・愛知郡'!M48,2)))</f>
        <v>0</v>
      </c>
      <c r="I26" s="45">
        <f>'長久手市・愛知郡'!N48</f>
        <v>0</v>
      </c>
      <c r="J26" s="49">
        <f>'長久手市・愛知郡'!O48</f>
        <v>0</v>
      </c>
      <c r="K26" s="48">
        <f>VALUE(TRIM(LEFT('長久手市・愛知郡'!Q48,2)))</f>
        <v>1</v>
      </c>
      <c r="L26" s="45">
        <f>'長久手市・愛知郡'!R48</f>
        <v>450</v>
      </c>
      <c r="M26" s="46">
        <f>'長久手市・愛知郡'!S48</f>
        <v>0</v>
      </c>
      <c r="N26" s="48"/>
      <c r="O26" s="47"/>
      <c r="P26" s="46"/>
      <c r="Q26" s="50">
        <f t="shared" si="0"/>
        <v>7</v>
      </c>
      <c r="R26" s="51">
        <f t="shared" si="1"/>
        <v>10350</v>
      </c>
      <c r="S26" s="52">
        <f t="shared" si="2"/>
        <v>0</v>
      </c>
      <c r="T26" s="319"/>
      <c r="U26" s="320"/>
    </row>
    <row r="27" spans="1:21" ht="15.75" customHeight="1">
      <c r="A27" s="247" t="s">
        <v>345</v>
      </c>
      <c r="B27" s="44">
        <f>VALUE(TRIM(LEFT('大府市・東海市'!E26,2)))</f>
        <v>7</v>
      </c>
      <c r="C27" s="45">
        <f>'大府市・東海市'!F26</f>
        <v>17300</v>
      </c>
      <c r="D27" s="46">
        <f>'大府市・東海市'!G26</f>
        <v>0</v>
      </c>
      <c r="E27" s="47">
        <f>VALUE(TRIM(LEFT('大府市・東海市'!I26,2)))</f>
        <v>2</v>
      </c>
      <c r="F27" s="45">
        <f>'大府市・東海市'!J26</f>
        <v>2550</v>
      </c>
      <c r="G27" s="45">
        <f>'大府市・東海市'!K26</f>
        <v>0</v>
      </c>
      <c r="H27" s="48">
        <f>VALUE(TRIM(LEFT('大府市・東海市'!M26,2)))</f>
        <v>0</v>
      </c>
      <c r="I27" s="45">
        <f>'大府市・東海市'!N26</f>
        <v>0</v>
      </c>
      <c r="J27" s="49">
        <f>'大府市・東海市'!O26</f>
        <v>0</v>
      </c>
      <c r="K27" s="48">
        <f>VALUE(TRIM(LEFT('大府市・東海市'!Q26,2)))</f>
        <v>1</v>
      </c>
      <c r="L27" s="45">
        <f>'大府市・東海市'!R26</f>
        <v>800</v>
      </c>
      <c r="M27" s="46">
        <f>'大府市・東海市'!S26</f>
        <v>0</v>
      </c>
      <c r="N27" s="48"/>
      <c r="O27" s="47"/>
      <c r="P27" s="46"/>
      <c r="Q27" s="50">
        <f t="shared" si="0"/>
        <v>10</v>
      </c>
      <c r="R27" s="51">
        <f t="shared" si="1"/>
        <v>20650</v>
      </c>
      <c r="S27" s="52">
        <f t="shared" si="2"/>
        <v>0</v>
      </c>
      <c r="T27" s="319"/>
      <c r="U27" s="320"/>
    </row>
    <row r="28" spans="1:21" ht="15.75" customHeight="1">
      <c r="A28" s="247" t="s">
        <v>347</v>
      </c>
      <c r="B28" s="44">
        <f>VALUE(TRIM(LEFT('大府市・東海市'!E48,2)))</f>
        <v>10</v>
      </c>
      <c r="C28" s="45">
        <f>'大府市・東海市'!F48</f>
        <v>20150</v>
      </c>
      <c r="D28" s="46">
        <f>'大府市・東海市'!G48</f>
        <v>0</v>
      </c>
      <c r="E28" s="47">
        <f>VALUE(TRIM(LEFT('大府市・東海市'!I48,2)))</f>
        <v>3</v>
      </c>
      <c r="F28" s="45">
        <f>'大府市・東海市'!J48</f>
        <v>3000</v>
      </c>
      <c r="G28" s="45">
        <f>'大府市・東海市'!K48</f>
        <v>0</v>
      </c>
      <c r="H28" s="48">
        <f>VALUE(TRIM(LEFT('大府市・東海市'!M48,2)))</f>
        <v>1</v>
      </c>
      <c r="I28" s="45">
        <f>'大府市・東海市'!N48</f>
        <v>150</v>
      </c>
      <c r="J28" s="49">
        <f>'大府市・東海市'!O48</f>
        <v>0</v>
      </c>
      <c r="K28" s="48">
        <f>VALUE(TRIM(LEFT('大府市・東海市'!Q48,2)))</f>
        <v>4</v>
      </c>
      <c r="L28" s="45">
        <f>'大府市・東海市'!R48</f>
        <v>1200</v>
      </c>
      <c r="M28" s="46">
        <f>'大府市・東海市'!S48</f>
        <v>0</v>
      </c>
      <c r="N28" s="48"/>
      <c r="O28" s="47"/>
      <c r="P28" s="46"/>
      <c r="Q28" s="50">
        <f t="shared" si="0"/>
        <v>18</v>
      </c>
      <c r="R28" s="51">
        <f t="shared" si="1"/>
        <v>24500</v>
      </c>
      <c r="S28" s="52">
        <f t="shared" si="2"/>
        <v>0</v>
      </c>
      <c r="T28" s="319"/>
      <c r="U28" s="320"/>
    </row>
    <row r="29" spans="1:21" ht="15.75" customHeight="1">
      <c r="A29" s="247" t="s">
        <v>374</v>
      </c>
      <c r="B29" s="44">
        <f>VALUE(TRIM(LEFT('知多市・半田市'!E26,2)))</f>
        <v>9</v>
      </c>
      <c r="C29" s="45">
        <f>'知多市・半田市'!F26</f>
        <v>18900</v>
      </c>
      <c r="D29" s="46">
        <f>'知多市・半田市'!G26</f>
        <v>0</v>
      </c>
      <c r="E29" s="47">
        <f>VALUE(TRIM(LEFT('知多市・半田市'!I26,2)))</f>
        <v>3</v>
      </c>
      <c r="F29" s="45">
        <f>'知多市・半田市'!J26</f>
        <v>3250</v>
      </c>
      <c r="G29" s="45">
        <f>'知多市・半田市'!K26</f>
        <v>0</v>
      </c>
      <c r="H29" s="48">
        <f>VALUE(TRIM(LEFT('知多市・半田市'!M26,2)))</f>
        <v>0</v>
      </c>
      <c r="I29" s="45">
        <f>'知多市・半田市'!N26</f>
        <v>0</v>
      </c>
      <c r="J29" s="49">
        <f>'知多市・半田市'!O26</f>
        <v>0</v>
      </c>
      <c r="K29" s="48">
        <f>VALUE(TRIM(LEFT('知多市・半田市'!Q26,2)))</f>
        <v>1</v>
      </c>
      <c r="L29" s="45">
        <f>'知多市・半田市'!R26</f>
        <v>650</v>
      </c>
      <c r="M29" s="46">
        <f>'知多市・半田市'!S26</f>
        <v>0</v>
      </c>
      <c r="N29" s="48"/>
      <c r="O29" s="47"/>
      <c r="P29" s="46"/>
      <c r="Q29" s="50">
        <f t="shared" si="0"/>
        <v>13</v>
      </c>
      <c r="R29" s="51">
        <f t="shared" si="1"/>
        <v>22800</v>
      </c>
      <c r="S29" s="52">
        <f t="shared" si="2"/>
        <v>0</v>
      </c>
      <c r="T29" s="319"/>
      <c r="U29" s="320"/>
    </row>
    <row r="30" spans="1:21" ht="15.75" customHeight="1">
      <c r="A30" s="247" t="s">
        <v>375</v>
      </c>
      <c r="B30" s="44">
        <f>VALUE(TRIM(LEFT('知多市・半田市'!E48,2)))</f>
        <v>13</v>
      </c>
      <c r="C30" s="45">
        <f>'知多市・半田市'!F48</f>
        <v>25750</v>
      </c>
      <c r="D30" s="46">
        <f>'知多市・半田市'!G48</f>
        <v>0</v>
      </c>
      <c r="E30" s="47">
        <f>VALUE(TRIM(LEFT('知多市・半田市'!I48,2)))</f>
        <v>4</v>
      </c>
      <c r="F30" s="45">
        <f>'知多市・半田市'!J48</f>
        <v>2900</v>
      </c>
      <c r="G30" s="45">
        <f>'知多市・半田市'!K48</f>
        <v>0</v>
      </c>
      <c r="H30" s="48">
        <f>VALUE(TRIM(LEFT('知多市・半田市'!M48,2)))</f>
        <v>1</v>
      </c>
      <c r="I30" s="45">
        <f>'知多市・半田市'!N48</f>
        <v>1150</v>
      </c>
      <c r="J30" s="49">
        <f>'知多市・半田市'!O48</f>
        <v>0</v>
      </c>
      <c r="K30" s="48">
        <f>VALUE(TRIM(LEFT('知多市・半田市'!Q48,2)))</f>
        <v>3</v>
      </c>
      <c r="L30" s="45">
        <f>'知多市・半田市'!R48</f>
        <v>1250</v>
      </c>
      <c r="M30" s="46">
        <f>'知多市・半田市'!S48</f>
        <v>0</v>
      </c>
      <c r="N30" s="48"/>
      <c r="O30" s="47"/>
      <c r="P30" s="46"/>
      <c r="Q30" s="50">
        <f t="shared" si="0"/>
        <v>21</v>
      </c>
      <c r="R30" s="51">
        <f t="shared" si="1"/>
        <v>31050</v>
      </c>
      <c r="S30" s="52">
        <f t="shared" si="2"/>
        <v>0</v>
      </c>
      <c r="T30" s="319"/>
      <c r="U30" s="320"/>
    </row>
    <row r="31" spans="1:21" ht="15.75" customHeight="1">
      <c r="A31" s="247" t="s">
        <v>407</v>
      </c>
      <c r="B31" s="44">
        <f>VALUE(TRIM(LEFT('常滑市・知多郡'!E20,2)))</f>
        <v>4</v>
      </c>
      <c r="C31" s="45">
        <f>'常滑市・知多郡'!F20</f>
        <v>12200</v>
      </c>
      <c r="D31" s="46">
        <f>'常滑市・知多郡'!G20</f>
        <v>0</v>
      </c>
      <c r="E31" s="47">
        <f>VALUE(TRIM(LEFT('常滑市・知多郡'!I20,2)))</f>
        <v>1</v>
      </c>
      <c r="F31" s="45">
        <f>'常滑市・知多郡'!J20</f>
        <v>700</v>
      </c>
      <c r="G31" s="45">
        <f>'常滑市・知多郡'!K20</f>
        <v>0</v>
      </c>
      <c r="H31" s="48">
        <f>VALUE(TRIM(LEFT('常滑市・知多郡'!M20,2)))</f>
        <v>0</v>
      </c>
      <c r="I31" s="45">
        <f>'常滑市・知多郡'!N20</f>
        <v>0</v>
      </c>
      <c r="J31" s="49">
        <f>'常滑市・知多郡'!O20</f>
        <v>0</v>
      </c>
      <c r="K31" s="48">
        <f>VALUE(TRIM(LEFT('常滑市・知多郡'!Q20,2)))</f>
        <v>0</v>
      </c>
      <c r="L31" s="45">
        <f>'常滑市・知多郡'!R20</f>
        <v>0</v>
      </c>
      <c r="M31" s="46">
        <f>'常滑市・知多郡'!S20</f>
        <v>0</v>
      </c>
      <c r="N31" s="48"/>
      <c r="O31" s="47"/>
      <c r="P31" s="46"/>
      <c r="Q31" s="50">
        <f t="shared" si="0"/>
        <v>5</v>
      </c>
      <c r="R31" s="51">
        <f t="shared" si="1"/>
        <v>12900</v>
      </c>
      <c r="S31" s="52">
        <f t="shared" si="2"/>
        <v>0</v>
      </c>
      <c r="T31" s="319"/>
      <c r="U31" s="320"/>
    </row>
    <row r="32" spans="1:21" ht="15.75" customHeight="1">
      <c r="A32" s="88" t="s">
        <v>408</v>
      </c>
      <c r="B32" s="44">
        <f>VALUE(TRIM(LEFT('常滑市・知多郡'!E48,2)))</f>
        <v>15</v>
      </c>
      <c r="C32" s="45">
        <f>'常滑市・知多郡'!F48</f>
        <v>33650</v>
      </c>
      <c r="D32" s="46">
        <f>'常滑市・知多郡'!G48</f>
        <v>0</v>
      </c>
      <c r="E32" s="47">
        <f>VALUE(TRIM(LEFT('常滑市・知多郡'!I48,2)))</f>
        <v>6</v>
      </c>
      <c r="F32" s="45">
        <f>'常滑市・知多郡'!J48</f>
        <v>3400</v>
      </c>
      <c r="G32" s="45">
        <f>'常滑市・知多郡'!K48</f>
        <v>0</v>
      </c>
      <c r="H32" s="48">
        <f>VALUE(TRIM(LEFT('常滑市・知多郡'!M48,2)))</f>
        <v>0</v>
      </c>
      <c r="I32" s="45">
        <f>'常滑市・知多郡'!N48</f>
        <v>0</v>
      </c>
      <c r="J32" s="49">
        <f>'常滑市・知多郡'!O48</f>
        <v>0</v>
      </c>
      <c r="K32" s="48">
        <f>VALUE(TRIM(LEFT('常滑市・知多郡'!Q48,2)))</f>
        <v>4</v>
      </c>
      <c r="L32" s="45">
        <f>'常滑市・知多郡'!R48</f>
        <v>650</v>
      </c>
      <c r="M32" s="46">
        <f>'常滑市・知多郡'!S48</f>
        <v>0</v>
      </c>
      <c r="N32" s="48"/>
      <c r="O32" s="47"/>
      <c r="P32" s="46"/>
      <c r="Q32" s="50">
        <f t="shared" si="0"/>
        <v>25</v>
      </c>
      <c r="R32" s="51">
        <f t="shared" si="1"/>
        <v>37700</v>
      </c>
      <c r="S32" s="52">
        <f t="shared" si="2"/>
        <v>0</v>
      </c>
      <c r="T32" s="321"/>
      <c r="U32" s="322"/>
    </row>
    <row r="33" spans="1:21" s="253" customFormat="1" ht="15.75" customHeight="1">
      <c r="A33" s="250" t="s">
        <v>38</v>
      </c>
      <c r="B33" s="53">
        <f aca="true" t="shared" si="3" ref="B33:M33">SUM(B5:B32)</f>
        <v>256</v>
      </c>
      <c r="C33" s="54">
        <f t="shared" si="3"/>
        <v>599100</v>
      </c>
      <c r="D33" s="55">
        <f t="shared" si="3"/>
        <v>0</v>
      </c>
      <c r="E33" s="56">
        <f t="shared" si="3"/>
        <v>74</v>
      </c>
      <c r="F33" s="54">
        <f t="shared" si="3"/>
        <v>70250</v>
      </c>
      <c r="G33" s="55">
        <f t="shared" si="3"/>
        <v>0</v>
      </c>
      <c r="H33" s="57">
        <f t="shared" si="3"/>
        <v>15</v>
      </c>
      <c r="I33" s="54">
        <f t="shared" si="3"/>
        <v>8400</v>
      </c>
      <c r="J33" s="58">
        <f t="shared" si="3"/>
        <v>0</v>
      </c>
      <c r="K33" s="57">
        <f t="shared" si="3"/>
        <v>54</v>
      </c>
      <c r="L33" s="54">
        <f t="shared" si="3"/>
        <v>26950</v>
      </c>
      <c r="M33" s="55">
        <f t="shared" si="3"/>
        <v>0</v>
      </c>
      <c r="N33" s="59"/>
      <c r="O33" s="54"/>
      <c r="P33" s="55"/>
      <c r="Q33" s="60">
        <f>SUM(Q5:Q32)</f>
        <v>399</v>
      </c>
      <c r="R33" s="61">
        <f>SUM(R5:R32)</f>
        <v>704700</v>
      </c>
      <c r="S33" s="62">
        <f>SUM(S5:S32)</f>
        <v>0</v>
      </c>
      <c r="T33" s="328"/>
      <c r="U33" s="329"/>
    </row>
    <row r="34" spans="1:21" ht="18" customHeight="1">
      <c r="A34" s="63"/>
      <c r="B34" s="64"/>
      <c r="C34" s="64"/>
      <c r="D34" s="64"/>
      <c r="E34" s="64"/>
      <c r="F34" s="64"/>
      <c r="G34" s="64"/>
      <c r="H34" s="64"/>
      <c r="I34" s="64"/>
      <c r="J34" s="64"/>
      <c r="K34" s="64"/>
      <c r="L34" s="64"/>
      <c r="M34" s="64"/>
      <c r="N34" s="64"/>
      <c r="O34" s="64"/>
      <c r="P34" s="64"/>
      <c r="Q34" s="65"/>
      <c r="R34" s="65"/>
      <c r="S34" s="65"/>
      <c r="T34" s="66"/>
      <c r="U34" s="66"/>
    </row>
    <row r="35" spans="1:21" ht="15.75" customHeight="1">
      <c r="A35" s="251" t="s">
        <v>438</v>
      </c>
      <c r="B35" s="323" t="s">
        <v>3</v>
      </c>
      <c r="C35" s="324"/>
      <c r="D35" s="325"/>
      <c r="E35" s="324" t="s">
        <v>4</v>
      </c>
      <c r="F35" s="324"/>
      <c r="G35" s="325"/>
      <c r="H35" s="323" t="s">
        <v>5</v>
      </c>
      <c r="I35" s="324"/>
      <c r="J35" s="325"/>
      <c r="K35" s="323" t="s">
        <v>6</v>
      </c>
      <c r="L35" s="324"/>
      <c r="M35" s="325"/>
      <c r="N35" s="323"/>
      <c r="O35" s="324"/>
      <c r="P35" s="325"/>
      <c r="Q35" s="323" t="s">
        <v>37</v>
      </c>
      <c r="R35" s="324"/>
      <c r="S35" s="325"/>
      <c r="T35" s="309" t="s">
        <v>439</v>
      </c>
      <c r="U35" s="310"/>
    </row>
    <row r="36" spans="1:21" ht="15.75" customHeight="1">
      <c r="A36" s="291" t="s">
        <v>437</v>
      </c>
      <c r="B36" s="76">
        <v>241</v>
      </c>
      <c r="C36" s="77">
        <v>479800</v>
      </c>
      <c r="D36" s="78">
        <v>0</v>
      </c>
      <c r="E36" s="79">
        <v>65</v>
      </c>
      <c r="F36" s="80">
        <v>66150</v>
      </c>
      <c r="G36" s="81">
        <v>0</v>
      </c>
      <c r="H36" s="82">
        <v>17</v>
      </c>
      <c r="I36" s="80">
        <v>6500</v>
      </c>
      <c r="J36" s="81">
        <v>0</v>
      </c>
      <c r="K36" s="82">
        <v>64</v>
      </c>
      <c r="L36" s="80">
        <v>34400</v>
      </c>
      <c r="M36" s="81">
        <v>0</v>
      </c>
      <c r="N36" s="82"/>
      <c r="O36" s="80"/>
      <c r="P36" s="81"/>
      <c r="Q36" s="82">
        <v>387</v>
      </c>
      <c r="R36" s="80">
        <v>586850</v>
      </c>
      <c r="S36" s="81">
        <v>0</v>
      </c>
      <c r="T36" s="311"/>
      <c r="U36" s="312"/>
    </row>
    <row r="37" spans="1:21" ht="15.75" customHeight="1">
      <c r="A37" s="292" t="s">
        <v>440</v>
      </c>
      <c r="B37" s="83">
        <f>B33</f>
        <v>256</v>
      </c>
      <c r="C37" s="84">
        <f aca="true" t="shared" si="4" ref="C37:R37">C33</f>
        <v>599100</v>
      </c>
      <c r="D37" s="85">
        <f t="shared" si="4"/>
        <v>0</v>
      </c>
      <c r="E37" s="86">
        <f t="shared" si="4"/>
        <v>74</v>
      </c>
      <c r="F37" s="84">
        <f t="shared" si="4"/>
        <v>70250</v>
      </c>
      <c r="G37" s="85">
        <f t="shared" si="4"/>
        <v>0</v>
      </c>
      <c r="H37" s="87">
        <f t="shared" si="4"/>
        <v>15</v>
      </c>
      <c r="I37" s="84">
        <f t="shared" si="4"/>
        <v>8400</v>
      </c>
      <c r="J37" s="85">
        <f t="shared" si="4"/>
        <v>0</v>
      </c>
      <c r="K37" s="87">
        <f t="shared" si="4"/>
        <v>54</v>
      </c>
      <c r="L37" s="84">
        <f t="shared" si="4"/>
        <v>26950</v>
      </c>
      <c r="M37" s="85">
        <f t="shared" si="4"/>
        <v>0</v>
      </c>
      <c r="N37" s="87"/>
      <c r="O37" s="84"/>
      <c r="P37" s="85"/>
      <c r="Q37" s="87">
        <f t="shared" si="4"/>
        <v>399</v>
      </c>
      <c r="R37" s="84">
        <f t="shared" si="4"/>
        <v>704700</v>
      </c>
      <c r="S37" s="85">
        <f>S33</f>
        <v>0</v>
      </c>
      <c r="T37" s="313"/>
      <c r="U37" s="314"/>
    </row>
    <row r="38" spans="1:21" ht="15.75" customHeight="1">
      <c r="A38" s="293" t="s">
        <v>441</v>
      </c>
      <c r="B38" s="83">
        <v>190</v>
      </c>
      <c r="C38" s="84">
        <v>468600</v>
      </c>
      <c r="D38" s="85">
        <v>0</v>
      </c>
      <c r="E38" s="86">
        <v>41</v>
      </c>
      <c r="F38" s="84">
        <v>44500</v>
      </c>
      <c r="G38" s="85">
        <v>0</v>
      </c>
      <c r="H38" s="87">
        <v>4</v>
      </c>
      <c r="I38" s="84">
        <v>2350</v>
      </c>
      <c r="J38" s="85">
        <v>0</v>
      </c>
      <c r="K38" s="87">
        <v>49</v>
      </c>
      <c r="L38" s="84">
        <v>24900</v>
      </c>
      <c r="M38" s="85">
        <v>0</v>
      </c>
      <c r="N38" s="87">
        <v>0</v>
      </c>
      <c r="O38" s="84">
        <v>0</v>
      </c>
      <c r="P38" s="85">
        <v>0</v>
      </c>
      <c r="Q38" s="87">
        <v>284</v>
      </c>
      <c r="R38" s="89">
        <v>540350</v>
      </c>
      <c r="S38" s="90">
        <v>0</v>
      </c>
      <c r="T38" s="315"/>
      <c r="U38" s="316"/>
    </row>
    <row r="39" spans="1:21" ht="15.75" customHeight="1">
      <c r="A39" s="91" t="s">
        <v>38</v>
      </c>
      <c r="B39" s="92">
        <f>SUM(B36:B38)</f>
        <v>687</v>
      </c>
      <c r="C39" s="93">
        <f>SUM(C36:C38)</f>
        <v>1547500</v>
      </c>
      <c r="D39" s="94">
        <f aca="true" t="shared" si="5" ref="D39:J39">SUM(D36:D38)</f>
        <v>0</v>
      </c>
      <c r="E39" s="95">
        <f t="shared" si="5"/>
        <v>180</v>
      </c>
      <c r="F39" s="93">
        <f t="shared" si="5"/>
        <v>180900</v>
      </c>
      <c r="G39" s="94">
        <f t="shared" si="5"/>
        <v>0</v>
      </c>
      <c r="H39" s="96">
        <f t="shared" si="5"/>
        <v>36</v>
      </c>
      <c r="I39" s="93">
        <f t="shared" si="5"/>
        <v>17250</v>
      </c>
      <c r="J39" s="94">
        <f t="shared" si="5"/>
        <v>0</v>
      </c>
      <c r="K39" s="96">
        <f>SUM(K36:K38)</f>
        <v>167</v>
      </c>
      <c r="L39" s="93">
        <f>SUM(L36:L38)</f>
        <v>86250</v>
      </c>
      <c r="M39" s="94">
        <f>SUM(M36:M38)</f>
        <v>0</v>
      </c>
      <c r="N39" s="96"/>
      <c r="O39" s="93"/>
      <c r="P39" s="94"/>
      <c r="Q39" s="96">
        <f>SUM(Q36:Q38)</f>
        <v>1070</v>
      </c>
      <c r="R39" s="93">
        <f>SUM(R36:R38)</f>
        <v>1831900</v>
      </c>
      <c r="S39" s="94">
        <f>SUM(S36:S38)</f>
        <v>0</v>
      </c>
      <c r="T39" s="309"/>
      <c r="U39" s="310"/>
    </row>
    <row r="40" spans="1:21" ht="18" customHeight="1">
      <c r="A40" s="256"/>
      <c r="B40" s="256"/>
      <c r="C40" s="256"/>
      <c r="D40" s="256"/>
      <c r="E40" s="256"/>
      <c r="F40" s="256"/>
      <c r="G40" s="256"/>
      <c r="H40" s="256"/>
      <c r="I40" s="256"/>
      <c r="J40" s="256"/>
      <c r="K40" s="256"/>
      <c r="L40" s="256"/>
      <c r="M40" s="256"/>
      <c r="N40" s="256"/>
      <c r="O40" s="256"/>
      <c r="P40" s="256"/>
      <c r="Q40" s="256"/>
      <c r="R40" s="256"/>
      <c r="S40" s="256"/>
      <c r="T40" s="256"/>
      <c r="U40" s="257" t="s">
        <v>8</v>
      </c>
    </row>
    <row r="41" spans="1:19" ht="24.75" customHeight="1">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row r="44" spans="1:19" ht="13.5">
      <c r="A44" s="67"/>
      <c r="B44" s="68"/>
      <c r="C44" s="68"/>
      <c r="D44" s="68"/>
      <c r="E44" s="68"/>
      <c r="F44" s="68"/>
      <c r="G44" s="68"/>
      <c r="H44" s="68"/>
      <c r="I44" s="68"/>
      <c r="J44" s="68"/>
      <c r="K44" s="68"/>
      <c r="L44" s="68"/>
      <c r="M44" s="68"/>
      <c r="N44" s="68"/>
      <c r="O44" s="68"/>
      <c r="P44" s="68"/>
      <c r="Q44" s="69"/>
      <c r="R44" s="69"/>
      <c r="S44" s="69"/>
    </row>
    <row r="45" spans="1:19" ht="13.5">
      <c r="A45" s="67"/>
      <c r="B45" s="68"/>
      <c r="C45" s="68"/>
      <c r="D45" s="68"/>
      <c r="E45" s="68"/>
      <c r="F45" s="68"/>
      <c r="G45" s="68"/>
      <c r="H45" s="68"/>
      <c r="I45" s="68"/>
      <c r="J45" s="68"/>
      <c r="K45" s="68"/>
      <c r="L45" s="68"/>
      <c r="M45" s="68"/>
      <c r="N45" s="68"/>
      <c r="O45" s="68"/>
      <c r="P45" s="68"/>
      <c r="Q45" s="69"/>
      <c r="R45" s="69"/>
      <c r="S45" s="69"/>
    </row>
    <row r="46" spans="1:19" ht="13.5">
      <c r="A46" s="67"/>
      <c r="B46" s="68"/>
      <c r="C46" s="68"/>
      <c r="D46" s="68"/>
      <c r="E46" s="68"/>
      <c r="F46" s="68"/>
      <c r="G46" s="68"/>
      <c r="H46" s="68"/>
      <c r="I46" s="68"/>
      <c r="J46" s="68"/>
      <c r="K46" s="68"/>
      <c r="L46" s="68"/>
      <c r="M46" s="68"/>
      <c r="N46" s="68"/>
      <c r="O46" s="68"/>
      <c r="P46" s="68"/>
      <c r="Q46" s="69"/>
      <c r="R46" s="69"/>
      <c r="S46" s="69"/>
    </row>
    <row r="47" spans="1:19" ht="13.5">
      <c r="A47" s="67"/>
      <c r="B47" s="68"/>
      <c r="C47" s="68"/>
      <c r="D47" s="68"/>
      <c r="E47" s="68"/>
      <c r="F47" s="68"/>
      <c r="G47" s="68"/>
      <c r="H47" s="68"/>
      <c r="I47" s="68"/>
      <c r="J47" s="68"/>
      <c r="K47" s="68"/>
      <c r="L47" s="68"/>
      <c r="M47" s="68"/>
      <c r="N47" s="68"/>
      <c r="O47" s="68"/>
      <c r="P47" s="68"/>
      <c r="Q47" s="69"/>
      <c r="R47" s="69"/>
      <c r="S47" s="69"/>
    </row>
    <row r="48" spans="1:19" ht="13.5">
      <c r="A48" s="67"/>
      <c r="B48" s="68"/>
      <c r="C48" s="68"/>
      <c r="D48" s="68"/>
      <c r="E48" s="68"/>
      <c r="F48" s="68"/>
      <c r="G48" s="68"/>
      <c r="H48" s="68"/>
      <c r="I48" s="68"/>
      <c r="J48" s="68"/>
      <c r="K48" s="68"/>
      <c r="L48" s="68"/>
      <c r="M48" s="68"/>
      <c r="N48" s="68"/>
      <c r="O48" s="68"/>
      <c r="P48" s="68"/>
      <c r="Q48" s="69"/>
      <c r="R48" s="69"/>
      <c r="S48" s="69"/>
    </row>
    <row r="49" spans="1:19" ht="13.5">
      <c r="A49" s="67"/>
      <c r="B49" s="68"/>
      <c r="C49" s="68"/>
      <c r="D49" s="68"/>
      <c r="E49" s="68"/>
      <c r="F49" s="68"/>
      <c r="G49" s="68"/>
      <c r="H49" s="68"/>
      <c r="I49" s="68"/>
      <c r="J49" s="68"/>
      <c r="K49" s="68"/>
      <c r="L49" s="68"/>
      <c r="M49" s="68"/>
      <c r="N49" s="68"/>
      <c r="O49" s="68"/>
      <c r="P49" s="68"/>
      <c r="Q49" s="69"/>
      <c r="R49" s="69"/>
      <c r="S49" s="69"/>
    </row>
    <row r="50" spans="1:19" ht="13.5">
      <c r="A50" s="67"/>
      <c r="B50" s="68"/>
      <c r="C50" s="68"/>
      <c r="D50" s="68"/>
      <c r="E50" s="68"/>
      <c r="F50" s="68"/>
      <c r="G50" s="68"/>
      <c r="H50" s="68"/>
      <c r="I50" s="68"/>
      <c r="J50" s="68"/>
      <c r="K50" s="68"/>
      <c r="L50" s="68"/>
      <c r="M50" s="68"/>
      <c r="N50" s="68"/>
      <c r="O50" s="68"/>
      <c r="P50" s="68"/>
      <c r="Q50" s="69"/>
      <c r="R50" s="69"/>
      <c r="S50" s="69"/>
    </row>
    <row r="51" spans="1:19" ht="13.5">
      <c r="A51" s="67"/>
      <c r="B51" s="68"/>
      <c r="C51" s="68"/>
      <c r="D51" s="68"/>
      <c r="E51" s="68"/>
      <c r="F51" s="68"/>
      <c r="G51" s="68"/>
      <c r="H51" s="68"/>
      <c r="I51" s="68"/>
      <c r="J51" s="68"/>
      <c r="K51" s="68"/>
      <c r="L51" s="68"/>
      <c r="M51" s="68"/>
      <c r="N51" s="68"/>
      <c r="O51" s="68"/>
      <c r="P51" s="68"/>
      <c r="Q51" s="69"/>
      <c r="R51" s="69"/>
      <c r="S51" s="69"/>
    </row>
    <row r="52" spans="1:19" ht="13.5">
      <c r="A52" s="67"/>
      <c r="B52" s="68"/>
      <c r="C52" s="68"/>
      <c r="D52" s="68"/>
      <c r="E52" s="68"/>
      <c r="F52" s="68"/>
      <c r="G52" s="68"/>
      <c r="H52" s="68"/>
      <c r="I52" s="68"/>
      <c r="J52" s="68"/>
      <c r="K52" s="68"/>
      <c r="L52" s="68"/>
      <c r="M52" s="68"/>
      <c r="N52" s="68"/>
      <c r="O52" s="68"/>
      <c r="P52" s="68"/>
      <c r="Q52" s="69"/>
      <c r="R52" s="69"/>
      <c r="S52" s="69"/>
    </row>
    <row r="53" spans="1:19" ht="13.5">
      <c r="A53" s="67"/>
      <c r="B53" s="68"/>
      <c r="C53" s="68"/>
      <c r="D53" s="68"/>
      <c r="E53" s="68"/>
      <c r="F53" s="68"/>
      <c r="G53" s="68"/>
      <c r="H53" s="68"/>
      <c r="I53" s="68"/>
      <c r="J53" s="68"/>
      <c r="K53" s="68"/>
      <c r="L53" s="68"/>
      <c r="M53" s="68"/>
      <c r="N53" s="68"/>
      <c r="O53" s="68"/>
      <c r="P53" s="68"/>
      <c r="Q53" s="69"/>
      <c r="R53" s="69"/>
      <c r="S53" s="69"/>
    </row>
    <row r="54" spans="1:19" ht="13.5">
      <c r="A54" s="67"/>
      <c r="B54" s="68"/>
      <c r="C54" s="68"/>
      <c r="D54" s="68"/>
      <c r="E54" s="68"/>
      <c r="F54" s="68"/>
      <c r="G54" s="68"/>
      <c r="H54" s="68"/>
      <c r="I54" s="68"/>
      <c r="J54" s="68"/>
      <c r="K54" s="68"/>
      <c r="L54" s="68"/>
      <c r="M54" s="68"/>
      <c r="N54" s="68"/>
      <c r="O54" s="68"/>
      <c r="P54" s="68"/>
      <c r="Q54" s="69"/>
      <c r="R54" s="69"/>
      <c r="S54" s="69"/>
    </row>
    <row r="55" spans="1:19" ht="13.5">
      <c r="A55" s="67"/>
      <c r="B55" s="68"/>
      <c r="C55" s="68"/>
      <c r="D55" s="68"/>
      <c r="E55" s="68"/>
      <c r="F55" s="68"/>
      <c r="G55" s="68"/>
      <c r="H55" s="68"/>
      <c r="I55" s="68"/>
      <c r="J55" s="68"/>
      <c r="K55" s="68"/>
      <c r="L55" s="68"/>
      <c r="M55" s="68"/>
      <c r="N55" s="68"/>
      <c r="O55" s="68"/>
      <c r="P55" s="68"/>
      <c r="Q55" s="69"/>
      <c r="R55" s="69"/>
      <c r="S55" s="69"/>
    </row>
  </sheetData>
  <sheetProtection password="CC47" sheet="1" objects="1" scenarios="1" formatCells="0"/>
  <mergeCells count="26">
    <mergeCell ref="T1:U2"/>
    <mergeCell ref="H2:N2"/>
    <mergeCell ref="P2:R2"/>
    <mergeCell ref="B35:D35"/>
    <mergeCell ref="E35:G35"/>
    <mergeCell ref="H35:J35"/>
    <mergeCell ref="K35:M35"/>
    <mergeCell ref="N35:P35"/>
    <mergeCell ref="K4:M4"/>
    <mergeCell ref="B1:E2"/>
    <mergeCell ref="B4:D4"/>
    <mergeCell ref="E4:G4"/>
    <mergeCell ref="H4:J4"/>
    <mergeCell ref="Q4:S4"/>
    <mergeCell ref="F2:G2"/>
    <mergeCell ref="F1:G1"/>
    <mergeCell ref="N4:P4"/>
    <mergeCell ref="H1:N1"/>
    <mergeCell ref="P1:R1"/>
    <mergeCell ref="T39:U39"/>
    <mergeCell ref="T36:U38"/>
    <mergeCell ref="T35:U35"/>
    <mergeCell ref="T5:U32"/>
    <mergeCell ref="Q35:S35"/>
    <mergeCell ref="T4:U4"/>
    <mergeCell ref="T33: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 location="一宮市!A1" display="一宮市"/>
    <hyperlink ref="A6:A7" location="稲沢市・津島市!A1" display="稲沢市"/>
    <hyperlink ref="A8:A10" location="愛西市・弥富市・あま市!A1" display="愛西市"/>
    <hyperlink ref="A11:A13" location="海部郡・清須市・北名古屋市!A1" display="海部郡"/>
    <hyperlink ref="A14:A16" location="西春日井郡・岩倉市・江南市!A1" display="西春日井郡"/>
    <hyperlink ref="A17:A18" location="丹羽郡・犬山市!A1" display="丹羽郡"/>
    <hyperlink ref="A19" location="小牧市!A1" display="小牧市"/>
    <hyperlink ref="A20" location="春日井市!A1" display="春日井市"/>
    <hyperlink ref="A21:A22" location="瀬戸市・尾張旭市!A1" display="瀬戸市"/>
    <hyperlink ref="A23:A24" location="日進市・豊明市!A1" display="日進市"/>
    <hyperlink ref="A25:A26" location="長久手市・愛知郡!A1" display="長久手市"/>
    <hyperlink ref="A27:A28" location="大府市・東海市!A1" display="大府市"/>
    <hyperlink ref="A29:A30" location="知多市・半田市!A1" display="知多市"/>
    <hyperlink ref="A31:A32" location="常滑市・知多郡!A1" display="常滑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A50" sqref="A50"/>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45</v>
      </c>
      <c r="B5" s="176"/>
      <c r="C5" s="228">
        <v>0</v>
      </c>
      <c r="D5" s="287">
        <v>230320101010</v>
      </c>
      <c r="E5" s="144" t="s">
        <v>46</v>
      </c>
      <c r="F5" s="177">
        <v>2800</v>
      </c>
      <c r="G5" s="178"/>
      <c r="H5" s="287">
        <v>230320202010</v>
      </c>
      <c r="I5" s="144" t="s">
        <v>47</v>
      </c>
      <c r="J5" s="179">
        <v>500</v>
      </c>
      <c r="K5" s="271"/>
      <c r="L5" s="143">
        <v>230320303020</v>
      </c>
      <c r="M5" s="144" t="s">
        <v>48</v>
      </c>
      <c r="N5" s="180">
        <v>850</v>
      </c>
      <c r="O5" s="272"/>
      <c r="P5" s="285">
        <v>230320405001</v>
      </c>
      <c r="Q5" s="146" t="s">
        <v>49</v>
      </c>
      <c r="R5" s="181">
        <v>1150</v>
      </c>
      <c r="S5" s="273"/>
      <c r="T5" s="143"/>
      <c r="U5" s="144"/>
      <c r="V5" s="182"/>
      <c r="W5" s="178"/>
      <c r="X5" s="267" t="s">
        <v>50</v>
      </c>
      <c r="AA5" s="172"/>
      <c r="AB5" s="172"/>
      <c r="AC5" s="172"/>
      <c r="AD5" s="172"/>
      <c r="AE5" s="172"/>
      <c r="AF5" s="172"/>
      <c r="AG5" s="172"/>
      <c r="AH5" s="172"/>
      <c r="AI5" s="172"/>
      <c r="AJ5" s="172"/>
      <c r="AK5" s="172"/>
      <c r="AL5" s="172"/>
      <c r="AM5" s="172"/>
    </row>
    <row r="6" spans="1:39" ht="15.75" customHeight="1">
      <c r="A6" s="183">
        <f>SUM(G48,K48,O48,S48,W48)</f>
        <v>0</v>
      </c>
      <c r="B6" s="184">
        <f>SUM(F48,J48,N48,R48,V48)</f>
        <v>94400</v>
      </c>
      <c r="C6" s="229">
        <v>0</v>
      </c>
      <c r="D6" s="286">
        <v>230320101020</v>
      </c>
      <c r="E6" s="146" t="s">
        <v>51</v>
      </c>
      <c r="F6" s="185">
        <v>8150</v>
      </c>
      <c r="G6" s="186"/>
      <c r="H6" s="286">
        <v>230320202020</v>
      </c>
      <c r="I6" s="146" t="s">
        <v>52</v>
      </c>
      <c r="J6" s="187">
        <v>1000</v>
      </c>
      <c r="K6" s="274"/>
      <c r="L6" s="147">
        <v>230320303030</v>
      </c>
      <c r="M6" s="146" t="s">
        <v>53</v>
      </c>
      <c r="N6" s="188">
        <v>600</v>
      </c>
      <c r="O6" s="275"/>
      <c r="P6" s="286">
        <v>230320405002</v>
      </c>
      <c r="Q6" s="146" t="s">
        <v>52</v>
      </c>
      <c r="R6" s="181">
        <v>800</v>
      </c>
      <c r="S6" s="273"/>
      <c r="T6" s="147"/>
      <c r="U6" s="146"/>
      <c r="V6" s="189"/>
      <c r="W6" s="186"/>
      <c r="X6" s="268" t="s">
        <v>596</v>
      </c>
      <c r="AA6" s="172"/>
      <c r="AB6" s="172"/>
      <c r="AC6" s="172"/>
      <c r="AD6" s="172"/>
      <c r="AE6" s="172"/>
      <c r="AF6" s="172"/>
      <c r="AG6" s="172"/>
      <c r="AH6" s="172"/>
      <c r="AI6" s="172"/>
      <c r="AJ6" s="172"/>
      <c r="AK6" s="172"/>
      <c r="AL6" s="172"/>
      <c r="AM6" s="172"/>
    </row>
    <row r="7" spans="1:39" ht="15.75" customHeight="1">
      <c r="A7" s="190"/>
      <c r="B7" s="191"/>
      <c r="C7" s="230">
        <v>0</v>
      </c>
      <c r="D7" s="286">
        <v>230320101040</v>
      </c>
      <c r="E7" s="146" t="s">
        <v>54</v>
      </c>
      <c r="F7" s="185">
        <v>7100</v>
      </c>
      <c r="G7" s="186"/>
      <c r="H7" s="286">
        <v>230320202030</v>
      </c>
      <c r="I7" s="146" t="s">
        <v>55</v>
      </c>
      <c r="J7" s="187">
        <v>600</v>
      </c>
      <c r="K7" s="274"/>
      <c r="L7" s="147">
        <v>230320303040</v>
      </c>
      <c r="M7" s="146" t="s">
        <v>56</v>
      </c>
      <c r="N7" s="188">
        <v>650</v>
      </c>
      <c r="O7" s="275"/>
      <c r="P7" s="286">
        <v>230320405004</v>
      </c>
      <c r="Q7" s="146" t="s">
        <v>48</v>
      </c>
      <c r="R7" s="181">
        <v>1200</v>
      </c>
      <c r="S7" s="273"/>
      <c r="T7" s="147"/>
      <c r="U7" s="146"/>
      <c r="V7" s="189"/>
      <c r="W7" s="186"/>
      <c r="X7" s="268" t="s">
        <v>518</v>
      </c>
      <c r="AA7" s="172"/>
      <c r="AB7" s="172"/>
      <c r="AC7" s="172"/>
      <c r="AD7" s="172"/>
      <c r="AE7" s="172"/>
      <c r="AF7" s="172"/>
      <c r="AG7" s="172"/>
      <c r="AH7" s="172"/>
      <c r="AI7" s="172"/>
      <c r="AJ7" s="172"/>
      <c r="AK7" s="172"/>
      <c r="AL7" s="172"/>
      <c r="AM7" s="172"/>
    </row>
    <row r="8" spans="1:39" ht="15.75" customHeight="1">
      <c r="A8" s="190"/>
      <c r="B8" s="191"/>
      <c r="C8" s="230">
        <v>0</v>
      </c>
      <c r="D8" s="286">
        <v>230320101060</v>
      </c>
      <c r="E8" s="146" t="s">
        <v>57</v>
      </c>
      <c r="F8" s="185">
        <v>3450</v>
      </c>
      <c r="G8" s="186"/>
      <c r="H8" s="286">
        <v>230320202040</v>
      </c>
      <c r="I8" s="146" t="s">
        <v>58</v>
      </c>
      <c r="J8" s="187">
        <v>1800</v>
      </c>
      <c r="K8" s="274"/>
      <c r="L8" s="147">
        <v>230320303060</v>
      </c>
      <c r="M8" s="146" t="s">
        <v>61</v>
      </c>
      <c r="N8" s="193">
        <v>250</v>
      </c>
      <c r="O8" s="273"/>
      <c r="P8" s="286">
        <v>230320405006</v>
      </c>
      <c r="Q8" s="146" t="s">
        <v>59</v>
      </c>
      <c r="R8" s="181">
        <v>550</v>
      </c>
      <c r="S8" s="273"/>
      <c r="T8" s="147"/>
      <c r="U8" s="146"/>
      <c r="V8" s="189"/>
      <c r="W8" s="186"/>
      <c r="X8" s="268" t="s">
        <v>519</v>
      </c>
      <c r="AA8" s="172"/>
      <c r="AB8" s="172"/>
      <c r="AC8" s="172"/>
      <c r="AD8" s="172"/>
      <c r="AE8" s="172"/>
      <c r="AF8" s="172"/>
      <c r="AG8" s="172"/>
      <c r="AH8" s="172"/>
      <c r="AI8" s="172"/>
      <c r="AJ8" s="172"/>
      <c r="AK8" s="172"/>
      <c r="AL8" s="172"/>
      <c r="AM8" s="172"/>
    </row>
    <row r="9" spans="1:39" ht="15.75" customHeight="1">
      <c r="A9" s="190"/>
      <c r="B9" s="191"/>
      <c r="C9" s="230">
        <v>0</v>
      </c>
      <c r="D9" s="286">
        <v>230320101070</v>
      </c>
      <c r="E9" s="146" t="s">
        <v>60</v>
      </c>
      <c r="F9" s="185">
        <v>1100</v>
      </c>
      <c r="G9" s="186"/>
      <c r="H9" s="286">
        <v>230320202060</v>
      </c>
      <c r="I9" s="146" t="s">
        <v>48</v>
      </c>
      <c r="J9" s="193">
        <v>1100</v>
      </c>
      <c r="K9" s="273"/>
      <c r="L9" s="147">
        <v>230320303070</v>
      </c>
      <c r="M9" s="146" t="s">
        <v>65</v>
      </c>
      <c r="N9" s="193">
        <v>550</v>
      </c>
      <c r="O9" s="273"/>
      <c r="P9" s="286">
        <v>230320405007</v>
      </c>
      <c r="Q9" s="146" t="s">
        <v>62</v>
      </c>
      <c r="R9" s="181">
        <v>400</v>
      </c>
      <c r="S9" s="186"/>
      <c r="T9" s="147"/>
      <c r="U9" s="146"/>
      <c r="V9" s="189"/>
      <c r="W9" s="186"/>
      <c r="X9" s="268" t="s">
        <v>517</v>
      </c>
      <c r="AA9" s="172"/>
      <c r="AB9" s="172"/>
      <c r="AC9" s="172"/>
      <c r="AD9" s="172"/>
      <c r="AE9" s="172"/>
      <c r="AF9" s="172"/>
      <c r="AG9" s="172"/>
      <c r="AH9" s="172"/>
      <c r="AI9" s="172"/>
      <c r="AJ9" s="172"/>
      <c r="AK9" s="172"/>
      <c r="AL9" s="172"/>
      <c r="AM9" s="172"/>
    </row>
    <row r="10" spans="1:39" ht="15.75" customHeight="1">
      <c r="A10" s="190"/>
      <c r="B10" s="191"/>
      <c r="C10" s="230">
        <v>0</v>
      </c>
      <c r="D10" s="286">
        <v>230320101200</v>
      </c>
      <c r="E10" s="146" t="s">
        <v>63</v>
      </c>
      <c r="F10" s="185">
        <v>1600</v>
      </c>
      <c r="G10" s="186"/>
      <c r="H10" s="286">
        <v>230320202070</v>
      </c>
      <c r="I10" s="146" t="s">
        <v>64</v>
      </c>
      <c r="J10" s="193">
        <v>500</v>
      </c>
      <c r="K10" s="273"/>
      <c r="L10" s="148">
        <v>230320303090</v>
      </c>
      <c r="M10" s="149" t="s">
        <v>68</v>
      </c>
      <c r="N10" s="193">
        <v>400</v>
      </c>
      <c r="O10" s="186"/>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230320101160</v>
      </c>
      <c r="E11" s="146" t="s">
        <v>66</v>
      </c>
      <c r="F11" s="185">
        <v>2550</v>
      </c>
      <c r="G11" s="186"/>
      <c r="H11" s="290">
        <v>230320202080</v>
      </c>
      <c r="I11" s="149" t="s">
        <v>67</v>
      </c>
      <c r="J11" s="181">
        <v>850</v>
      </c>
      <c r="K11" s="186"/>
      <c r="L11" s="147">
        <v>230320303100</v>
      </c>
      <c r="M11" s="146" t="s">
        <v>62</v>
      </c>
      <c r="N11" s="181">
        <v>350</v>
      </c>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230320101080</v>
      </c>
      <c r="E12" s="146" t="s">
        <v>69</v>
      </c>
      <c r="F12" s="185">
        <v>1800</v>
      </c>
      <c r="G12" s="186"/>
      <c r="H12" s="286">
        <v>230320202100</v>
      </c>
      <c r="I12" s="146" t="s">
        <v>70</v>
      </c>
      <c r="J12" s="181">
        <v>600</v>
      </c>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230320101210</v>
      </c>
      <c r="E13" s="146" t="s">
        <v>71</v>
      </c>
      <c r="F13" s="185">
        <v>1400</v>
      </c>
      <c r="G13" s="186"/>
      <c r="H13" s="286">
        <v>230320202110</v>
      </c>
      <c r="I13" s="146" t="s">
        <v>62</v>
      </c>
      <c r="J13" s="181">
        <v>700</v>
      </c>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230320101030</v>
      </c>
      <c r="E14" s="146" t="s">
        <v>72</v>
      </c>
      <c r="F14" s="185">
        <v>6100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230320101050</v>
      </c>
      <c r="E15" s="146" t="s">
        <v>73</v>
      </c>
      <c r="F15" s="185">
        <v>2300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230320101130</v>
      </c>
      <c r="E16" s="146" t="s">
        <v>74</v>
      </c>
      <c r="F16" s="185">
        <v>1600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v>0</v>
      </c>
      <c r="D17" s="286">
        <v>230320101150</v>
      </c>
      <c r="E17" s="146" t="s">
        <v>570</v>
      </c>
      <c r="F17" s="185">
        <v>3050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230320101110</v>
      </c>
      <c r="E18" s="151" t="s">
        <v>75</v>
      </c>
      <c r="F18" s="200">
        <v>2500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230320101180</v>
      </c>
      <c r="E19" s="151" t="s">
        <v>76</v>
      </c>
      <c r="F19" s="203">
        <v>2250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v>0</v>
      </c>
      <c r="D20" s="289">
        <v>230320101140</v>
      </c>
      <c r="E20" s="151" t="s">
        <v>77</v>
      </c>
      <c r="F20" s="200">
        <v>1350</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v>0</v>
      </c>
      <c r="D21" s="289">
        <v>230320101220</v>
      </c>
      <c r="E21" s="151" t="s">
        <v>78</v>
      </c>
      <c r="F21" s="203">
        <v>1400</v>
      </c>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v>0</v>
      </c>
      <c r="D22" s="289">
        <v>230320101230</v>
      </c>
      <c r="E22" s="151" t="s">
        <v>571</v>
      </c>
      <c r="F22" s="203">
        <v>1250</v>
      </c>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v>0</v>
      </c>
      <c r="D23" s="289">
        <v>230320101090</v>
      </c>
      <c r="E23" s="151" t="s">
        <v>79</v>
      </c>
      <c r="F23" s="200">
        <v>1200</v>
      </c>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v>0</v>
      </c>
      <c r="D24" s="289">
        <v>230320101170</v>
      </c>
      <c r="E24" s="151" t="s">
        <v>80</v>
      </c>
      <c r="F24" s="203">
        <v>2550</v>
      </c>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v>0</v>
      </c>
      <c r="D25" s="289">
        <v>230320101100</v>
      </c>
      <c r="E25" s="151" t="s">
        <v>81</v>
      </c>
      <c r="F25" s="203">
        <v>2950</v>
      </c>
      <c r="G25" s="201"/>
      <c r="H25" s="150"/>
      <c r="I25" s="151"/>
      <c r="J25" s="202"/>
      <c r="K25" s="201"/>
      <c r="L25" s="150"/>
      <c r="M25" s="151"/>
      <c r="N25" s="202"/>
      <c r="O25" s="201"/>
      <c r="P25" s="150"/>
      <c r="Q25" s="151"/>
      <c r="R25" s="202"/>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198"/>
      <c r="B26" s="199"/>
      <c r="C26" s="232">
        <v>0</v>
      </c>
      <c r="D26" s="289">
        <v>230320101190</v>
      </c>
      <c r="E26" s="151" t="s">
        <v>82</v>
      </c>
      <c r="F26" s="203">
        <v>1800</v>
      </c>
      <c r="G26" s="201"/>
      <c r="H26" s="150"/>
      <c r="I26" s="151"/>
      <c r="J26" s="202"/>
      <c r="K26" s="201"/>
      <c r="L26" s="150"/>
      <c r="M26" s="151"/>
      <c r="N26" s="202"/>
      <c r="O26" s="201"/>
      <c r="P26" s="150"/>
      <c r="Q26" s="151"/>
      <c r="R26" s="202"/>
      <c r="S26" s="201"/>
      <c r="T26" s="150"/>
      <c r="U26" s="151"/>
      <c r="V26" s="205"/>
      <c r="W26" s="201"/>
      <c r="X26" s="268">
        <v>0</v>
      </c>
      <c r="AA26" s="172"/>
      <c r="AB26" s="172"/>
      <c r="AC26" s="172"/>
      <c r="AD26" s="172"/>
      <c r="AE26" s="172"/>
      <c r="AF26" s="172"/>
      <c r="AG26" s="172"/>
      <c r="AH26" s="172"/>
      <c r="AI26" s="172"/>
      <c r="AJ26" s="172"/>
      <c r="AK26" s="172"/>
      <c r="AL26" s="172"/>
      <c r="AM26" s="172"/>
    </row>
    <row r="27" spans="1:39" ht="15.75" customHeight="1">
      <c r="A27" s="198"/>
      <c r="B27" s="199"/>
      <c r="C27" s="232">
        <v>0</v>
      </c>
      <c r="D27" s="289">
        <v>230320101240</v>
      </c>
      <c r="E27" s="151" t="s">
        <v>83</v>
      </c>
      <c r="F27" s="203">
        <v>3300</v>
      </c>
      <c r="G27" s="201"/>
      <c r="H27" s="150"/>
      <c r="I27" s="151"/>
      <c r="J27" s="202"/>
      <c r="K27" s="201"/>
      <c r="L27" s="150"/>
      <c r="M27" s="151"/>
      <c r="N27" s="202"/>
      <c r="O27" s="201"/>
      <c r="P27" s="150"/>
      <c r="Q27" s="151"/>
      <c r="R27" s="202"/>
      <c r="S27" s="201"/>
      <c r="T27" s="150"/>
      <c r="U27" s="151"/>
      <c r="V27" s="205"/>
      <c r="W27" s="201"/>
      <c r="X27" s="268">
        <v>0</v>
      </c>
      <c r="AA27" s="172"/>
      <c r="AB27" s="276"/>
      <c r="AC27" s="276"/>
      <c r="AD27" s="172"/>
      <c r="AE27" s="172"/>
      <c r="AF27" s="276"/>
      <c r="AG27" s="276"/>
      <c r="AH27" s="172"/>
      <c r="AI27" s="172"/>
      <c r="AJ27" s="276"/>
      <c r="AK27" s="276"/>
      <c r="AL27" s="276"/>
      <c r="AM27" s="172"/>
    </row>
    <row r="28" spans="1:39" ht="15.75" customHeight="1">
      <c r="A28" s="217"/>
      <c r="B28" s="218"/>
      <c r="C28" s="233">
        <v>0</v>
      </c>
      <c r="D28" s="286">
        <v>230320101250</v>
      </c>
      <c r="E28" s="146" t="s">
        <v>84</v>
      </c>
      <c r="F28" s="193">
        <v>2150</v>
      </c>
      <c r="G28" s="186"/>
      <c r="H28" s="147"/>
      <c r="I28" s="146"/>
      <c r="J28" s="181"/>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217"/>
      <c r="B29" s="218"/>
      <c r="C29" s="233">
        <v>0</v>
      </c>
      <c r="D29" s="286">
        <v>230320101260</v>
      </c>
      <c r="E29" s="146" t="s">
        <v>573</v>
      </c>
      <c r="F29" s="193">
        <v>2350</v>
      </c>
      <c r="G29" s="186"/>
      <c r="H29" s="147"/>
      <c r="I29" s="146"/>
      <c r="J29" s="181"/>
      <c r="K29" s="186"/>
      <c r="L29" s="147"/>
      <c r="M29" s="146"/>
      <c r="N29" s="181"/>
      <c r="O29" s="186"/>
      <c r="P29" s="147"/>
      <c r="Q29" s="146"/>
      <c r="R29" s="181"/>
      <c r="S29" s="186"/>
      <c r="T29" s="147"/>
      <c r="U29" s="146"/>
      <c r="V29" s="204"/>
      <c r="W29" s="186"/>
      <c r="X29" s="268">
        <v>0</v>
      </c>
      <c r="AA29" s="172"/>
      <c r="AB29" s="172"/>
      <c r="AC29" s="172"/>
      <c r="AD29" s="172"/>
      <c r="AE29" s="172"/>
      <c r="AF29" s="172"/>
      <c r="AG29" s="172"/>
      <c r="AH29" s="172"/>
      <c r="AI29" s="172"/>
      <c r="AJ29" s="172"/>
      <c r="AK29" s="172"/>
      <c r="AL29" s="172"/>
      <c r="AM29" s="172"/>
    </row>
    <row r="30" spans="1:39" ht="15.75" customHeight="1">
      <c r="A30" s="198"/>
      <c r="B30" s="199"/>
      <c r="C30" s="232">
        <v>0</v>
      </c>
      <c r="D30" s="289">
        <v>230320101270</v>
      </c>
      <c r="E30" s="151" t="s">
        <v>85</v>
      </c>
      <c r="F30" s="203">
        <v>1800</v>
      </c>
      <c r="G30" s="201"/>
      <c r="H30" s="150"/>
      <c r="I30" s="151"/>
      <c r="J30" s="202"/>
      <c r="K30" s="201"/>
      <c r="L30" s="150"/>
      <c r="M30" s="151"/>
      <c r="N30" s="202"/>
      <c r="O30" s="201"/>
      <c r="P30" s="150"/>
      <c r="Q30" s="151"/>
      <c r="R30" s="202"/>
      <c r="S30" s="201"/>
      <c r="T30" s="150"/>
      <c r="U30" s="151"/>
      <c r="V30" s="205"/>
      <c r="W30" s="201"/>
      <c r="X30" s="268">
        <v>0</v>
      </c>
      <c r="AA30" s="172"/>
      <c r="AB30" s="172"/>
      <c r="AC30" s="172"/>
      <c r="AD30" s="172"/>
      <c r="AE30" s="172"/>
      <c r="AF30" s="172"/>
      <c r="AG30" s="172"/>
      <c r="AH30" s="172"/>
      <c r="AI30" s="172"/>
      <c r="AJ30" s="172"/>
      <c r="AK30" s="172"/>
      <c r="AL30" s="172"/>
      <c r="AM30" s="172"/>
    </row>
    <row r="31" spans="1:39" ht="15.75" customHeight="1">
      <c r="A31" s="198"/>
      <c r="B31" s="199"/>
      <c r="C31" s="231">
        <v>0</v>
      </c>
      <c r="D31" s="289">
        <v>230320101290</v>
      </c>
      <c r="E31" s="151" t="s">
        <v>572</v>
      </c>
      <c r="F31" s="203">
        <v>1100</v>
      </c>
      <c r="G31" s="201"/>
      <c r="H31" s="150"/>
      <c r="I31" s="151"/>
      <c r="J31" s="202"/>
      <c r="K31" s="201"/>
      <c r="L31" s="147"/>
      <c r="M31" s="146"/>
      <c r="N31" s="181"/>
      <c r="O31" s="201"/>
      <c r="P31" s="150"/>
      <c r="Q31" s="151"/>
      <c r="R31" s="202"/>
      <c r="S31" s="201"/>
      <c r="T31" s="150"/>
      <c r="U31" s="151"/>
      <c r="V31" s="204"/>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230320101300</v>
      </c>
      <c r="E32" s="151" t="s">
        <v>86</v>
      </c>
      <c r="F32" s="203">
        <v>3150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v>0</v>
      </c>
      <c r="D33" s="289">
        <v>230320101310</v>
      </c>
      <c r="E33" s="151" t="s">
        <v>87</v>
      </c>
      <c r="F33" s="203">
        <v>3550</v>
      </c>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3">
        <v>0</v>
      </c>
      <c r="D34" s="286">
        <v>230320101320</v>
      </c>
      <c r="E34" s="146" t="s">
        <v>88</v>
      </c>
      <c r="F34" s="193">
        <v>1350</v>
      </c>
      <c r="G34" s="186"/>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t="s">
        <v>43</v>
      </c>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t="s">
        <v>43</v>
      </c>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f>_xlfn.IFERROR(VLOOKUP(D37,#REF!,7,FALSE),"")</f>
      </c>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f>_xlfn.IFERROR(VLOOKUP(D38,#REF!,7,FALSE),"")</f>
      </c>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30　店</v>
      </c>
      <c r="F48" s="208">
        <f>SUM(F5:F47)</f>
        <v>79000</v>
      </c>
      <c r="G48" s="208">
        <f>SUM(G5:G47)</f>
        <v>0</v>
      </c>
      <c r="H48" s="152"/>
      <c r="I48" s="161" t="str">
        <f>CONCATENATE(FIXED(COUNTA(I5:I47),0,0),"　店")</f>
        <v>9　店</v>
      </c>
      <c r="J48" s="208">
        <f>SUM(J5:J47)</f>
        <v>7650</v>
      </c>
      <c r="K48" s="208">
        <f>SUM(K5:K47)</f>
        <v>0</v>
      </c>
      <c r="L48" s="152"/>
      <c r="M48" s="161" t="str">
        <f>CONCATENATE(FIXED(COUNTA(M5:M47),0,0),"　店")</f>
        <v>7　店</v>
      </c>
      <c r="N48" s="208">
        <f>SUM(N5:N47)</f>
        <v>3650</v>
      </c>
      <c r="O48" s="208">
        <f>SUM(O5:O47)</f>
        <v>0</v>
      </c>
      <c r="P48" s="152"/>
      <c r="Q48" s="161" t="str">
        <f>CONCATENATE(FIXED(COUNTA(Q5:Q47),0,0),"　店")</f>
        <v>5　店</v>
      </c>
      <c r="R48" s="208">
        <f>SUM(R5:R47)</f>
        <v>4100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O5:O19 O24:O48 W5:W48 S5:S48 O21:O22 L5:L47 G5:G48">
      <formula1>O5</formula1>
    </dataValidation>
    <dataValidation type="whole" operator="lessThanOrEqual" showInputMessage="1" showErrorMessage="1" sqref="Y3:Z65536 AN3:HA65536">
      <formula1>#REF!</formula1>
    </dataValidation>
    <dataValidation type="whole" operator="lessThanOrEqual" allowBlank="1" showInputMessage="1" showErrorMessage="1" sqref="X48">
      <formula1>一宮市!#REF!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A6+A30</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89</v>
      </c>
      <c r="B5" s="176"/>
      <c r="C5" s="228">
        <v>0</v>
      </c>
      <c r="D5" s="287">
        <v>230340101010</v>
      </c>
      <c r="E5" s="144" t="s">
        <v>91</v>
      </c>
      <c r="F5" s="177">
        <v>3350</v>
      </c>
      <c r="G5" s="178"/>
      <c r="H5" s="287">
        <v>230340202010</v>
      </c>
      <c r="I5" s="144" t="s">
        <v>92</v>
      </c>
      <c r="J5" s="179">
        <v>600</v>
      </c>
      <c r="K5" s="271"/>
      <c r="L5" s="143">
        <v>230340303010</v>
      </c>
      <c r="M5" s="144" t="s">
        <v>93</v>
      </c>
      <c r="N5" s="180">
        <v>1100</v>
      </c>
      <c r="O5" s="272"/>
      <c r="P5" s="285">
        <v>230340405001</v>
      </c>
      <c r="Q5" s="146" t="s">
        <v>92</v>
      </c>
      <c r="R5" s="181">
        <v>450</v>
      </c>
      <c r="S5" s="273"/>
      <c r="T5" s="143"/>
      <c r="U5" s="144"/>
      <c r="V5" s="182"/>
      <c r="W5" s="178"/>
      <c r="X5" s="267"/>
      <c r="AA5" s="172"/>
      <c r="AB5" s="172"/>
      <c r="AC5" s="172"/>
      <c r="AD5" s="172"/>
      <c r="AE5" s="172"/>
      <c r="AF5" s="172"/>
      <c r="AG5" s="172"/>
      <c r="AH5" s="172"/>
      <c r="AI5" s="172"/>
      <c r="AJ5" s="172"/>
      <c r="AK5" s="172"/>
      <c r="AL5" s="172"/>
      <c r="AM5" s="172"/>
    </row>
    <row r="6" spans="1:39" ht="15.75" customHeight="1">
      <c r="A6" s="183">
        <f>SUM(G26,K26,O26,S26,W26)</f>
        <v>0</v>
      </c>
      <c r="B6" s="184">
        <f>SUM(F26,J26,N26,R26,V26)</f>
        <v>39200</v>
      </c>
      <c r="C6" s="229">
        <v>0</v>
      </c>
      <c r="D6" s="286">
        <v>230340101080</v>
      </c>
      <c r="E6" s="146" t="s">
        <v>94</v>
      </c>
      <c r="F6" s="185">
        <v>1550</v>
      </c>
      <c r="G6" s="186"/>
      <c r="H6" s="286">
        <v>230340202020</v>
      </c>
      <c r="I6" s="146" t="s">
        <v>95</v>
      </c>
      <c r="J6" s="187">
        <v>1000</v>
      </c>
      <c r="K6" s="274"/>
      <c r="L6" s="147">
        <v>230340303030</v>
      </c>
      <c r="M6" s="146" t="s">
        <v>95</v>
      </c>
      <c r="N6" s="188">
        <v>300</v>
      </c>
      <c r="O6" s="275"/>
      <c r="P6" s="286">
        <v>230340405002</v>
      </c>
      <c r="Q6" s="146" t="s">
        <v>96</v>
      </c>
      <c r="R6" s="181">
        <v>400</v>
      </c>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t="s">
        <v>39</v>
      </c>
      <c r="D7" s="286">
        <v>230340101100</v>
      </c>
      <c r="E7" s="146" t="s">
        <v>97</v>
      </c>
      <c r="F7" s="185">
        <v>2300</v>
      </c>
      <c r="G7" s="186"/>
      <c r="H7" s="286">
        <v>230340202030</v>
      </c>
      <c r="I7" s="146" t="s">
        <v>98</v>
      </c>
      <c r="J7" s="187">
        <v>850</v>
      </c>
      <c r="K7" s="274"/>
      <c r="L7" s="147">
        <v>230340303040</v>
      </c>
      <c r="M7" s="146" t="s">
        <v>101</v>
      </c>
      <c r="N7" s="193">
        <v>150</v>
      </c>
      <c r="O7" s="273"/>
      <c r="P7" s="147"/>
      <c r="Q7" s="146"/>
      <c r="R7" s="181"/>
      <c r="S7" s="273"/>
      <c r="T7" s="147"/>
      <c r="U7" s="146"/>
      <c r="V7" s="189"/>
      <c r="W7" s="186"/>
      <c r="X7" s="268" t="s">
        <v>539</v>
      </c>
      <c r="AA7" s="172"/>
      <c r="AB7" s="172"/>
      <c r="AC7" s="172"/>
      <c r="AD7" s="172"/>
      <c r="AE7" s="172"/>
      <c r="AF7" s="172"/>
      <c r="AG7" s="172"/>
      <c r="AH7" s="172"/>
      <c r="AI7" s="172"/>
      <c r="AJ7" s="172"/>
      <c r="AK7" s="172"/>
      <c r="AL7" s="172"/>
      <c r="AM7" s="172"/>
    </row>
    <row r="8" spans="1:39" ht="15.75" customHeight="1">
      <c r="A8" s="190"/>
      <c r="B8" s="191"/>
      <c r="C8" s="230" t="s">
        <v>40</v>
      </c>
      <c r="D8" s="286">
        <v>230340101030</v>
      </c>
      <c r="E8" s="146" t="s">
        <v>99</v>
      </c>
      <c r="F8" s="185">
        <v>1600</v>
      </c>
      <c r="G8" s="186"/>
      <c r="H8" s="286">
        <v>230340202040</v>
      </c>
      <c r="I8" s="146" t="s">
        <v>100</v>
      </c>
      <c r="J8" s="187">
        <v>500</v>
      </c>
      <c r="K8" s="274"/>
      <c r="L8" s="147">
        <v>230340303060</v>
      </c>
      <c r="M8" s="146" t="s">
        <v>104</v>
      </c>
      <c r="N8" s="193">
        <v>150</v>
      </c>
      <c r="O8" s="273"/>
      <c r="P8" s="147"/>
      <c r="Q8" s="146"/>
      <c r="R8" s="181"/>
      <c r="S8" s="273"/>
      <c r="T8" s="147"/>
      <c r="U8" s="146"/>
      <c r="V8" s="189"/>
      <c r="W8" s="186"/>
      <c r="X8" s="268" t="s">
        <v>540</v>
      </c>
      <c r="AA8" s="172"/>
      <c r="AB8" s="172"/>
      <c r="AC8" s="172"/>
      <c r="AD8" s="172"/>
      <c r="AE8" s="172"/>
      <c r="AF8" s="172"/>
      <c r="AG8" s="172"/>
      <c r="AH8" s="172"/>
      <c r="AI8" s="172"/>
      <c r="AJ8" s="172"/>
      <c r="AK8" s="172"/>
      <c r="AL8" s="172"/>
      <c r="AM8" s="172"/>
    </row>
    <row r="9" spans="1:39" ht="15.75" customHeight="1">
      <c r="A9" s="190"/>
      <c r="B9" s="191"/>
      <c r="C9" s="230" t="s">
        <v>41</v>
      </c>
      <c r="D9" s="286">
        <v>230340101120</v>
      </c>
      <c r="E9" s="146" t="s">
        <v>102</v>
      </c>
      <c r="F9" s="185">
        <v>1600</v>
      </c>
      <c r="G9" s="186"/>
      <c r="H9" s="286">
        <v>230340202060</v>
      </c>
      <c r="I9" s="146" t="s">
        <v>103</v>
      </c>
      <c r="J9" s="193">
        <v>400</v>
      </c>
      <c r="K9" s="273"/>
      <c r="L9" s="147"/>
      <c r="M9" s="146"/>
      <c r="N9" s="193"/>
      <c r="O9" s="273"/>
      <c r="P9" s="147"/>
      <c r="Q9" s="146"/>
      <c r="R9" s="181"/>
      <c r="S9" s="186"/>
      <c r="T9" s="147"/>
      <c r="U9" s="146"/>
      <c r="V9" s="189"/>
      <c r="W9" s="186"/>
      <c r="X9" s="268" t="s">
        <v>580</v>
      </c>
      <c r="AA9" s="172"/>
      <c r="AB9" s="172"/>
      <c r="AC9" s="172"/>
      <c r="AD9" s="172"/>
      <c r="AE9" s="172"/>
      <c r="AF9" s="172"/>
      <c r="AG9" s="172"/>
      <c r="AH9" s="172"/>
      <c r="AI9" s="172"/>
      <c r="AJ9" s="172"/>
      <c r="AK9" s="172"/>
      <c r="AL9" s="172"/>
      <c r="AM9" s="172"/>
    </row>
    <row r="10" spans="1:39" ht="15.75" customHeight="1">
      <c r="A10" s="190"/>
      <c r="B10" s="191"/>
      <c r="C10" s="230">
        <v>0</v>
      </c>
      <c r="D10" s="286">
        <v>230340101090</v>
      </c>
      <c r="E10" s="146" t="s">
        <v>105</v>
      </c>
      <c r="F10" s="185">
        <v>2200</v>
      </c>
      <c r="G10" s="186"/>
      <c r="H10" s="147"/>
      <c r="I10" s="146"/>
      <c r="J10" s="193" t="s">
        <v>43</v>
      </c>
      <c r="K10" s="273"/>
      <c r="L10" s="148"/>
      <c r="M10" s="149"/>
      <c r="N10" s="193"/>
      <c r="O10" s="186"/>
      <c r="P10" s="147"/>
      <c r="Q10" s="146"/>
      <c r="R10" s="181"/>
      <c r="S10" s="186"/>
      <c r="T10" s="147"/>
      <c r="U10" s="146"/>
      <c r="V10" s="189"/>
      <c r="W10" s="186"/>
      <c r="X10" s="268" t="s">
        <v>541</v>
      </c>
      <c r="AA10" s="172"/>
      <c r="AB10" s="172"/>
      <c r="AC10" s="172"/>
      <c r="AD10" s="172"/>
      <c r="AE10" s="172"/>
      <c r="AF10" s="172"/>
      <c r="AG10" s="172"/>
      <c r="AH10" s="172"/>
      <c r="AI10" s="172"/>
      <c r="AJ10" s="172"/>
      <c r="AK10" s="172"/>
      <c r="AL10" s="172"/>
      <c r="AM10" s="172"/>
    </row>
    <row r="11" spans="1:39" ht="15.75" customHeight="1">
      <c r="A11" s="190"/>
      <c r="B11" s="191"/>
      <c r="C11" s="230">
        <v>0</v>
      </c>
      <c r="D11" s="286">
        <v>230340101050</v>
      </c>
      <c r="E11" s="146" t="s">
        <v>106</v>
      </c>
      <c r="F11" s="185">
        <v>3200</v>
      </c>
      <c r="G11" s="186"/>
      <c r="H11" s="148"/>
      <c r="I11" s="149"/>
      <c r="J11" s="181"/>
      <c r="K11" s="186"/>
      <c r="L11" s="147"/>
      <c r="M11" s="146"/>
      <c r="N11" s="181"/>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230340101060</v>
      </c>
      <c r="E12" s="146" t="s">
        <v>107</v>
      </c>
      <c r="F12" s="185">
        <v>4100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230340101070</v>
      </c>
      <c r="E13" s="146" t="s">
        <v>108</v>
      </c>
      <c r="F13" s="185">
        <v>1900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230340101040</v>
      </c>
      <c r="E14" s="146" t="s">
        <v>109</v>
      </c>
      <c r="F14" s="185">
        <v>2150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230340101110</v>
      </c>
      <c r="E15" s="146" t="s">
        <v>110</v>
      </c>
      <c r="F15" s="185">
        <v>1800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230340101130</v>
      </c>
      <c r="E16" s="146" t="s">
        <v>111</v>
      </c>
      <c r="F16" s="185">
        <v>2200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t="s">
        <v>42</v>
      </c>
      <c r="D17" s="286">
        <v>230340101140</v>
      </c>
      <c r="E17" s="146" t="s">
        <v>112</v>
      </c>
      <c r="F17" s="185">
        <v>1850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230340101150</v>
      </c>
      <c r="E18" s="151" t="s">
        <v>577</v>
      </c>
      <c r="F18" s="200">
        <v>3500</v>
      </c>
      <c r="G18" s="201"/>
      <c r="H18" s="150"/>
      <c r="I18" s="151"/>
      <c r="J18" s="202"/>
      <c r="K18" s="201"/>
      <c r="L18" s="147"/>
      <c r="M18" s="146"/>
      <c r="N18" s="181"/>
      <c r="O18" s="201"/>
      <c r="P18" s="150"/>
      <c r="Q18" s="151"/>
      <c r="R18" s="202"/>
      <c r="S18" s="201"/>
      <c r="T18" s="150"/>
      <c r="U18" s="151"/>
      <c r="V18" s="189"/>
      <c r="W18" s="201"/>
      <c r="X18" s="268" t="s">
        <v>542</v>
      </c>
      <c r="AA18" s="172"/>
      <c r="AB18" s="172"/>
      <c r="AC18" s="172"/>
      <c r="AD18" s="172"/>
      <c r="AE18" s="172"/>
      <c r="AF18" s="172"/>
      <c r="AG18" s="172"/>
      <c r="AH18" s="172"/>
      <c r="AI18" s="172"/>
      <c r="AJ18" s="172"/>
      <c r="AK18" s="172"/>
      <c r="AL18" s="172"/>
      <c r="AM18" s="172"/>
    </row>
    <row r="19" spans="1:39" ht="15.75" customHeight="1">
      <c r="A19" s="198"/>
      <c r="B19" s="199"/>
      <c r="C19" s="231"/>
      <c r="D19" s="289"/>
      <c r="E19" s="151"/>
      <c r="F19" s="203"/>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t="s">
        <v>43</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v>0</v>
      </c>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14　店</v>
      </c>
      <c r="F26" s="208">
        <f>SUM(F5:F25)</f>
        <v>33300</v>
      </c>
      <c r="G26" s="154">
        <f>SUM(G5:G25)</f>
        <v>0</v>
      </c>
      <c r="H26" s="152"/>
      <c r="I26" s="153" t="str">
        <f>CONCATENATE(FIXED(COUNTA(I5:I25),0,0),"　店")</f>
        <v>5　店</v>
      </c>
      <c r="J26" s="208">
        <f>SUM(J5:J25)</f>
        <v>3350</v>
      </c>
      <c r="K26" s="154">
        <f>SUM(K5:K25)</f>
        <v>0</v>
      </c>
      <c r="L26" s="152"/>
      <c r="M26" s="153" t="str">
        <f>CONCATENATE(FIXED(COUNTA(M5:M25),0,0),"　店")</f>
        <v>4　店</v>
      </c>
      <c r="N26" s="208">
        <f>SUM(N5:N25)</f>
        <v>1700</v>
      </c>
      <c r="O26" s="154">
        <f>SUM(O5:O25)</f>
        <v>0</v>
      </c>
      <c r="P26" s="152"/>
      <c r="Q26" s="153" t="str">
        <f>CONCATENATE(FIXED(COUNTA(Q5:Q25),0,0),"　店")</f>
        <v>2　店</v>
      </c>
      <c r="R26" s="208">
        <f>SUM(R5:R25)</f>
        <v>850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7" t="s">
        <v>0</v>
      </c>
      <c r="B28" s="368"/>
      <c r="C28" s="238"/>
      <c r="D28" s="369" t="s">
        <v>3</v>
      </c>
      <c r="E28" s="363"/>
      <c r="F28" s="364"/>
      <c r="G28" s="142" t="s">
        <v>7</v>
      </c>
      <c r="H28" s="369" t="s">
        <v>4</v>
      </c>
      <c r="I28" s="363"/>
      <c r="J28" s="364"/>
      <c r="K28" s="141" t="s">
        <v>7</v>
      </c>
      <c r="L28" s="369" t="s">
        <v>5</v>
      </c>
      <c r="M28" s="363"/>
      <c r="N28" s="364"/>
      <c r="O28" s="141" t="s">
        <v>7</v>
      </c>
      <c r="P28" s="369" t="s">
        <v>6</v>
      </c>
      <c r="Q28" s="363"/>
      <c r="R28" s="364"/>
      <c r="S28" s="141" t="s">
        <v>7</v>
      </c>
      <c r="T28" s="362"/>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90</v>
      </c>
      <c r="B29" s="212"/>
      <c r="C29" s="239">
        <v>0</v>
      </c>
      <c r="D29" s="288">
        <v>230310101010</v>
      </c>
      <c r="E29" s="158" t="s">
        <v>113</v>
      </c>
      <c r="F29" s="213">
        <v>6550</v>
      </c>
      <c r="G29" s="214"/>
      <c r="H29" s="288">
        <v>230310202040</v>
      </c>
      <c r="I29" s="158" t="s">
        <v>114</v>
      </c>
      <c r="J29" s="215">
        <v>1950</v>
      </c>
      <c r="K29" s="214"/>
      <c r="L29" s="157"/>
      <c r="M29" s="158"/>
      <c r="N29" s="215"/>
      <c r="O29" s="214"/>
      <c r="P29" s="157">
        <v>230310405001</v>
      </c>
      <c r="Q29" s="158" t="s">
        <v>547</v>
      </c>
      <c r="R29" s="215">
        <v>850</v>
      </c>
      <c r="S29" s="214"/>
      <c r="T29" s="157"/>
      <c r="U29" s="158"/>
      <c r="V29" s="216"/>
      <c r="W29" s="214"/>
      <c r="X29" s="267" t="s">
        <v>115</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18550</v>
      </c>
      <c r="C30" s="233" t="s">
        <v>39</v>
      </c>
      <c r="D30" s="286">
        <v>230310101040</v>
      </c>
      <c r="E30" s="146" t="s">
        <v>116</v>
      </c>
      <c r="F30" s="193">
        <v>1750</v>
      </c>
      <c r="G30" s="186"/>
      <c r="H30" s="147"/>
      <c r="I30" s="146"/>
      <c r="J30" s="181"/>
      <c r="K30" s="186"/>
      <c r="L30" s="147"/>
      <c r="M30" s="146"/>
      <c r="N30" s="181"/>
      <c r="O30" s="186"/>
      <c r="P30" s="147">
        <v>230310405002</v>
      </c>
      <c r="Q30" s="146" t="s">
        <v>117</v>
      </c>
      <c r="R30" s="181">
        <v>100</v>
      </c>
      <c r="S30" s="186"/>
      <c r="T30" s="147"/>
      <c r="U30" s="146"/>
      <c r="V30" s="204"/>
      <c r="W30" s="186"/>
      <c r="X30" s="268" t="s">
        <v>589</v>
      </c>
      <c r="AA30" s="172"/>
      <c r="AB30" s="172"/>
      <c r="AC30" s="172"/>
      <c r="AD30" s="172"/>
      <c r="AE30" s="172"/>
      <c r="AF30" s="172"/>
      <c r="AG30" s="172"/>
      <c r="AH30" s="172"/>
      <c r="AI30" s="172"/>
      <c r="AJ30" s="172"/>
      <c r="AK30" s="172"/>
      <c r="AL30" s="172"/>
      <c r="AM30" s="172"/>
    </row>
    <row r="31" spans="1:39" ht="15.75" customHeight="1">
      <c r="A31" s="198"/>
      <c r="B31" s="199"/>
      <c r="C31" s="232" t="s">
        <v>118</v>
      </c>
      <c r="D31" s="289">
        <v>230310101050</v>
      </c>
      <c r="E31" s="151" t="s">
        <v>119</v>
      </c>
      <c r="F31" s="203">
        <v>2600</v>
      </c>
      <c r="G31" s="201"/>
      <c r="H31" s="150"/>
      <c r="I31" s="151"/>
      <c r="J31" s="202"/>
      <c r="K31" s="201"/>
      <c r="L31" s="150"/>
      <c r="M31" s="151"/>
      <c r="N31" s="202"/>
      <c r="O31" s="201"/>
      <c r="P31" s="150">
        <v>0</v>
      </c>
      <c r="Q31" s="151"/>
      <c r="R31" s="202"/>
      <c r="S31" s="201"/>
      <c r="T31" s="150"/>
      <c r="U31" s="151"/>
      <c r="V31" s="205"/>
      <c r="W31" s="201"/>
      <c r="X31" s="268" t="s">
        <v>517</v>
      </c>
      <c r="AA31" s="172"/>
      <c r="AB31" s="172"/>
      <c r="AC31" s="172"/>
      <c r="AD31" s="172"/>
      <c r="AE31" s="172"/>
      <c r="AF31" s="172"/>
      <c r="AG31" s="172"/>
      <c r="AH31" s="172"/>
      <c r="AI31" s="172"/>
      <c r="AJ31" s="172"/>
      <c r="AK31" s="172"/>
      <c r="AL31" s="172"/>
      <c r="AM31" s="172"/>
    </row>
    <row r="32" spans="1:39" ht="15.75" customHeight="1">
      <c r="A32" s="198"/>
      <c r="B32" s="199"/>
      <c r="C32" s="232">
        <v>0</v>
      </c>
      <c r="D32" s="289">
        <v>230310101020</v>
      </c>
      <c r="E32" s="151" t="s">
        <v>120</v>
      </c>
      <c r="F32" s="203">
        <v>3400</v>
      </c>
      <c r="G32" s="201"/>
      <c r="H32" s="150"/>
      <c r="I32" s="151"/>
      <c r="J32" s="202"/>
      <c r="K32" s="201"/>
      <c r="L32" s="150"/>
      <c r="M32" s="151"/>
      <c r="N32" s="202"/>
      <c r="O32" s="201"/>
      <c r="P32" s="150">
        <v>0</v>
      </c>
      <c r="Q32" s="151"/>
      <c r="R32" s="202"/>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t="s">
        <v>41</v>
      </c>
      <c r="D33" s="286">
        <v>230310101030</v>
      </c>
      <c r="E33" s="146" t="s">
        <v>121</v>
      </c>
      <c r="F33" s="193">
        <v>1350</v>
      </c>
      <c r="G33" s="186"/>
      <c r="H33" s="147"/>
      <c r="I33" s="146"/>
      <c r="J33" s="181"/>
      <c r="K33" s="186"/>
      <c r="L33" s="147"/>
      <c r="M33" s="146"/>
      <c r="N33" s="181"/>
      <c r="O33" s="186"/>
      <c r="P33" s="147">
        <v>0</v>
      </c>
      <c r="Q33" s="146"/>
      <c r="R33" s="181"/>
      <c r="S33" s="186"/>
      <c r="T33" s="147"/>
      <c r="U33" s="146"/>
      <c r="V33" s="204"/>
      <c r="W33" s="186"/>
      <c r="X33" s="268" t="s">
        <v>582</v>
      </c>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t="s">
        <v>551</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t="s">
        <v>584</v>
      </c>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t="s">
        <v>543</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v>0</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5　店</v>
      </c>
      <c r="F48" s="208">
        <f>SUM(F29:F47)</f>
        <v>15650</v>
      </c>
      <c r="G48" s="208">
        <f>SUM(G29:G47)</f>
        <v>0</v>
      </c>
      <c r="H48" s="152"/>
      <c r="I48" s="161" t="str">
        <f>CONCATENATE(FIXED(COUNTA(I29:I47),0,0),"　店")</f>
        <v>1　店</v>
      </c>
      <c r="J48" s="208">
        <f>SUM(J29:J47)</f>
        <v>1950</v>
      </c>
      <c r="K48" s="208">
        <f>SUM(K29:K47)</f>
        <v>0</v>
      </c>
      <c r="L48" s="152"/>
      <c r="M48" s="161" t="str">
        <f>CONCATENATE(FIXED(COUNTA(M29:M47),0,0),"　店")</f>
        <v>0　店</v>
      </c>
      <c r="N48" s="208">
        <f>SUM(N29:N47)</f>
        <v>0</v>
      </c>
      <c r="O48" s="208">
        <f>SUM(O29:O47)</f>
        <v>0</v>
      </c>
      <c r="P48" s="152"/>
      <c r="Q48" s="161" t="str">
        <f>CONCATENATE(FIXED(COUNTA(Q29:Q47),0,0),"　店")</f>
        <v>2　店</v>
      </c>
      <c r="R48" s="208">
        <f>SUM(R29:R47)</f>
        <v>950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P1:P65536 G28 W28 S28 K28 O28 F1:F2 L3:L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S29:S48 O5:O27">
      <formula1>V5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47"/>
      <c r="C1" s="347"/>
      <c r="D1" s="347"/>
      <c r="E1" s="348"/>
      <c r="F1" s="359" t="s">
        <v>10</v>
      </c>
      <c r="G1" s="360"/>
      <c r="H1" s="170"/>
      <c r="I1" s="361"/>
      <c r="J1" s="361"/>
      <c r="K1" s="361"/>
      <c r="L1" s="361"/>
      <c r="M1" s="361"/>
      <c r="N1" s="361"/>
      <c r="O1" s="361"/>
      <c r="P1" s="171"/>
      <c r="Q1" s="166" t="s">
        <v>2</v>
      </c>
      <c r="R1" s="351"/>
      <c r="S1" s="337"/>
      <c r="T1" s="337"/>
      <c r="U1" s="338"/>
      <c r="V1" s="258" t="s">
        <v>34</v>
      </c>
      <c r="W1" s="352"/>
      <c r="X1" s="353"/>
      <c r="AA1" s="172"/>
      <c r="AB1" s="172"/>
      <c r="AC1" s="172"/>
      <c r="AD1" s="172"/>
      <c r="AE1" s="172"/>
      <c r="AF1" s="172"/>
      <c r="AG1" s="172"/>
      <c r="AH1" s="172"/>
      <c r="AI1" s="172"/>
      <c r="AJ1" s="172"/>
      <c r="AK1" s="172"/>
      <c r="AL1" s="172"/>
      <c r="AM1" s="172"/>
    </row>
    <row r="2" spans="1:39" ht="34.5" customHeight="1">
      <c r="A2" s="173"/>
      <c r="B2" s="349"/>
      <c r="C2" s="349"/>
      <c r="D2" s="349"/>
      <c r="E2" s="350"/>
      <c r="F2" s="359" t="s">
        <v>35</v>
      </c>
      <c r="G2" s="360"/>
      <c r="H2" s="170"/>
      <c r="I2" s="361"/>
      <c r="J2" s="361"/>
      <c r="K2" s="361"/>
      <c r="L2" s="361"/>
      <c r="M2" s="361"/>
      <c r="N2" s="361"/>
      <c r="O2" s="361"/>
      <c r="P2" s="171"/>
      <c r="Q2" s="166" t="s">
        <v>11</v>
      </c>
      <c r="R2" s="356">
        <f>A6+A22+A35</f>
        <v>0</v>
      </c>
      <c r="S2" s="357"/>
      <c r="T2" s="357"/>
      <c r="U2" s="358"/>
      <c r="V2" s="259"/>
      <c r="W2" s="354"/>
      <c r="X2" s="355"/>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65"/>
      <c r="K3" s="366"/>
      <c r="L3" s="265"/>
      <c r="M3" s="263"/>
      <c r="N3" s="260"/>
      <c r="O3" s="260"/>
      <c r="P3" s="262"/>
      <c r="Q3" s="264"/>
      <c r="R3" s="260"/>
      <c r="S3" s="260"/>
      <c r="T3" s="265"/>
      <c r="U3" s="263"/>
      <c r="V3" s="263"/>
      <c r="W3" s="260"/>
      <c r="X3" s="266"/>
    </row>
    <row r="4" spans="1:39" s="282" customFormat="1" ht="15.75" customHeight="1">
      <c r="A4" s="367" t="s">
        <v>0</v>
      </c>
      <c r="B4" s="368"/>
      <c r="C4" s="227"/>
      <c r="D4" s="369" t="s">
        <v>3</v>
      </c>
      <c r="E4" s="363"/>
      <c r="F4" s="364"/>
      <c r="G4" s="142" t="s">
        <v>7</v>
      </c>
      <c r="H4" s="369" t="s">
        <v>4</v>
      </c>
      <c r="I4" s="363"/>
      <c r="J4" s="364"/>
      <c r="K4" s="141" t="s">
        <v>7</v>
      </c>
      <c r="L4" s="369" t="s">
        <v>5</v>
      </c>
      <c r="M4" s="363"/>
      <c r="N4" s="364"/>
      <c r="O4" s="141" t="s">
        <v>7</v>
      </c>
      <c r="P4" s="369" t="s">
        <v>6</v>
      </c>
      <c r="Q4" s="363"/>
      <c r="R4" s="364"/>
      <c r="S4" s="141" t="s">
        <v>7</v>
      </c>
      <c r="T4" s="362"/>
      <c r="U4" s="363"/>
      <c r="V4" s="364"/>
      <c r="W4" s="142"/>
      <c r="X4" s="142" t="s">
        <v>9</v>
      </c>
      <c r="AA4" s="270"/>
      <c r="AB4" s="270"/>
      <c r="AC4" s="270"/>
      <c r="AD4" s="270"/>
      <c r="AE4" s="270"/>
      <c r="AF4" s="270"/>
      <c r="AG4" s="270"/>
      <c r="AH4" s="270"/>
      <c r="AI4" s="270"/>
      <c r="AJ4" s="270"/>
      <c r="AK4" s="270"/>
      <c r="AL4" s="270"/>
      <c r="AM4" s="270"/>
    </row>
    <row r="5" spans="1:39" ht="15.75" customHeight="1">
      <c r="A5" s="242" t="s">
        <v>122</v>
      </c>
      <c r="B5" s="176"/>
      <c r="C5" s="228">
        <v>0</v>
      </c>
      <c r="D5" s="287">
        <v>230375101010</v>
      </c>
      <c r="E5" s="144" t="s">
        <v>125</v>
      </c>
      <c r="F5" s="177">
        <v>2050</v>
      </c>
      <c r="G5" s="178"/>
      <c r="H5" s="287">
        <v>230375202010</v>
      </c>
      <c r="I5" s="144" t="s">
        <v>126</v>
      </c>
      <c r="J5" s="179">
        <v>400</v>
      </c>
      <c r="K5" s="271"/>
      <c r="L5" s="143"/>
      <c r="M5" s="144"/>
      <c r="N5" s="180"/>
      <c r="O5" s="272"/>
      <c r="P5" s="145"/>
      <c r="Q5" s="146"/>
      <c r="R5" s="181">
        <f>_xlfn.IFERROR(VLOOKUP(P5,#REF!,7,FALSE),"")</f>
      </c>
      <c r="S5" s="273"/>
      <c r="T5" s="143"/>
      <c r="U5" s="144"/>
      <c r="V5" s="182"/>
      <c r="W5" s="178"/>
      <c r="X5" s="267" t="s">
        <v>127</v>
      </c>
      <c r="AA5" s="172"/>
      <c r="AB5" s="172"/>
      <c r="AC5" s="172"/>
      <c r="AD5" s="172"/>
      <c r="AE5" s="172"/>
      <c r="AF5" s="172"/>
      <c r="AG5" s="172"/>
      <c r="AH5" s="172"/>
      <c r="AI5" s="172"/>
      <c r="AJ5" s="172"/>
      <c r="AK5" s="172"/>
      <c r="AL5" s="172"/>
      <c r="AM5" s="172"/>
    </row>
    <row r="6" spans="1:39" ht="15.75" customHeight="1">
      <c r="A6" s="217">
        <f>SUM(G18,K18,O18,S18,W18)</f>
        <v>0</v>
      </c>
      <c r="B6" s="184">
        <f>SUM(F18,J18,N18,R18,V18)</f>
        <v>14600</v>
      </c>
      <c r="C6" s="229">
        <v>0</v>
      </c>
      <c r="D6" s="286">
        <v>230375101020</v>
      </c>
      <c r="E6" s="146" t="s">
        <v>128</v>
      </c>
      <c r="F6" s="185">
        <v>1450</v>
      </c>
      <c r="G6" s="186"/>
      <c r="H6" s="147"/>
      <c r="I6" s="146"/>
      <c r="J6" s="187"/>
      <c r="K6" s="274"/>
      <c r="L6" s="147"/>
      <c r="M6" s="146"/>
      <c r="N6" s="188"/>
      <c r="O6" s="275"/>
      <c r="P6" s="147"/>
      <c r="Q6" s="146"/>
      <c r="R6" s="181"/>
      <c r="S6" s="273"/>
      <c r="T6" s="147"/>
      <c r="U6" s="146"/>
      <c r="V6" s="189"/>
      <c r="W6" s="186"/>
      <c r="X6" s="268" t="s">
        <v>129</v>
      </c>
      <c r="AA6" s="172"/>
      <c r="AB6" s="172"/>
      <c r="AC6" s="172"/>
      <c r="AD6" s="172"/>
      <c r="AE6" s="172"/>
      <c r="AF6" s="172"/>
      <c r="AG6" s="172"/>
      <c r="AH6" s="172"/>
      <c r="AI6" s="172"/>
      <c r="AJ6" s="172"/>
      <c r="AK6" s="172"/>
      <c r="AL6" s="172"/>
      <c r="AM6" s="172"/>
    </row>
    <row r="7" spans="1:39" ht="15.75" customHeight="1">
      <c r="A7" s="190"/>
      <c r="B7" s="191"/>
      <c r="C7" s="230">
        <v>0</v>
      </c>
      <c r="D7" s="286">
        <v>230375101030</v>
      </c>
      <c r="E7" s="146" t="s">
        <v>130</v>
      </c>
      <c r="F7" s="185">
        <v>2500</v>
      </c>
      <c r="G7" s="186"/>
      <c r="H7" s="147"/>
      <c r="I7" s="146"/>
      <c r="J7" s="187"/>
      <c r="K7" s="274"/>
      <c r="L7" s="147"/>
      <c r="M7" s="146"/>
      <c r="N7" s="188"/>
      <c r="O7" s="275"/>
      <c r="P7" s="147"/>
      <c r="Q7" s="146"/>
      <c r="R7" s="181"/>
      <c r="S7" s="273"/>
      <c r="T7" s="147"/>
      <c r="U7" s="146"/>
      <c r="V7" s="189"/>
      <c r="W7" s="186"/>
      <c r="X7" s="268" t="s">
        <v>552</v>
      </c>
      <c r="AA7" s="172"/>
      <c r="AB7" s="172"/>
      <c r="AC7" s="172"/>
      <c r="AD7" s="172"/>
      <c r="AE7" s="172"/>
      <c r="AF7" s="172"/>
      <c r="AG7" s="172"/>
      <c r="AH7" s="172"/>
      <c r="AI7" s="172"/>
      <c r="AJ7" s="172"/>
      <c r="AK7" s="172"/>
      <c r="AL7" s="172"/>
      <c r="AM7" s="172"/>
    </row>
    <row r="8" spans="1:39" ht="15.75" customHeight="1">
      <c r="A8" s="190"/>
      <c r="B8" s="191"/>
      <c r="C8" s="230" t="s">
        <v>39</v>
      </c>
      <c r="D8" s="286">
        <v>230375101040</v>
      </c>
      <c r="E8" s="146" t="s">
        <v>131</v>
      </c>
      <c r="F8" s="185">
        <v>5000</v>
      </c>
      <c r="G8" s="186"/>
      <c r="H8" s="147"/>
      <c r="I8" s="146"/>
      <c r="J8" s="187"/>
      <c r="K8" s="274"/>
      <c r="L8" s="147"/>
      <c r="M8" s="146"/>
      <c r="N8" s="193"/>
      <c r="O8" s="273"/>
      <c r="P8" s="147"/>
      <c r="Q8" s="146"/>
      <c r="R8" s="181"/>
      <c r="S8" s="273"/>
      <c r="T8" s="147"/>
      <c r="U8" s="146"/>
      <c r="V8" s="189"/>
      <c r="W8" s="186"/>
      <c r="X8" s="268" t="s">
        <v>132</v>
      </c>
      <c r="AA8" s="172"/>
      <c r="AB8" s="172"/>
      <c r="AC8" s="172"/>
      <c r="AD8" s="172"/>
      <c r="AE8" s="172"/>
      <c r="AF8" s="172"/>
      <c r="AG8" s="172"/>
      <c r="AH8" s="172"/>
      <c r="AI8" s="172"/>
      <c r="AJ8" s="172"/>
      <c r="AK8" s="172"/>
      <c r="AL8" s="172"/>
      <c r="AM8" s="172"/>
    </row>
    <row r="9" spans="1:39" ht="15.75" customHeight="1">
      <c r="A9" s="190"/>
      <c r="B9" s="191"/>
      <c r="C9" s="230">
        <v>0</v>
      </c>
      <c r="D9" s="286">
        <v>230375101050</v>
      </c>
      <c r="E9" s="146" t="s">
        <v>133</v>
      </c>
      <c r="F9" s="185">
        <v>3200</v>
      </c>
      <c r="G9" s="186"/>
      <c r="H9" s="147"/>
      <c r="I9" s="146"/>
      <c r="J9" s="193"/>
      <c r="K9" s="273"/>
      <c r="L9" s="147"/>
      <c r="M9" s="146"/>
      <c r="N9" s="193"/>
      <c r="O9" s="273"/>
      <c r="P9" s="147"/>
      <c r="Q9" s="146"/>
      <c r="R9" s="181"/>
      <c r="S9" s="186"/>
      <c r="T9" s="147"/>
      <c r="U9" s="146"/>
      <c r="V9" s="189"/>
      <c r="W9" s="186"/>
      <c r="X9" s="268" t="s">
        <v>583</v>
      </c>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t="s">
        <v>134</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t="s">
        <v>537</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93"/>
      <c r="K13" s="273"/>
      <c r="L13" s="147"/>
      <c r="M13" s="146"/>
      <c r="N13" s="193"/>
      <c r="O13" s="273"/>
      <c r="P13" s="147"/>
      <c r="Q13" s="146"/>
      <c r="R13" s="181"/>
      <c r="S13" s="186"/>
      <c r="T13" s="147"/>
      <c r="U13" s="146"/>
      <c r="V13" s="189"/>
      <c r="W13" s="186"/>
      <c r="X13" s="268" t="s">
        <v>586</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93"/>
      <c r="K14" s="273"/>
      <c r="L14" s="147"/>
      <c r="M14" s="146"/>
      <c r="N14" s="193"/>
      <c r="O14" s="273"/>
      <c r="P14" s="147"/>
      <c r="Q14" s="146"/>
      <c r="R14" s="181"/>
      <c r="S14" s="186"/>
      <c r="T14" s="147"/>
      <c r="U14" s="146"/>
      <c r="V14" s="189"/>
      <c r="W14" s="186"/>
      <c r="X14" s="268" t="s">
        <v>590</v>
      </c>
      <c r="AA14" s="172"/>
      <c r="AB14" s="172"/>
      <c r="AC14" s="172"/>
      <c r="AD14" s="172"/>
      <c r="AE14" s="172"/>
      <c r="AF14" s="172"/>
      <c r="AG14" s="172"/>
      <c r="AH14" s="172"/>
      <c r="AI14" s="172"/>
      <c r="AJ14" s="172"/>
      <c r="AK14" s="172"/>
      <c r="AL14" s="172"/>
      <c r="AM14" s="172"/>
    </row>
    <row r="15" spans="1:39" ht="15.75" customHeight="1">
      <c r="A15" s="190"/>
      <c r="B15" s="191"/>
      <c r="C15" s="230"/>
      <c r="D15" s="147"/>
      <c r="E15" s="146"/>
      <c r="F15" s="185"/>
      <c r="G15" s="186"/>
      <c r="H15" s="148"/>
      <c r="I15" s="149"/>
      <c r="J15" s="181"/>
      <c r="K15" s="186"/>
      <c r="L15" s="148"/>
      <c r="M15" s="149"/>
      <c r="N15" s="193"/>
      <c r="O15" s="186"/>
      <c r="P15" s="147"/>
      <c r="Q15" s="146"/>
      <c r="R15" s="181"/>
      <c r="S15" s="186"/>
      <c r="T15" s="147"/>
      <c r="U15" s="146"/>
      <c r="V15" s="189"/>
      <c r="W15" s="194"/>
      <c r="X15" s="268" t="s">
        <v>587</v>
      </c>
      <c r="AA15" s="172"/>
      <c r="AB15" s="172"/>
      <c r="AC15" s="172"/>
      <c r="AD15" s="172"/>
      <c r="AE15" s="172"/>
      <c r="AF15" s="172"/>
      <c r="AG15" s="172"/>
      <c r="AH15" s="172"/>
      <c r="AI15" s="172"/>
      <c r="AJ15" s="172"/>
      <c r="AK15" s="172"/>
      <c r="AL15" s="172"/>
      <c r="AM15" s="172"/>
    </row>
    <row r="16" spans="1:39" ht="15.75" customHeight="1">
      <c r="A16" s="190"/>
      <c r="B16" s="191"/>
      <c r="C16" s="230"/>
      <c r="D16" s="147"/>
      <c r="E16" s="146"/>
      <c r="F16" s="185"/>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8"/>
      <c r="B17" s="199"/>
      <c r="C17" s="231"/>
      <c r="D17" s="150"/>
      <c r="E17" s="151"/>
      <c r="F17" s="203"/>
      <c r="G17" s="201"/>
      <c r="H17" s="150"/>
      <c r="I17" s="151"/>
      <c r="J17" s="202"/>
      <c r="K17" s="201"/>
      <c r="L17" s="150"/>
      <c r="M17" s="151"/>
      <c r="N17" s="202"/>
      <c r="O17" s="201"/>
      <c r="P17" s="150"/>
      <c r="Q17" s="151"/>
      <c r="R17" s="202"/>
      <c r="S17" s="201"/>
      <c r="T17" s="150"/>
      <c r="U17" s="151"/>
      <c r="V17" s="205"/>
      <c r="W17" s="201"/>
      <c r="X17" s="269">
        <v>0</v>
      </c>
      <c r="AA17" s="172"/>
      <c r="AB17" s="172"/>
      <c r="AC17" s="172"/>
      <c r="AD17" s="172"/>
      <c r="AE17" s="172"/>
      <c r="AF17" s="172"/>
      <c r="AG17" s="172"/>
      <c r="AH17" s="172"/>
      <c r="AI17" s="172"/>
      <c r="AJ17" s="172"/>
      <c r="AK17" s="172"/>
      <c r="AL17" s="172"/>
      <c r="AM17" s="172"/>
    </row>
    <row r="18" spans="1:39" ht="15.75" customHeight="1">
      <c r="A18" s="206"/>
      <c r="B18" s="207"/>
      <c r="C18" s="237"/>
      <c r="D18" s="152"/>
      <c r="E18" s="153" t="str">
        <f>CONCATENATE(FIXED(COUNTA(E5:E17),0,0),"　店")</f>
        <v>5　店</v>
      </c>
      <c r="F18" s="208">
        <f>SUM(F5:F17)</f>
        <v>14200</v>
      </c>
      <c r="G18" s="154">
        <f>SUM(G5:G17)</f>
        <v>0</v>
      </c>
      <c r="H18" s="152"/>
      <c r="I18" s="153" t="str">
        <f>CONCATENATE(FIXED(COUNTA(I5:I17),0,0),"　店")</f>
        <v>1　店</v>
      </c>
      <c r="J18" s="208">
        <f>SUM(J5:J17)</f>
        <v>400</v>
      </c>
      <c r="K18" s="154">
        <f>SUM(K5:K17)</f>
        <v>0</v>
      </c>
      <c r="L18" s="152"/>
      <c r="M18" s="153" t="str">
        <f>CONCATENATE(FIXED(COUNTA(M5:M17),0,0),"　店")</f>
        <v>0　店</v>
      </c>
      <c r="N18" s="208">
        <f>SUM(N5:N17)</f>
        <v>0</v>
      </c>
      <c r="O18" s="154">
        <f>SUM(O5:O17)</f>
        <v>0</v>
      </c>
      <c r="P18" s="152"/>
      <c r="Q18" s="153" t="str">
        <f>CONCATENATE(FIXED(COUNTA(Q5:Q17),0,0),"　店")</f>
        <v>0　店</v>
      </c>
      <c r="R18" s="208">
        <f>SUM(R5:R17)</f>
        <v>0</v>
      </c>
      <c r="S18" s="154">
        <f>SUM(S5:S17)</f>
        <v>0</v>
      </c>
      <c r="T18" s="152"/>
      <c r="U18" s="153" t="str">
        <f>CONCATENATE(FIXED(COUNTA(U5:U17),0,0),"　店")</f>
        <v>0　店</v>
      </c>
      <c r="V18" s="208">
        <f>SUM(V5:V17)</f>
        <v>0</v>
      </c>
      <c r="W18" s="154">
        <f>SUM(W5:W17)</f>
        <v>0</v>
      </c>
      <c r="X18" s="73">
        <f>SUM(X5:X17)</f>
        <v>0</v>
      </c>
      <c r="AA18" s="172"/>
      <c r="AB18" s="172"/>
      <c r="AC18" s="172"/>
      <c r="AD18" s="172"/>
      <c r="AE18" s="172"/>
      <c r="AF18" s="172"/>
      <c r="AG18" s="172"/>
      <c r="AH18" s="172"/>
      <c r="AI18" s="172"/>
      <c r="AJ18" s="172"/>
      <c r="AK18" s="172"/>
      <c r="AL18" s="172"/>
      <c r="AM18" s="172"/>
    </row>
    <row r="19" spans="1:39" s="283" customFormat="1" ht="15.75" customHeight="1">
      <c r="A19" s="209"/>
      <c r="B19" s="209"/>
      <c r="C19" s="232"/>
      <c r="D19" s="155"/>
      <c r="E19" s="151"/>
      <c r="F19" s="210"/>
      <c r="G19" s="156"/>
      <c r="H19" s="155"/>
      <c r="I19" s="151"/>
      <c r="J19" s="210"/>
      <c r="K19" s="156"/>
      <c r="L19" s="155"/>
      <c r="M19" s="151"/>
      <c r="N19" s="210"/>
      <c r="O19" s="156"/>
      <c r="P19" s="155"/>
      <c r="Q19" s="151"/>
      <c r="R19" s="210"/>
      <c r="S19" s="156"/>
      <c r="T19" s="155"/>
      <c r="U19" s="151"/>
      <c r="V19" s="156"/>
      <c r="W19" s="156"/>
      <c r="X19" s="140"/>
      <c r="AA19" s="172"/>
      <c r="AB19" s="172"/>
      <c r="AC19" s="172"/>
      <c r="AD19" s="172"/>
      <c r="AE19" s="172"/>
      <c r="AF19" s="172"/>
      <c r="AG19" s="172"/>
      <c r="AH19" s="172"/>
      <c r="AI19" s="172"/>
      <c r="AJ19" s="172"/>
      <c r="AK19" s="172"/>
      <c r="AL19" s="172"/>
      <c r="AM19" s="172"/>
    </row>
    <row r="20" spans="1:39" s="282" customFormat="1" ht="15.75" customHeight="1">
      <c r="A20" s="367" t="s">
        <v>0</v>
      </c>
      <c r="B20" s="368"/>
      <c r="C20" s="238"/>
      <c r="D20" s="369" t="s">
        <v>3</v>
      </c>
      <c r="E20" s="363"/>
      <c r="F20" s="364"/>
      <c r="G20" s="142" t="s">
        <v>7</v>
      </c>
      <c r="H20" s="369" t="s">
        <v>4</v>
      </c>
      <c r="I20" s="363"/>
      <c r="J20" s="364"/>
      <c r="K20" s="141" t="s">
        <v>7</v>
      </c>
      <c r="L20" s="369" t="s">
        <v>5</v>
      </c>
      <c r="M20" s="363"/>
      <c r="N20" s="364"/>
      <c r="O20" s="141" t="s">
        <v>7</v>
      </c>
      <c r="P20" s="369" t="s">
        <v>6</v>
      </c>
      <c r="Q20" s="363"/>
      <c r="R20" s="364"/>
      <c r="S20" s="141" t="s">
        <v>7</v>
      </c>
      <c r="T20" s="362"/>
      <c r="U20" s="363"/>
      <c r="V20" s="364"/>
      <c r="W20" s="142"/>
      <c r="X20" s="142" t="s">
        <v>9</v>
      </c>
      <c r="AA20" s="172"/>
      <c r="AB20" s="172"/>
      <c r="AC20" s="172"/>
      <c r="AD20" s="172"/>
      <c r="AE20" s="172"/>
      <c r="AF20" s="172"/>
      <c r="AG20" s="172"/>
      <c r="AH20" s="172"/>
      <c r="AI20" s="172"/>
      <c r="AJ20" s="172"/>
      <c r="AK20" s="172"/>
      <c r="AL20" s="172"/>
      <c r="AM20" s="172"/>
    </row>
    <row r="21" spans="1:39" ht="15.75" customHeight="1">
      <c r="A21" s="211" t="s">
        <v>123</v>
      </c>
      <c r="B21" s="212"/>
      <c r="C21" s="239">
        <v>0</v>
      </c>
      <c r="D21" s="288">
        <v>230390101010</v>
      </c>
      <c r="E21" s="158" t="s">
        <v>135</v>
      </c>
      <c r="F21" s="213">
        <v>7250</v>
      </c>
      <c r="G21" s="214"/>
      <c r="H21" s="157">
        <v>0</v>
      </c>
      <c r="I21" s="158"/>
      <c r="J21" s="215"/>
      <c r="K21" s="214"/>
      <c r="L21" s="157"/>
      <c r="M21" s="158"/>
      <c r="N21" s="215"/>
      <c r="O21" s="214"/>
      <c r="P21" s="288">
        <v>230390405010</v>
      </c>
      <c r="Q21" s="158" t="s">
        <v>546</v>
      </c>
      <c r="R21" s="215">
        <v>500</v>
      </c>
      <c r="S21" s="214"/>
      <c r="T21" s="157"/>
      <c r="U21" s="158"/>
      <c r="V21" s="216"/>
      <c r="W21" s="214"/>
      <c r="X21" s="267" t="s">
        <v>136</v>
      </c>
      <c r="AA21" s="172"/>
      <c r="AB21" s="172"/>
      <c r="AC21" s="172"/>
      <c r="AD21" s="172"/>
      <c r="AE21" s="172"/>
      <c r="AF21" s="172"/>
      <c r="AG21" s="172"/>
      <c r="AH21" s="172"/>
      <c r="AI21" s="172"/>
      <c r="AJ21" s="172"/>
      <c r="AK21" s="172"/>
      <c r="AL21" s="172"/>
      <c r="AM21" s="172"/>
    </row>
    <row r="22" spans="1:39" ht="15.75" customHeight="1">
      <c r="A22" s="217">
        <f>SUM(G31,K31,O31,S31,W31)</f>
        <v>0</v>
      </c>
      <c r="B22" s="184">
        <f>SUM(F31,J31,N31,R31,V31)</f>
        <v>10750</v>
      </c>
      <c r="C22" s="233">
        <v>0</v>
      </c>
      <c r="D22" s="286">
        <v>230390101020</v>
      </c>
      <c r="E22" s="146" t="s">
        <v>555</v>
      </c>
      <c r="F22" s="193">
        <v>1400</v>
      </c>
      <c r="G22" s="186"/>
      <c r="H22" s="147">
        <v>0</v>
      </c>
      <c r="I22" s="146"/>
      <c r="J22" s="181"/>
      <c r="K22" s="186"/>
      <c r="L22" s="147"/>
      <c r="M22" s="146"/>
      <c r="N22" s="181"/>
      <c r="O22" s="186"/>
      <c r="P22" s="286">
        <v>230390405020</v>
      </c>
      <c r="Q22" s="146" t="s">
        <v>137</v>
      </c>
      <c r="R22" s="181">
        <v>300</v>
      </c>
      <c r="S22" s="186"/>
      <c r="T22" s="147"/>
      <c r="U22" s="146"/>
      <c r="V22" s="204"/>
      <c r="W22" s="186"/>
      <c r="X22" s="268" t="s">
        <v>591</v>
      </c>
      <c r="AA22" s="172"/>
      <c r="AB22" s="172"/>
      <c r="AC22" s="172"/>
      <c r="AD22" s="172"/>
      <c r="AE22" s="172"/>
      <c r="AF22" s="172"/>
      <c r="AG22" s="172"/>
      <c r="AH22" s="172"/>
      <c r="AI22" s="172"/>
      <c r="AJ22" s="172"/>
      <c r="AK22" s="172"/>
      <c r="AL22" s="172"/>
      <c r="AM22" s="172"/>
    </row>
    <row r="23" spans="1:39" ht="15.75" customHeight="1">
      <c r="A23" s="198"/>
      <c r="B23" s="199"/>
      <c r="C23" s="232">
        <v>0</v>
      </c>
      <c r="D23" s="289">
        <v>230390101030</v>
      </c>
      <c r="E23" s="151" t="s">
        <v>576</v>
      </c>
      <c r="F23" s="203">
        <v>1300</v>
      </c>
      <c r="G23" s="201"/>
      <c r="H23" s="150">
        <v>0</v>
      </c>
      <c r="I23" s="151"/>
      <c r="J23" s="202"/>
      <c r="K23" s="201"/>
      <c r="L23" s="150"/>
      <c r="M23" s="151"/>
      <c r="N23" s="202"/>
      <c r="O23" s="201"/>
      <c r="P23" s="150"/>
      <c r="Q23" s="151"/>
      <c r="R23" s="202"/>
      <c r="S23" s="201"/>
      <c r="T23" s="150"/>
      <c r="U23" s="151"/>
      <c r="V23" s="205"/>
      <c r="W23" s="201"/>
      <c r="X23" s="268" t="s">
        <v>517</v>
      </c>
      <c r="AA23" s="172"/>
      <c r="AB23" s="172"/>
      <c r="AC23" s="172"/>
      <c r="AD23" s="172"/>
      <c r="AE23" s="172"/>
      <c r="AF23" s="172"/>
      <c r="AG23" s="172"/>
      <c r="AH23" s="172"/>
      <c r="AI23" s="172"/>
      <c r="AJ23" s="172"/>
      <c r="AK23" s="172"/>
      <c r="AL23" s="172"/>
      <c r="AM23" s="172"/>
    </row>
    <row r="24" spans="1:39" ht="15.75" customHeight="1">
      <c r="A24" s="198"/>
      <c r="B24" s="199"/>
      <c r="C24" s="232"/>
      <c r="D24" s="150"/>
      <c r="E24" s="151"/>
      <c r="F24" s="203"/>
      <c r="G24" s="201"/>
      <c r="H24" s="150"/>
      <c r="I24" s="151"/>
      <c r="J24" s="202"/>
      <c r="K24" s="201"/>
      <c r="L24" s="150"/>
      <c r="M24" s="151"/>
      <c r="N24" s="202"/>
      <c r="O24" s="201"/>
      <c r="P24" s="150"/>
      <c r="Q24" s="151"/>
      <c r="R24" s="202"/>
      <c r="S24" s="201"/>
      <c r="T24" s="150"/>
      <c r="U24" s="151"/>
      <c r="V24" s="205"/>
      <c r="W24" s="201"/>
      <c r="X24" s="268">
        <v>0</v>
      </c>
      <c r="AA24" s="172"/>
      <c r="AB24" s="172"/>
      <c r="AC24" s="172"/>
      <c r="AD24" s="172"/>
      <c r="AE24" s="172"/>
      <c r="AF24" s="172"/>
      <c r="AG24" s="172"/>
      <c r="AH24" s="172"/>
      <c r="AI24" s="172"/>
      <c r="AJ24" s="172"/>
      <c r="AK24" s="172"/>
      <c r="AL24" s="172"/>
      <c r="AM24" s="172"/>
    </row>
    <row r="25" spans="1:39" ht="15.75" customHeight="1">
      <c r="A25" s="217"/>
      <c r="B25" s="218"/>
      <c r="C25" s="233"/>
      <c r="D25" s="147"/>
      <c r="E25" s="146"/>
      <c r="F25" s="193"/>
      <c r="G25" s="186"/>
      <c r="H25" s="147"/>
      <c r="I25" s="146"/>
      <c r="J25" s="181"/>
      <c r="K25" s="186"/>
      <c r="L25" s="147"/>
      <c r="M25" s="146"/>
      <c r="N25" s="181"/>
      <c r="O25" s="186"/>
      <c r="P25" s="147"/>
      <c r="Q25" s="146"/>
      <c r="R25" s="181"/>
      <c r="S25" s="186"/>
      <c r="T25" s="147"/>
      <c r="U25" s="146"/>
      <c r="V25" s="204"/>
      <c r="W25" s="186"/>
      <c r="X25" s="268" t="s">
        <v>538</v>
      </c>
      <c r="AA25" s="172"/>
      <c r="AB25" s="172"/>
      <c r="AC25" s="172"/>
      <c r="AD25" s="172"/>
      <c r="AE25" s="172"/>
      <c r="AF25" s="172"/>
      <c r="AG25" s="172"/>
      <c r="AH25" s="172"/>
      <c r="AI25" s="172"/>
      <c r="AJ25" s="172"/>
      <c r="AK25" s="172"/>
      <c r="AL25" s="172"/>
      <c r="AM25" s="172"/>
    </row>
    <row r="26" spans="1:39" ht="15.75" customHeight="1">
      <c r="A26" s="217"/>
      <c r="B26" s="218"/>
      <c r="C26" s="233"/>
      <c r="D26" s="147"/>
      <c r="E26" s="146"/>
      <c r="F26" s="193"/>
      <c r="G26" s="186"/>
      <c r="H26" s="147"/>
      <c r="I26" s="146"/>
      <c r="J26" s="181"/>
      <c r="K26" s="186"/>
      <c r="L26" s="147"/>
      <c r="M26" s="146"/>
      <c r="N26" s="181"/>
      <c r="O26" s="186"/>
      <c r="P26" s="147"/>
      <c r="Q26" s="146"/>
      <c r="R26" s="181"/>
      <c r="S26" s="186"/>
      <c r="T26" s="147"/>
      <c r="U26" s="146"/>
      <c r="V26" s="204"/>
      <c r="W26" s="186"/>
      <c r="X26" s="268">
        <v>0</v>
      </c>
      <c r="AA26" s="172"/>
      <c r="AB26" s="172"/>
      <c r="AC26" s="172"/>
      <c r="AD26" s="172"/>
      <c r="AE26" s="172"/>
      <c r="AF26" s="172"/>
      <c r="AG26" s="172"/>
      <c r="AH26" s="172"/>
      <c r="AI26" s="172"/>
      <c r="AJ26" s="172"/>
      <c r="AK26" s="172"/>
      <c r="AL26" s="172"/>
      <c r="AM26" s="172"/>
    </row>
    <row r="27" spans="1:39"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68">
        <v>0</v>
      </c>
      <c r="AA27" s="172"/>
      <c r="AB27" s="276"/>
      <c r="AC27" s="276"/>
      <c r="AD27" s="172"/>
      <c r="AE27" s="172"/>
      <c r="AF27" s="276"/>
      <c r="AG27" s="276"/>
      <c r="AH27" s="172"/>
      <c r="AI27" s="172"/>
      <c r="AJ27" s="276"/>
      <c r="AK27" s="276"/>
      <c r="AL27" s="276"/>
      <c r="AM27" s="172"/>
    </row>
    <row r="28" spans="1:39" ht="15.75" customHeight="1">
      <c r="A28" s="217"/>
      <c r="B28" s="218"/>
      <c r="C28" s="233"/>
      <c r="D28" s="147"/>
      <c r="E28" s="146"/>
      <c r="F28" s="193"/>
      <c r="G28" s="186"/>
      <c r="H28" s="147"/>
      <c r="I28" s="146"/>
      <c r="J28" s="181"/>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198"/>
      <c r="B29" s="199"/>
      <c r="C29" s="232"/>
      <c r="D29" s="150"/>
      <c r="E29" s="151"/>
      <c r="F29" s="203"/>
      <c r="G29" s="201"/>
      <c r="H29" s="150"/>
      <c r="I29" s="151"/>
      <c r="J29" s="202"/>
      <c r="K29" s="201"/>
      <c r="L29" s="150"/>
      <c r="M29" s="151"/>
      <c r="N29" s="202"/>
      <c r="O29" s="201"/>
      <c r="P29" s="150"/>
      <c r="Q29" s="151"/>
      <c r="R29" s="202"/>
      <c r="S29" s="201"/>
      <c r="T29" s="150"/>
      <c r="U29" s="151"/>
      <c r="V29" s="205"/>
      <c r="W29" s="201"/>
      <c r="X29" s="268">
        <v>0</v>
      </c>
      <c r="AA29" s="172"/>
      <c r="AB29" s="172"/>
      <c r="AC29" s="172"/>
      <c r="AD29" s="172"/>
      <c r="AE29" s="172"/>
      <c r="AF29" s="172"/>
      <c r="AG29" s="172"/>
      <c r="AH29" s="172"/>
      <c r="AI29" s="172"/>
      <c r="AJ29" s="172"/>
      <c r="AK29" s="172"/>
      <c r="AL29" s="172"/>
      <c r="AM29" s="172"/>
    </row>
    <row r="30" spans="1:39" ht="15.75" customHeight="1">
      <c r="A30" s="219"/>
      <c r="B30" s="220"/>
      <c r="C30" s="234"/>
      <c r="D30" s="159"/>
      <c r="E30" s="160"/>
      <c r="F30" s="221"/>
      <c r="G30" s="222"/>
      <c r="H30" s="159"/>
      <c r="I30" s="160"/>
      <c r="J30" s="223"/>
      <c r="K30" s="222"/>
      <c r="L30" s="159"/>
      <c r="M30" s="160"/>
      <c r="N30" s="223"/>
      <c r="O30" s="222"/>
      <c r="P30" s="159"/>
      <c r="Q30" s="160"/>
      <c r="R30" s="223"/>
      <c r="S30" s="222"/>
      <c r="T30" s="159"/>
      <c r="U30" s="160"/>
      <c r="V30" s="224"/>
      <c r="W30" s="222"/>
      <c r="X30" s="269">
        <v>0</v>
      </c>
      <c r="AA30" s="172"/>
      <c r="AB30" s="172"/>
      <c r="AC30" s="172"/>
      <c r="AD30" s="172"/>
      <c r="AE30" s="172"/>
      <c r="AF30" s="172"/>
      <c r="AG30" s="172"/>
      <c r="AH30" s="172"/>
      <c r="AI30" s="172"/>
      <c r="AJ30" s="172"/>
      <c r="AK30" s="172"/>
      <c r="AL30" s="172"/>
      <c r="AM30" s="172"/>
    </row>
    <row r="31" spans="1:39" ht="15.75" customHeight="1">
      <c r="A31" s="206"/>
      <c r="B31" s="207"/>
      <c r="C31" s="235"/>
      <c r="D31" s="152"/>
      <c r="E31" s="153" t="str">
        <f>CONCATENATE(FIXED(COUNTA(E21:E30),0,0),"　店")</f>
        <v>3　店</v>
      </c>
      <c r="F31" s="208">
        <f>SUM(F21:F30)</f>
        <v>9950</v>
      </c>
      <c r="G31" s="208">
        <f>SUM(G21:G30)</f>
        <v>0</v>
      </c>
      <c r="H31" s="152"/>
      <c r="I31" s="161" t="str">
        <f>CONCATENATE(FIXED(COUNTA(I21:I30),0,0),"　店")</f>
        <v>0　店</v>
      </c>
      <c r="J31" s="208">
        <f>SUM(J21:J30)</f>
        <v>0</v>
      </c>
      <c r="K31" s="208">
        <f>SUM(K21:K30)</f>
        <v>0</v>
      </c>
      <c r="L31" s="152"/>
      <c r="M31" s="161" t="str">
        <f>CONCATENATE(FIXED(COUNTA(M21:M30),0,0),"　店")</f>
        <v>0　店</v>
      </c>
      <c r="N31" s="208">
        <f>SUM(N21:N30)</f>
        <v>0</v>
      </c>
      <c r="O31" s="208">
        <f>SUM(O21:O30)</f>
        <v>0</v>
      </c>
      <c r="P31" s="152"/>
      <c r="Q31" s="161" t="str">
        <f>CONCATENATE(FIXED(COUNTA(Q21:Q30),0,0),"　店")</f>
        <v>2　店</v>
      </c>
      <c r="R31" s="208">
        <f>SUM(R21:R30)</f>
        <v>800</v>
      </c>
      <c r="S31" s="154">
        <f>SUM(S21:S30)</f>
        <v>0</v>
      </c>
      <c r="T31" s="152"/>
      <c r="U31" s="153" t="str">
        <f>CONCATENATE(FIXED(COUNTA(U21:U30),0,0),"　店")</f>
        <v>0　店</v>
      </c>
      <c r="V31" s="208">
        <f>SUM(V21:V30)</f>
        <v>0</v>
      </c>
      <c r="W31" s="245">
        <f>SUM(W21:W30)</f>
        <v>0</v>
      </c>
      <c r="X31" s="246">
        <f>SUM(X21:X30)</f>
        <v>0</v>
      </c>
      <c r="AA31" s="172"/>
      <c r="AB31" s="172"/>
      <c r="AC31" s="172"/>
      <c r="AD31" s="172"/>
      <c r="AE31" s="172"/>
      <c r="AF31" s="172"/>
      <c r="AG31" s="172"/>
      <c r="AH31" s="172"/>
      <c r="AI31" s="172"/>
      <c r="AJ31" s="172"/>
      <c r="AK31" s="172"/>
      <c r="AL31" s="172"/>
      <c r="AM31" s="172"/>
    </row>
    <row r="32" spans="1:39" s="283" customFormat="1" ht="15.75" customHeight="1">
      <c r="A32" s="240"/>
      <c r="B32" s="240"/>
      <c r="C32" s="235"/>
      <c r="D32" s="168"/>
      <c r="E32" s="153"/>
      <c r="F32" s="167"/>
      <c r="G32" s="167"/>
      <c r="H32" s="168"/>
      <c r="I32" s="153"/>
      <c r="J32" s="167"/>
      <c r="K32" s="167"/>
      <c r="L32" s="168"/>
      <c r="M32" s="153"/>
      <c r="N32" s="167"/>
      <c r="O32" s="167"/>
      <c r="P32" s="168"/>
      <c r="Q32" s="153"/>
      <c r="R32" s="167"/>
      <c r="S32" s="167"/>
      <c r="T32" s="168"/>
      <c r="U32" s="153"/>
      <c r="V32" s="167"/>
      <c r="W32" s="167"/>
      <c r="X32" s="243"/>
      <c r="AA32" s="172"/>
      <c r="AB32" s="172"/>
      <c r="AC32" s="172"/>
      <c r="AD32" s="172"/>
      <c r="AE32" s="172"/>
      <c r="AF32" s="172"/>
      <c r="AG32" s="172"/>
      <c r="AH32" s="172"/>
      <c r="AI32" s="172"/>
      <c r="AJ32" s="172"/>
      <c r="AK32" s="172"/>
      <c r="AL32" s="172"/>
      <c r="AM32" s="172"/>
    </row>
    <row r="33" spans="1:39" s="282" customFormat="1" ht="15.75" customHeight="1">
      <c r="A33" s="367" t="s">
        <v>0</v>
      </c>
      <c r="B33" s="368"/>
      <c r="C33" s="238"/>
      <c r="D33" s="369" t="s">
        <v>3</v>
      </c>
      <c r="E33" s="363"/>
      <c r="F33" s="364"/>
      <c r="G33" s="142" t="s">
        <v>7</v>
      </c>
      <c r="H33" s="369" t="s">
        <v>4</v>
      </c>
      <c r="I33" s="363"/>
      <c r="J33" s="364"/>
      <c r="K33" s="141" t="s">
        <v>7</v>
      </c>
      <c r="L33" s="369" t="s">
        <v>5</v>
      </c>
      <c r="M33" s="363"/>
      <c r="N33" s="364"/>
      <c r="O33" s="141" t="s">
        <v>7</v>
      </c>
      <c r="P33" s="369" t="s">
        <v>6</v>
      </c>
      <c r="Q33" s="363"/>
      <c r="R33" s="364"/>
      <c r="S33" s="141" t="s">
        <v>7</v>
      </c>
      <c r="T33" s="362"/>
      <c r="U33" s="363"/>
      <c r="V33" s="364"/>
      <c r="W33" s="142"/>
      <c r="X33" s="142" t="s">
        <v>9</v>
      </c>
      <c r="AA33" s="172"/>
      <c r="AB33" s="172"/>
      <c r="AC33" s="172"/>
      <c r="AD33" s="172"/>
      <c r="AE33" s="172"/>
      <c r="AF33" s="172"/>
      <c r="AG33" s="172"/>
      <c r="AH33" s="172"/>
      <c r="AI33" s="172"/>
      <c r="AJ33" s="172"/>
      <c r="AK33" s="172"/>
      <c r="AL33" s="172"/>
      <c r="AM33" s="172"/>
    </row>
    <row r="34" spans="1:39" ht="15.75" customHeight="1">
      <c r="A34" s="211" t="s">
        <v>124</v>
      </c>
      <c r="B34" s="212"/>
      <c r="C34" s="239">
        <v>0</v>
      </c>
      <c r="D34" s="288">
        <v>230395101010</v>
      </c>
      <c r="E34" s="158" t="s">
        <v>138</v>
      </c>
      <c r="F34" s="213">
        <v>3400</v>
      </c>
      <c r="G34" s="214"/>
      <c r="H34" s="288">
        <v>230395202010</v>
      </c>
      <c r="I34" s="158" t="s">
        <v>139</v>
      </c>
      <c r="J34" s="215">
        <v>700</v>
      </c>
      <c r="K34" s="214"/>
      <c r="L34" s="157" t="s">
        <v>43</v>
      </c>
      <c r="M34" s="158"/>
      <c r="N34" s="215"/>
      <c r="O34" s="214"/>
      <c r="P34" s="288">
        <v>230395404010</v>
      </c>
      <c r="Q34" s="158" t="s">
        <v>140</v>
      </c>
      <c r="R34" s="215">
        <v>750</v>
      </c>
      <c r="S34" s="214"/>
      <c r="T34" s="157"/>
      <c r="U34" s="158"/>
      <c r="V34" s="216"/>
      <c r="W34" s="214"/>
      <c r="X34" s="267" t="s">
        <v>141</v>
      </c>
      <c r="AA34" s="172"/>
      <c r="AB34" s="172"/>
      <c r="AC34" s="172"/>
      <c r="AD34" s="172"/>
      <c r="AE34" s="172"/>
      <c r="AF34" s="172"/>
      <c r="AG34" s="172"/>
      <c r="AH34" s="172"/>
      <c r="AI34" s="172"/>
      <c r="AJ34" s="172"/>
      <c r="AK34" s="172"/>
      <c r="AL34" s="172"/>
      <c r="AM34" s="172"/>
    </row>
    <row r="35" spans="1:39" ht="15.75" customHeight="1">
      <c r="A35" s="217">
        <f>SUM(G48,K48,O48,S48,W48)</f>
        <v>0</v>
      </c>
      <c r="B35" s="184">
        <f>SUM(F48,J48,N48,R48,V48)</f>
        <v>20450</v>
      </c>
      <c r="C35" s="233">
        <v>0</v>
      </c>
      <c r="D35" s="286">
        <v>230395101020</v>
      </c>
      <c r="E35" s="146" t="s">
        <v>142</v>
      </c>
      <c r="F35" s="193">
        <v>1700</v>
      </c>
      <c r="G35" s="186"/>
      <c r="H35" s="286">
        <v>230395202020</v>
      </c>
      <c r="I35" s="146" t="s">
        <v>145</v>
      </c>
      <c r="J35" s="181">
        <v>200</v>
      </c>
      <c r="K35" s="186"/>
      <c r="L35" s="147" t="s">
        <v>43</v>
      </c>
      <c r="M35" s="146"/>
      <c r="N35" s="181"/>
      <c r="O35" s="186"/>
      <c r="P35" s="286">
        <v>230395404020</v>
      </c>
      <c r="Q35" s="146" t="s">
        <v>145</v>
      </c>
      <c r="R35" s="181">
        <v>250</v>
      </c>
      <c r="S35" s="186"/>
      <c r="T35" s="147"/>
      <c r="U35" s="146"/>
      <c r="V35" s="204"/>
      <c r="W35" s="186"/>
      <c r="X35" s="268" t="s">
        <v>585</v>
      </c>
      <c r="AA35" s="172"/>
      <c r="AB35" s="172"/>
      <c r="AC35" s="172"/>
      <c r="AD35" s="172"/>
      <c r="AE35" s="172"/>
      <c r="AF35" s="172"/>
      <c r="AG35" s="172"/>
      <c r="AH35" s="172"/>
      <c r="AI35" s="172"/>
      <c r="AJ35" s="172"/>
      <c r="AK35" s="172"/>
      <c r="AL35" s="172"/>
      <c r="AM35" s="172"/>
    </row>
    <row r="36" spans="1:39" ht="15.75" customHeight="1">
      <c r="A36" s="198"/>
      <c r="B36" s="199"/>
      <c r="C36" s="232">
        <v>0</v>
      </c>
      <c r="D36" s="289">
        <v>230395101040</v>
      </c>
      <c r="E36" s="151" t="s">
        <v>143</v>
      </c>
      <c r="F36" s="203">
        <v>1950</v>
      </c>
      <c r="G36" s="201"/>
      <c r="H36" s="289">
        <v>230395202030</v>
      </c>
      <c r="I36" s="151" t="s">
        <v>147</v>
      </c>
      <c r="J36" s="202">
        <v>350</v>
      </c>
      <c r="K36" s="201"/>
      <c r="L36" s="150" t="s">
        <v>43</v>
      </c>
      <c r="M36" s="151"/>
      <c r="N36" s="202"/>
      <c r="O36" s="201"/>
      <c r="P36" s="289">
        <v>230395404030</v>
      </c>
      <c r="Q36" s="151" t="s">
        <v>147</v>
      </c>
      <c r="R36" s="202">
        <v>450</v>
      </c>
      <c r="S36" s="201"/>
      <c r="T36" s="150"/>
      <c r="U36" s="151"/>
      <c r="V36" s="205"/>
      <c r="W36" s="201"/>
      <c r="X36" s="268" t="s">
        <v>594</v>
      </c>
      <c r="AA36" s="172"/>
      <c r="AB36" s="172"/>
      <c r="AC36" s="172"/>
      <c r="AD36" s="172"/>
      <c r="AE36" s="172"/>
      <c r="AF36" s="172"/>
      <c r="AG36" s="172"/>
      <c r="AH36" s="172"/>
      <c r="AI36" s="172"/>
      <c r="AJ36" s="172"/>
      <c r="AK36" s="172"/>
      <c r="AL36" s="172"/>
      <c r="AM36" s="172"/>
    </row>
    <row r="37" spans="1:39" ht="15.75" customHeight="1">
      <c r="A37" s="217"/>
      <c r="B37" s="218"/>
      <c r="C37" s="233">
        <v>0</v>
      </c>
      <c r="D37" s="286">
        <v>230395101050</v>
      </c>
      <c r="E37" s="146" t="s">
        <v>144</v>
      </c>
      <c r="F37" s="193">
        <v>5000</v>
      </c>
      <c r="G37" s="186"/>
      <c r="H37" s="147">
        <v>0</v>
      </c>
      <c r="I37" s="146"/>
      <c r="J37" s="181"/>
      <c r="K37" s="186"/>
      <c r="L37" s="147"/>
      <c r="M37" s="146"/>
      <c r="N37" s="181"/>
      <c r="O37" s="186"/>
      <c r="P37" s="147"/>
      <c r="Q37" s="146"/>
      <c r="R37" s="181"/>
      <c r="S37" s="186"/>
      <c r="T37" s="147"/>
      <c r="U37" s="146"/>
      <c r="V37" s="204"/>
      <c r="W37" s="186"/>
      <c r="X37" s="268" t="s">
        <v>548</v>
      </c>
      <c r="AA37" s="172"/>
      <c r="AB37" s="172"/>
      <c r="AC37" s="172"/>
      <c r="AD37" s="172"/>
      <c r="AE37" s="172"/>
      <c r="AF37" s="172"/>
      <c r="AG37" s="172"/>
      <c r="AH37" s="172"/>
      <c r="AI37" s="172"/>
      <c r="AJ37" s="172"/>
      <c r="AK37" s="172"/>
      <c r="AL37" s="172"/>
      <c r="AM37" s="172"/>
    </row>
    <row r="38" spans="1:39" ht="15.75" customHeight="1">
      <c r="A38" s="198"/>
      <c r="B38" s="199"/>
      <c r="C38" s="232">
        <v>0</v>
      </c>
      <c r="D38" s="289">
        <v>230395101060</v>
      </c>
      <c r="E38" s="151" t="s">
        <v>146</v>
      </c>
      <c r="F38" s="203">
        <v>4150</v>
      </c>
      <c r="G38" s="201"/>
      <c r="H38" s="150"/>
      <c r="I38" s="151"/>
      <c r="J38" s="202"/>
      <c r="K38" s="201"/>
      <c r="L38" s="150"/>
      <c r="M38" s="151"/>
      <c r="N38" s="202"/>
      <c r="O38" s="201"/>
      <c r="P38" s="150"/>
      <c r="Q38" s="151"/>
      <c r="R38" s="202"/>
      <c r="S38" s="201"/>
      <c r="T38" s="150"/>
      <c r="U38" s="151"/>
      <c r="V38" s="205"/>
      <c r="W38" s="201"/>
      <c r="X38" s="268">
        <v>0</v>
      </c>
      <c r="AA38" s="172"/>
      <c r="AB38" s="172"/>
      <c r="AC38" s="172"/>
      <c r="AD38" s="172"/>
      <c r="AE38" s="172"/>
      <c r="AF38" s="172"/>
      <c r="AG38" s="172"/>
      <c r="AH38" s="172"/>
      <c r="AI38" s="172"/>
      <c r="AJ38" s="172"/>
      <c r="AK38" s="172"/>
      <c r="AL38" s="172"/>
      <c r="AM38" s="172"/>
    </row>
    <row r="39" spans="1:39" ht="15.75" customHeight="1">
      <c r="A39" s="217"/>
      <c r="B39" s="218"/>
      <c r="C39" s="233">
        <v>0</v>
      </c>
      <c r="D39" s="286">
        <v>230395101070</v>
      </c>
      <c r="E39" s="146" t="s">
        <v>148</v>
      </c>
      <c r="F39" s="193">
        <v>1550</v>
      </c>
      <c r="G39" s="186"/>
      <c r="H39" s="147"/>
      <c r="I39" s="146"/>
      <c r="J39" s="181"/>
      <c r="K39" s="186"/>
      <c r="L39" s="147"/>
      <c r="M39" s="146"/>
      <c r="N39" s="181"/>
      <c r="O39" s="186"/>
      <c r="P39" s="147"/>
      <c r="Q39" s="146"/>
      <c r="R39" s="181"/>
      <c r="S39" s="186"/>
      <c r="T39" s="147"/>
      <c r="U39" s="146"/>
      <c r="V39" s="204"/>
      <c r="W39" s="186"/>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CONCATENATE(FIXED(COUNTA(E34:E47),0,0),"　店")</f>
        <v>6　店</v>
      </c>
      <c r="F48" s="208">
        <f>SUM(F34:F47)</f>
        <v>17750</v>
      </c>
      <c r="G48" s="208">
        <f>SUM(G34:G47)</f>
        <v>0</v>
      </c>
      <c r="H48" s="152"/>
      <c r="I48" s="161" t="str">
        <f>CONCATENATE(FIXED(COUNTA(I34:I47),0,0),"　店")</f>
        <v>3　店</v>
      </c>
      <c r="J48" s="208">
        <f>SUM(J34:J47)</f>
        <v>1250</v>
      </c>
      <c r="K48" s="208">
        <f>SUM(K34:K47)</f>
        <v>0</v>
      </c>
      <c r="L48" s="152"/>
      <c r="M48" s="161" t="str">
        <f>CONCATENATE(FIXED(COUNTA(M34:M47),0,0),"　店")</f>
        <v>0　店</v>
      </c>
      <c r="N48" s="208">
        <f>SUM(N34:N47)</f>
        <v>0</v>
      </c>
      <c r="O48" s="208">
        <f>SUM(O34:O47)</f>
        <v>0</v>
      </c>
      <c r="P48" s="152"/>
      <c r="Q48" s="161" t="str">
        <f>CONCATENATE(FIXED(COUNTA(Q34:Q47),0,0),"　店")</f>
        <v>3　店</v>
      </c>
      <c r="R48" s="208">
        <f>SUM(R34:R47)</f>
        <v>1450</v>
      </c>
      <c r="S48" s="154">
        <f>SUM(S34:S47)</f>
        <v>0</v>
      </c>
      <c r="T48" s="152"/>
      <c r="U48" s="153" t="str">
        <f>CONCATENATE(FIXED(COUNTA(U34:U47),0,0),"　店")</f>
        <v>0　店</v>
      </c>
      <c r="V48" s="208">
        <f>SUM(V34:V47)</f>
        <v>0</v>
      </c>
      <c r="W48" s="245">
        <f>SUM(W34:W47)</f>
        <v>0</v>
      </c>
      <c r="X48" s="246">
        <f>SUM(X34:X47)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A33:B33"/>
    <mergeCell ref="D33:F33"/>
    <mergeCell ref="H33:J33"/>
    <mergeCell ref="L33:N33"/>
    <mergeCell ref="P33:R33"/>
    <mergeCell ref="T33:V33"/>
    <mergeCell ref="T4:V4"/>
    <mergeCell ref="A20:B20"/>
    <mergeCell ref="D20:F20"/>
    <mergeCell ref="H20:J20"/>
    <mergeCell ref="L20:N20"/>
    <mergeCell ref="P20:R20"/>
    <mergeCell ref="T20:V20"/>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3 W33 S33 K20 O33 P1:P2 G20 W20 S20 F1:F2 O20 K33"/>
    <dataValidation type="whole" operator="lessThanOrEqual" allowBlank="1" showInputMessage="1" showErrorMessage="1" sqref="H19 H34:H47 H5:H17 H21:H30">
      <formula1>W19</formula1>
    </dataValidation>
    <dataValidation type="whole" operator="lessThanOrEqual" allowBlank="1" showInputMessage="1" showErrorMessage="1" sqref="T19:U19 T17:U17 T21:U30 T5:T16 T34:U47">
      <formula1>G19</formula1>
    </dataValidation>
    <dataValidation type="whole" operator="lessThanOrEqual" allowBlank="1" showInputMessage="1" showErrorMessage="1" sqref="V19 V21:V30 V5:V17 V34:V47">
      <formula1>G19</formula1>
    </dataValidation>
    <dataValidation type="whole" operator="lessThanOrEqual" allowBlank="1" showInputMessage="1" showErrorMessage="1" sqref="K21:L30 L19 K31:K32 K9:K19 L9:L17 P9:P16 O9:O19 K35:K48 W21:W32 O21:O32 G21:G32 S34:S48 K34:L34 S5:S19 O5:P8 W5:W19 K5:L8 G5:G19 L35:L47 W34:W48 O34:O48 G34:G48 S21:S32">
      <formula1>J21</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2018-06-27T00:57:05Z</cp:lastPrinted>
  <dcterms:created xsi:type="dcterms:W3CDTF">2001-09-20T06:42:30Z</dcterms:created>
  <dcterms:modified xsi:type="dcterms:W3CDTF">2019-09-19T00:55:27Z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