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47" firstSheet="5" activeTab="5"/>
  </bookViews>
  <sheets>
    <sheet name="表示" sheetId="1" r:id="rId1"/>
    <sheet name="取扱基準" sheetId="2" r:id="rId2"/>
    <sheet name="災害時注意事項" sheetId="3" r:id="rId3"/>
    <sheet name="広告主様へのお願い" sheetId="4" r:id="rId4"/>
    <sheet name="広告主様へのお願い (2)" sheetId="5" r:id="rId5"/>
    <sheet name="三重県" sheetId="6" r:id="rId6"/>
    <sheet name="地図" sheetId="7" r:id="rId7"/>
    <sheet name="桑名市・桑名郡" sheetId="8" r:id="rId8"/>
    <sheet name="いなべ市・員弁郡" sheetId="9" r:id="rId9"/>
    <sheet name="四日市市" sheetId="10" r:id="rId10"/>
    <sheet name="三重郡・亀山市・鈴鹿市" sheetId="11" r:id="rId11"/>
    <sheet name="津市" sheetId="12" r:id="rId12"/>
    <sheet name="松阪市・多気郡" sheetId="13" r:id="rId13"/>
    <sheet name="伊勢市・度会郡" sheetId="14" r:id="rId14"/>
    <sheet name="鳥羽市・志摩市・尾鷲市" sheetId="15" r:id="rId15"/>
    <sheet name="熊野市・北牟婁郡・南牟婁郡" sheetId="16" r:id="rId16"/>
    <sheet name="伊賀市・名張市・新宮市" sheetId="17" r:id="rId17"/>
  </sheets>
  <definedNames>
    <definedName name="_xlfn.IFERROR" hidden="1">#NAME?</definedName>
    <definedName name="_xlnm.Print_Area" localSheetId="3">'広告主様へのお願い'!$A$1:$F$53</definedName>
    <definedName name="_xlnm.Print_Area" localSheetId="4">'広告主様へのお願い (2)'!$A$1:$F$52</definedName>
    <definedName name="_xlnm.Print_Area" localSheetId="2">'災害時注意事項'!$A$1:$E$51</definedName>
    <definedName name="_xlnm.Print_Area" localSheetId="5">'三重県'!$A$1:$U$28</definedName>
    <definedName name="_xlnm.Print_Area" localSheetId="1">'取扱基準'!$A$1:$A$49</definedName>
    <definedName name="_xlnm.Print_Area" localSheetId="6">'地図'!$A$1:$K$61</definedName>
  </definedNames>
  <calcPr fullCalcOnLoad="1"/>
</workbook>
</file>

<file path=xl/sharedStrings.xml><?xml version="1.0" encoding="utf-8"?>
<sst xmlns="http://schemas.openxmlformats.org/spreadsheetml/2006/main" count="1004" uniqueCount="591">
  <si>
    <t>地区</t>
  </si>
  <si>
    <t>桑名南部</t>
  </si>
  <si>
    <t>桑名西部</t>
  </si>
  <si>
    <t>四日市羽津</t>
  </si>
  <si>
    <t>四日市北部</t>
  </si>
  <si>
    <t>塩浜</t>
  </si>
  <si>
    <t>四日市笹川</t>
  </si>
  <si>
    <t>東員町</t>
  </si>
  <si>
    <t>北勢町</t>
  </si>
  <si>
    <t>菰野</t>
  </si>
  <si>
    <t>菰野北</t>
  </si>
  <si>
    <t>楠</t>
  </si>
  <si>
    <t>四日市橋北</t>
  </si>
  <si>
    <t>折込日</t>
  </si>
  <si>
    <t>サイズ</t>
  </si>
  <si>
    <t>中日新聞</t>
  </si>
  <si>
    <t>朝日新聞</t>
  </si>
  <si>
    <t>毎日新聞</t>
  </si>
  <si>
    <t>読売新聞</t>
  </si>
  <si>
    <t>枚数</t>
  </si>
  <si>
    <t>いなべ市</t>
  </si>
  <si>
    <t>㈱中日総合サービス</t>
  </si>
  <si>
    <t>備考</t>
  </si>
  <si>
    <t>広告主</t>
  </si>
  <si>
    <t>桑名市</t>
  </si>
  <si>
    <t>部数</t>
  </si>
  <si>
    <t>桑名郡</t>
  </si>
  <si>
    <t>四日市市</t>
  </si>
  <si>
    <t>伊賀市</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</si>
  <si>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</si>
  <si>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</si>
  <si>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</si>
  <si>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</si>
  <si>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</si>
  <si>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</si>
  <si>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</si>
  <si>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</si>
  <si>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 xml:space="preserve">   </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</si>
  <si>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</si>
  <si>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</si>
  <si>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</si>
  <si>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</si>
  <si>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</si>
  <si>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</si>
  <si>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</si>
  <si>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</si>
  <si>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</si>
  <si>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</si>
  <si>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</si>
  <si>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</si>
  <si>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</si>
  <si>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</si>
  <si>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</si>
  <si>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</si>
  <si>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</si>
  <si>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桑名正和N</t>
  </si>
  <si>
    <t>菰野N</t>
  </si>
  <si>
    <t>三重楠</t>
  </si>
  <si>
    <t>桑名南部NS</t>
  </si>
  <si>
    <t>桑名久米NS</t>
  </si>
  <si>
    <t>川越南NS</t>
  </si>
  <si>
    <t>大矢知NS</t>
  </si>
  <si>
    <t>四日市羽津NS</t>
  </si>
  <si>
    <t>四日市駅西NS</t>
  </si>
  <si>
    <t>四日市常磐NS</t>
  </si>
  <si>
    <t>四日市南部NS</t>
  </si>
  <si>
    <t>四日市笹川NS</t>
  </si>
  <si>
    <t>四日市波木NS</t>
  </si>
  <si>
    <t>四日市あがたNI</t>
  </si>
  <si>
    <t>四日市桜NI</t>
  </si>
  <si>
    <t>四日市橋北NSI</t>
  </si>
  <si>
    <t>阿倉川NSI</t>
  </si>
  <si>
    <t>四日市生桑NSI</t>
  </si>
  <si>
    <t>四日市中央NSI</t>
  </si>
  <si>
    <t>大山田団地NSI</t>
  </si>
  <si>
    <t>蓮花寺NSI</t>
  </si>
  <si>
    <t>梅戸井NAMSI</t>
  </si>
  <si>
    <t>員弁NAMSI</t>
  </si>
  <si>
    <t>員弁治田NAMSI</t>
  </si>
  <si>
    <t>菰野朝上NAMSI</t>
  </si>
  <si>
    <t>石榑NAMI</t>
  </si>
  <si>
    <t>阿下喜NAMI</t>
  </si>
  <si>
    <t>四日市川島NMSI</t>
  </si>
  <si>
    <t>四日市あかつきNM</t>
  </si>
  <si>
    <t>伊勢朝日NM</t>
  </si>
  <si>
    <t>川越北NMS</t>
  </si>
  <si>
    <t>（3） 景表法（不当景品付販売・不当表示の禁止）、不正競争防止法（コピー商品等の販売宣伝の禁止）などのほか、薬事法、医療法など法律や条例に</t>
  </si>
  <si>
    <t>②休刊日翌日折込が先送りとなる地区</t>
  </si>
  <si>
    <t>三重県</t>
  </si>
  <si>
    <t>合　　計</t>
  </si>
  <si>
    <t>桑名市</t>
  </si>
  <si>
    <t>桑名郡</t>
  </si>
  <si>
    <t>員弁郡</t>
  </si>
  <si>
    <t>四日市市</t>
  </si>
  <si>
    <t>三重郡</t>
  </si>
  <si>
    <t>亀山市</t>
  </si>
  <si>
    <t>鈴鹿市</t>
  </si>
  <si>
    <t>津市</t>
  </si>
  <si>
    <t>松阪市</t>
  </si>
  <si>
    <t>多気郡</t>
  </si>
  <si>
    <t>伊勢市</t>
  </si>
  <si>
    <t>度会郡</t>
  </si>
  <si>
    <t>鳥羽市</t>
  </si>
  <si>
    <t>志摩市</t>
  </si>
  <si>
    <t>尾鷲市</t>
  </si>
  <si>
    <t>熊野市</t>
  </si>
  <si>
    <t>北牟婁郡</t>
  </si>
  <si>
    <t>南牟婁郡</t>
  </si>
  <si>
    <t>名張市</t>
  </si>
  <si>
    <t>新宮市</t>
  </si>
  <si>
    <t>合計</t>
  </si>
  <si>
    <t>桑名中央NS</t>
  </si>
  <si>
    <t>深谷NAMYSI</t>
  </si>
  <si>
    <t>桑名長島NAMSI</t>
  </si>
  <si>
    <t>※尾張弥富市欄</t>
  </si>
  <si>
    <t>員弁郡</t>
  </si>
  <si>
    <t>いなべ</t>
  </si>
  <si>
    <t>富田(生川)NS</t>
  </si>
  <si>
    <t>山城N</t>
  </si>
  <si>
    <t>三重平NSI</t>
  </si>
  <si>
    <t>四日市内部NSI</t>
  </si>
  <si>
    <t>阿倉川N</t>
  </si>
  <si>
    <t>富洲原NI</t>
  </si>
  <si>
    <t>四日市販売NI</t>
  </si>
  <si>
    <t>四日市桜I</t>
  </si>
  <si>
    <t>日永I</t>
  </si>
  <si>
    <t>四日市駅前N</t>
  </si>
  <si>
    <t>高花平I</t>
  </si>
  <si>
    <t>四日市西</t>
  </si>
  <si>
    <t>四日市西部</t>
  </si>
  <si>
    <t>四日市市全域の場合</t>
  </si>
  <si>
    <t>*1</t>
  </si>
  <si>
    <t>*2</t>
  </si>
  <si>
    <t>三重郡</t>
  </si>
  <si>
    <t>鵜川原NM</t>
  </si>
  <si>
    <t>三重朝日I</t>
  </si>
  <si>
    <t>菰野I</t>
  </si>
  <si>
    <t>千種</t>
  </si>
  <si>
    <t>菰野町</t>
  </si>
  <si>
    <t>亀山市</t>
  </si>
  <si>
    <t>亀山中央NMSI</t>
  </si>
  <si>
    <t>亀山北部NMSI</t>
  </si>
  <si>
    <t>下ノ庄NAMSI</t>
  </si>
  <si>
    <t>加太NAMSI</t>
  </si>
  <si>
    <t>亀山</t>
  </si>
  <si>
    <t>井田川</t>
  </si>
  <si>
    <t>鈴鹿市</t>
  </si>
  <si>
    <t>長太の浦NSI</t>
  </si>
  <si>
    <t>伊勢若松NSI</t>
  </si>
  <si>
    <t>白子NSI</t>
  </si>
  <si>
    <t>鈴鹿旭が丘NSI</t>
  </si>
  <si>
    <t>鈴鹿磯山NSI</t>
  </si>
  <si>
    <t>鈴鹿栄NSI</t>
  </si>
  <si>
    <t>伊勢神戸北部NI</t>
  </si>
  <si>
    <t>伊勢神戸南部NSI</t>
  </si>
  <si>
    <t>玉垣NSI</t>
  </si>
  <si>
    <t>鈴鹿桜島NSI</t>
  </si>
  <si>
    <t>鈴鹿平田NSI</t>
  </si>
  <si>
    <t>加佐登N</t>
  </si>
  <si>
    <t>鈴峰NMI</t>
  </si>
  <si>
    <t>鈴鹿国府NSI</t>
  </si>
  <si>
    <t>伊勢若松</t>
  </si>
  <si>
    <t>伊勢神戸</t>
  </si>
  <si>
    <t>平田</t>
  </si>
  <si>
    <t>白子</t>
  </si>
  <si>
    <t>白子西I</t>
  </si>
  <si>
    <t>玉垣</t>
  </si>
  <si>
    <t>石薬師I</t>
  </si>
  <si>
    <t>石薬師</t>
  </si>
  <si>
    <t>鈴鹿国府</t>
  </si>
  <si>
    <t>鈴鹿北部</t>
  </si>
  <si>
    <t>鈴鹿南部</t>
  </si>
  <si>
    <t>鈴鹿南部（磯山）</t>
  </si>
  <si>
    <t>鈴鹿平田</t>
  </si>
  <si>
    <t>鈴鹿市全域の場合</t>
  </si>
  <si>
    <t>亀山市全域の場合</t>
  </si>
  <si>
    <t>津市</t>
  </si>
  <si>
    <t>津一身田S</t>
  </si>
  <si>
    <t>津高野尾S</t>
  </si>
  <si>
    <t>津(大光堂)</t>
  </si>
  <si>
    <t>津橋南SI</t>
  </si>
  <si>
    <t>津南が丘SI</t>
  </si>
  <si>
    <t>津安濃MS</t>
  </si>
  <si>
    <t>津片田西M</t>
  </si>
  <si>
    <t>津高茶屋NMS</t>
  </si>
  <si>
    <t>津雲出NMS</t>
  </si>
  <si>
    <t>久居東部NS</t>
  </si>
  <si>
    <t>久居NS</t>
  </si>
  <si>
    <t>久居西部NS</t>
  </si>
  <si>
    <t>久居南部NS</t>
  </si>
  <si>
    <t>榊原NAMSI</t>
  </si>
  <si>
    <t>千里ヶ丘NMSI</t>
  </si>
  <si>
    <t>豊津上野NMSI</t>
  </si>
  <si>
    <t>椋本NAMSI</t>
  </si>
  <si>
    <t>北神山NAMSI</t>
  </si>
  <si>
    <t>白山NAMSI</t>
  </si>
  <si>
    <t>家城NAMI</t>
  </si>
  <si>
    <t>伊勢竹原NAMYSI</t>
  </si>
  <si>
    <t>八知NAMYSI</t>
  </si>
  <si>
    <t>奥津NAMYSI</t>
  </si>
  <si>
    <t>津中央NI</t>
  </si>
  <si>
    <t>片田NI</t>
  </si>
  <si>
    <t>津新町N</t>
  </si>
  <si>
    <t>津橋南N</t>
  </si>
  <si>
    <t>津駅西NI</t>
  </si>
  <si>
    <t>津市南郊I</t>
  </si>
  <si>
    <t>白塚NI</t>
  </si>
  <si>
    <t>津橋北N</t>
  </si>
  <si>
    <t>津藤水N</t>
  </si>
  <si>
    <t>河芸</t>
  </si>
  <si>
    <t>一志MI</t>
  </si>
  <si>
    <t>津</t>
  </si>
  <si>
    <t>橋北</t>
  </si>
  <si>
    <t>橋南</t>
  </si>
  <si>
    <t>久居</t>
  </si>
  <si>
    <t>津駅前</t>
  </si>
  <si>
    <t>津中央</t>
  </si>
  <si>
    <t>津新町</t>
  </si>
  <si>
    <t>豊里</t>
  </si>
  <si>
    <t>津南部</t>
  </si>
  <si>
    <t>津半田</t>
  </si>
  <si>
    <t>津・芸濃</t>
  </si>
  <si>
    <t>榊原町</t>
  </si>
  <si>
    <t>一志</t>
  </si>
  <si>
    <t>白山</t>
  </si>
  <si>
    <t>240220I09010</t>
  </si>
  <si>
    <t>伊勢新聞/伊勢津</t>
  </si>
  <si>
    <t>240220S07010</t>
  </si>
  <si>
    <t>産経新聞/産経津</t>
  </si>
  <si>
    <t>津市全域の場合</t>
  </si>
  <si>
    <t>松阪市</t>
  </si>
  <si>
    <t>多気郡</t>
  </si>
  <si>
    <t>松阪中央NSI</t>
  </si>
  <si>
    <t>松阪大黒田NSI</t>
  </si>
  <si>
    <t>松阪川井町NSI</t>
  </si>
  <si>
    <t>松阪鎌田NSI</t>
  </si>
  <si>
    <t>松阪大平NSI</t>
  </si>
  <si>
    <t>松阪まえのへたNSI</t>
  </si>
  <si>
    <t>松阪桜町NSI</t>
  </si>
  <si>
    <t>松阪徳和NSI</t>
  </si>
  <si>
    <t>松阪櫛田NSI</t>
  </si>
  <si>
    <t>松阪片野橋NAMSI</t>
  </si>
  <si>
    <t>六軒NSI</t>
  </si>
  <si>
    <t>伊勢中川NSI</t>
  </si>
  <si>
    <t>柿野NS</t>
  </si>
  <si>
    <t>松阪東部</t>
  </si>
  <si>
    <t>三渡川M</t>
  </si>
  <si>
    <t>嬉野M</t>
  </si>
  <si>
    <t>粥見M</t>
  </si>
  <si>
    <t>松阪第一</t>
  </si>
  <si>
    <t>松阪相可</t>
  </si>
  <si>
    <t>松阪南</t>
  </si>
  <si>
    <t>松阪西部</t>
  </si>
  <si>
    <t>松阪北部</t>
  </si>
  <si>
    <t>うれしの</t>
  </si>
  <si>
    <t>三雲</t>
  </si>
  <si>
    <t>松阪市全域の場合</t>
  </si>
  <si>
    <t>相可NAMSI</t>
  </si>
  <si>
    <t>三瀬谷NAMSI</t>
  </si>
  <si>
    <t>宮川村NAMSI</t>
  </si>
  <si>
    <t>栃原NAMSI</t>
  </si>
  <si>
    <t>明和南MS</t>
  </si>
  <si>
    <t>明和</t>
  </si>
  <si>
    <t>多気町全域の場合</t>
  </si>
  <si>
    <t>明和町全域の場合</t>
  </si>
  <si>
    <t>大台町全域の場合</t>
  </si>
  <si>
    <t>*3</t>
  </si>
  <si>
    <t>*2</t>
  </si>
  <si>
    <t>伊勢市</t>
  </si>
  <si>
    <t>度会郡</t>
  </si>
  <si>
    <t>伊勢市駅前NS</t>
  </si>
  <si>
    <t>伊勢市厚生NS</t>
  </si>
  <si>
    <t>伊勢市中央NS</t>
  </si>
  <si>
    <t>伊勢市北部NS</t>
  </si>
  <si>
    <t>伊勢市西部NS</t>
  </si>
  <si>
    <t>伊勢市南部NS</t>
  </si>
  <si>
    <t>三重小俣NSI</t>
  </si>
  <si>
    <t>大淀NSI</t>
  </si>
  <si>
    <t>田丸NI</t>
  </si>
  <si>
    <t>わたらいNAMSI</t>
  </si>
  <si>
    <t>五十鈴川I</t>
  </si>
  <si>
    <t>宇治山田I</t>
  </si>
  <si>
    <t>伊勢市中央MI</t>
  </si>
  <si>
    <t>田丸明野</t>
  </si>
  <si>
    <t>川端</t>
  </si>
  <si>
    <t>伊勢</t>
  </si>
  <si>
    <t>伊勢市北部</t>
  </si>
  <si>
    <t>伊勢東部</t>
  </si>
  <si>
    <t>小俣町</t>
  </si>
  <si>
    <t>伊勢二見A</t>
  </si>
  <si>
    <t>玉城S</t>
  </si>
  <si>
    <t>伊勢西</t>
  </si>
  <si>
    <t>伊勢玉城</t>
  </si>
  <si>
    <t>伊勢北部</t>
  </si>
  <si>
    <t>伊勢神宮前</t>
  </si>
  <si>
    <t>小俣</t>
  </si>
  <si>
    <t>240305I09015</t>
  </si>
  <si>
    <t>伊勢新聞/伊勢</t>
  </si>
  <si>
    <t>滝原NAMSI</t>
  </si>
  <si>
    <t>阿曽NAMI</t>
  </si>
  <si>
    <t>大内山NAMSI</t>
  </si>
  <si>
    <t>柏崎NAMSI</t>
  </si>
  <si>
    <t>三重中島NAMSI</t>
  </si>
  <si>
    <t>慥柄AMI</t>
  </si>
  <si>
    <t>贄NAMI</t>
  </si>
  <si>
    <t>東宮AMSI</t>
  </si>
  <si>
    <t>吉津(神前)NAMSI</t>
  </si>
  <si>
    <t>島津(古和)NAMSI</t>
  </si>
  <si>
    <t>南勢町東NAMSI</t>
  </si>
  <si>
    <t>南勢町西NAMSI</t>
  </si>
  <si>
    <t>紀勢</t>
  </si>
  <si>
    <t>南勢</t>
  </si>
  <si>
    <t>度会郡全域の場合</t>
  </si>
  <si>
    <t>鳥羽市</t>
  </si>
  <si>
    <t>志摩市</t>
  </si>
  <si>
    <t>尾鷲市</t>
  </si>
  <si>
    <t>磯部NAMSI</t>
  </si>
  <si>
    <t>的矢AMSI</t>
  </si>
  <si>
    <t>鵜方NAMSI</t>
  </si>
  <si>
    <t>浜島NAMSI</t>
  </si>
  <si>
    <t>磯部</t>
  </si>
  <si>
    <t>浜島</t>
  </si>
  <si>
    <t>阿児</t>
  </si>
  <si>
    <t>鵜方</t>
  </si>
  <si>
    <t>大王</t>
  </si>
  <si>
    <t>志摩</t>
  </si>
  <si>
    <t>九鬼NAI</t>
  </si>
  <si>
    <t>賀田NAMSI</t>
  </si>
  <si>
    <t>尾鷲NI</t>
  </si>
  <si>
    <t>尾鷲</t>
  </si>
  <si>
    <t>九鬼</t>
  </si>
  <si>
    <t>熊野市</t>
  </si>
  <si>
    <t>北牟婁郡</t>
  </si>
  <si>
    <t>南牟婁郡</t>
  </si>
  <si>
    <t>熊野</t>
  </si>
  <si>
    <t>御浜・熊野南部I</t>
  </si>
  <si>
    <t>二木島NAMSI</t>
  </si>
  <si>
    <t>熊野MSI</t>
  </si>
  <si>
    <t>紀伊長島NSI</t>
  </si>
  <si>
    <t>島勝AMSI</t>
  </si>
  <si>
    <t>白浦</t>
  </si>
  <si>
    <t>船津NAMI</t>
  </si>
  <si>
    <t>相賀NAMSI</t>
  </si>
  <si>
    <t>引本I</t>
  </si>
  <si>
    <t>引本NI</t>
  </si>
  <si>
    <t>引本</t>
  </si>
  <si>
    <t>紀北町</t>
  </si>
  <si>
    <t>海山</t>
  </si>
  <si>
    <t>鵜殿CMS</t>
  </si>
  <si>
    <t>阿田和MS</t>
  </si>
  <si>
    <t>井田CMS</t>
  </si>
  <si>
    <t>紀宝CMS</t>
  </si>
  <si>
    <t>上野口CMS</t>
  </si>
  <si>
    <t>紀伊南郡</t>
  </si>
  <si>
    <t>名張市</t>
  </si>
  <si>
    <t>新宮市</t>
  </si>
  <si>
    <t>伊賀上野I</t>
  </si>
  <si>
    <t>伊賀上野北部</t>
  </si>
  <si>
    <t>上野南部I</t>
  </si>
  <si>
    <t>諏訪丸柱I</t>
  </si>
  <si>
    <t>伊賀上野</t>
  </si>
  <si>
    <t>伊賀中央</t>
  </si>
  <si>
    <t>240310X02010</t>
  </si>
  <si>
    <t>240330X02020</t>
  </si>
  <si>
    <t>240310X02040</t>
  </si>
  <si>
    <t>240310X01040</t>
  </si>
  <si>
    <t>240310X01070</t>
  </si>
  <si>
    <t>240310X02050</t>
  </si>
  <si>
    <t>240330X01020</t>
  </si>
  <si>
    <t>240330X01050</t>
  </si>
  <si>
    <t>240330X02010</t>
  </si>
  <si>
    <t>名張</t>
  </si>
  <si>
    <t>名張東部</t>
  </si>
  <si>
    <t>名張中央</t>
  </si>
  <si>
    <t>名張北</t>
  </si>
  <si>
    <t>名張南部</t>
  </si>
  <si>
    <t>240315X02040</t>
  </si>
  <si>
    <t>240315X02020</t>
  </si>
  <si>
    <t>新宮</t>
  </si>
  <si>
    <t>紀南新宮</t>
  </si>
  <si>
    <t>新宮西</t>
  </si>
  <si>
    <t>240325X02010</t>
  </si>
  <si>
    <t>朝日・日経新聞/新宮</t>
  </si>
  <si>
    <t>240325X03010</t>
  </si>
  <si>
    <t>毎日・日経新聞/三輪崎</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</si>
  <si>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</si>
  <si>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</si>
  <si>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</si>
  <si>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</si>
  <si>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</si>
  <si>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</si>
  <si>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</si>
  <si>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</si>
  <si>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</si>
  <si>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</si>
  <si>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</si>
  <si>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</si>
  <si>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</si>
  <si>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</si>
  <si>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</si>
  <si>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</si>
  <si>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</si>
  <si>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</si>
  <si>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</si>
  <si>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</si>
  <si>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</si>
  <si>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</si>
  <si>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</si>
  <si>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</si>
  <si>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</si>
  <si>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</si>
  <si>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</si>
  <si>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</si>
  <si>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</si>
  <si>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</si>
  <si>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</si>
  <si>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</si>
  <si>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</si>
  <si>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</si>
  <si>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</si>
  <si>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</si>
  <si>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</si>
  <si>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</si>
  <si>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</si>
  <si>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</si>
  <si>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</si>
  <si>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</si>
  <si>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</si>
  <si>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</si>
  <si>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</si>
  <si>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</si>
  <si>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</si>
  <si>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</si>
  <si>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</si>
  <si>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</si>
  <si>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</si>
  <si>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</si>
  <si>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</si>
  <si>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</si>
  <si>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</si>
  <si>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</si>
  <si>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</si>
  <si>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</si>
  <si>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</si>
  <si>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</si>
  <si>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</si>
  <si>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</si>
  <si>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</si>
  <si>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</si>
  <si>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</si>
  <si>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</si>
  <si>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*1多気郡明和町明和</t>
  </si>
  <si>
    <t>*1多気郡大台町</t>
  </si>
  <si>
    <t>をプラス</t>
  </si>
  <si>
    <t>*1多気郡多気町</t>
  </si>
  <si>
    <t>*2*3度会郡大紀町の</t>
  </si>
  <si>
    <t>亀山市亀山南部50枚</t>
  </si>
  <si>
    <t>*1亀山市50枚含む</t>
  </si>
  <si>
    <t>津市椋本50枚</t>
  </si>
  <si>
    <t>*1津市50枚含む</t>
  </si>
  <si>
    <t>*1富洲原地区</t>
  </si>
  <si>
    <t>（一部川越南）</t>
  </si>
  <si>
    <t xml:space="preserve">       一部を含む</t>
  </si>
  <si>
    <t xml:space="preserve">    1,000枚含む</t>
  </si>
  <si>
    <t xml:space="preserve">    100枚含む</t>
  </si>
  <si>
    <t>松阪市松阪片野橋</t>
  </si>
  <si>
    <t>その他</t>
  </si>
  <si>
    <t>をプラス</t>
  </si>
  <si>
    <t>取次店</t>
  </si>
  <si>
    <t>チラシ銘柄</t>
  </si>
  <si>
    <t>度会郡滝原100枚</t>
  </si>
  <si>
    <t>四日市常磐</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</si>
  <si>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</si>
  <si>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</si>
  <si>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</si>
  <si>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</si>
  <si>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</si>
  <si>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</si>
  <si>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*2</t>
  </si>
  <si>
    <t>*2員弁郡東員町</t>
  </si>
  <si>
    <t>員弁郡全域の場合</t>
  </si>
  <si>
    <t>四日市市四日市保々</t>
  </si>
  <si>
    <t>*2</t>
  </si>
  <si>
    <t>亀山市下ノ庄450枚</t>
  </si>
  <si>
    <t>*2鈴鹿市450枚含む</t>
  </si>
  <si>
    <t>多気郡相可450枚</t>
  </si>
  <si>
    <t xml:space="preserve">    950枚含む</t>
  </si>
  <si>
    <t>1,000枚をプラス</t>
  </si>
  <si>
    <t>伊勢市大淀950枚</t>
  </si>
  <si>
    <t>木曽岬NＡＭSI</t>
  </si>
  <si>
    <t>わたらい、田丸（伊勢市欄）</t>
  </si>
  <si>
    <t>四日市水沢</t>
  </si>
  <si>
    <t>四日市保々NMSI</t>
  </si>
  <si>
    <t>塩浜NI</t>
  </si>
  <si>
    <t>四日市西部NAMSI</t>
  </si>
  <si>
    <t>桑名東部NS</t>
  </si>
  <si>
    <t>多度NAMYSI</t>
  </si>
  <si>
    <t>西桑名ネオポリスNSI</t>
  </si>
  <si>
    <t>亀山南部NMSI</t>
  </si>
  <si>
    <t>津白塚MS</t>
  </si>
  <si>
    <t>津新町SI</t>
  </si>
  <si>
    <t>津西が丘</t>
  </si>
  <si>
    <t>津　一志NS</t>
  </si>
  <si>
    <t>津片田東M</t>
  </si>
  <si>
    <t>津橋北M</t>
  </si>
  <si>
    <t>飯高NAMSI</t>
  </si>
  <si>
    <t>明和NS</t>
  </si>
  <si>
    <t>伊勢市東部NS</t>
  </si>
  <si>
    <t>桔梗ヶ丘・美旗</t>
  </si>
  <si>
    <t>新堂NAMSI</t>
  </si>
  <si>
    <t>鳥羽NAMSI</t>
  </si>
  <si>
    <t>鳥羽南部NAMSI</t>
  </si>
  <si>
    <t>尾鷲MS</t>
  </si>
  <si>
    <t>三木里NAMSI</t>
  </si>
  <si>
    <t>大紀町錦AMSI</t>
  </si>
  <si>
    <t>四日市北部A</t>
  </si>
  <si>
    <t>四日市南部A</t>
  </si>
  <si>
    <t>四日市采女</t>
  </si>
  <si>
    <t>山城MI</t>
  </si>
  <si>
    <t>生桑NM</t>
  </si>
  <si>
    <t>日野M</t>
  </si>
  <si>
    <t>四日市南NM</t>
  </si>
  <si>
    <t>桑名東部MI</t>
  </si>
  <si>
    <t>桑名西部MI</t>
  </si>
  <si>
    <t>大山田M</t>
  </si>
  <si>
    <t>東員M</t>
  </si>
  <si>
    <t>三重関NI</t>
  </si>
  <si>
    <t>白子南</t>
  </si>
  <si>
    <t>津北部NMI</t>
  </si>
  <si>
    <t>久居I</t>
  </si>
  <si>
    <t>松阪M</t>
  </si>
  <si>
    <t>大淀M</t>
  </si>
  <si>
    <t>朝日・日経　依那古CMSI</t>
  </si>
  <si>
    <t>朝日・日経　伊賀神戸CMSI</t>
  </si>
  <si>
    <t>朝日・日経　上野</t>
  </si>
  <si>
    <t>朝日・日経　上野南S</t>
  </si>
  <si>
    <t>朝日・日経　島ヶ原CMSI</t>
  </si>
  <si>
    <t>朝日・日経　名張中央</t>
  </si>
  <si>
    <t>朝日・日経　名張西S</t>
  </si>
  <si>
    <t>朝日・日経　阿山柘植CMSI</t>
  </si>
  <si>
    <t>朝日・日経　伊賀山田CMSI</t>
  </si>
  <si>
    <t>朝日・日経　青山町CMSI</t>
  </si>
  <si>
    <t>毎日・日経　上野北S</t>
  </si>
  <si>
    <t/>
  </si>
  <si>
    <t>四日市</t>
  </si>
  <si>
    <t>四日市南部乙</t>
  </si>
  <si>
    <t>鳥羽</t>
  </si>
  <si>
    <t>鳥羽南</t>
  </si>
  <si>
    <t>2021年後期</t>
  </si>
  <si>
    <t>新聞折込広告紙数表</t>
  </si>
  <si>
    <t>大王片田NAMSI</t>
  </si>
  <si>
    <t>※</t>
  </si>
  <si>
    <t>鈴鹿市加佐登250枚</t>
  </si>
  <si>
    <t>鈴鹿市鈴峰450枚</t>
  </si>
  <si>
    <t>*1四日市市250枚含む</t>
  </si>
  <si>
    <t>*2亀山市450枚含む</t>
  </si>
  <si>
    <t>をプラス</t>
  </si>
  <si>
    <t>紀伊長島CA</t>
  </si>
  <si>
    <t>日本経済新聞へ折込む場合</t>
  </si>
  <si>
    <t>日本経済新聞へ折込む場合</t>
  </si>
  <si>
    <t>　550枚含む</t>
  </si>
  <si>
    <t>550枚をプラス</t>
  </si>
  <si>
    <t>*1…400枚プラス</t>
  </si>
  <si>
    <t>*2…100枚プラス</t>
  </si>
  <si>
    <t>*3…50枚プラス</t>
  </si>
  <si>
    <t>*4…50枚プラス</t>
  </si>
  <si>
    <t>*5…50枚プラス</t>
  </si>
  <si>
    <t>*6…50枚プラス</t>
  </si>
  <si>
    <t>*7…50枚プラス</t>
  </si>
  <si>
    <t>*8…100枚プラス</t>
  </si>
  <si>
    <t>*9…100枚プラス</t>
  </si>
  <si>
    <t>*1上野MS</t>
  </si>
  <si>
    <t>*3上野南S</t>
  </si>
  <si>
    <t>*4依那古CMSI</t>
  </si>
  <si>
    <t>*5伊賀神戸CMSI</t>
  </si>
  <si>
    <t>*7島ヶ原CMSI</t>
  </si>
  <si>
    <t>*6阿山柘植CMSI</t>
  </si>
  <si>
    <t>*8伊賀山田CMSI</t>
  </si>
  <si>
    <t>*9青山町CMSI</t>
  </si>
  <si>
    <t>*1…300枚プラス</t>
  </si>
  <si>
    <t>*2…350枚プラス</t>
  </si>
  <si>
    <t>*1名張西S</t>
  </si>
  <si>
    <t>*2名張中央S</t>
  </si>
  <si>
    <t>*1新宮S</t>
  </si>
  <si>
    <t>*2三輪崎</t>
  </si>
  <si>
    <t>*2上野北AS</t>
  </si>
  <si>
    <t>藤原NAMYSI</t>
  </si>
  <si>
    <t>2021年後期（7月1日以降）</t>
  </si>
  <si>
    <t>2021年後期（7月1日以降）</t>
  </si>
  <si>
    <t>*1松阪市200枚を含む</t>
  </si>
  <si>
    <t>和具NAMSI</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</si>
</sst>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8"/>
      <color indexed="8"/>
      <name val="ＭＳ Ｐゴシック"/>
      <family val="3"/>
    </font>
    <font>
      <sz val="8"/>
      <name val="ＭＳ Ｐゴシック"/>
      <family val="3"/>
    </font>
    <font>
      <sz val="24"/>
      <name val="メイリオ"/>
      <family val="3"/>
    </font>
    <font>
      <sz val="36"/>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2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349">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Border="1" applyAlignment="1" applyProtection="1">
      <alignment horizontal="right" vertical="center"/>
      <protection/>
    </xf>
    <xf numFmtId="190" fontId="4" fillId="0" borderId="28" xfId="51" applyNumberFormat="1" applyFont="1" applyFill="1" applyBorder="1" applyAlignment="1" applyProtection="1">
      <alignment horizontal="right" vertical="center"/>
      <protection/>
    </xf>
    <xf numFmtId="190" fontId="4" fillId="0" borderId="29" xfId="51" applyNumberFormat="1" applyFont="1" applyFill="1" applyBorder="1" applyAlignment="1" applyProtection="1">
      <alignment horizontal="right" vertical="center"/>
      <protection/>
    </xf>
    <xf numFmtId="190" fontId="4" fillId="0" borderId="30"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right" vertical="center"/>
      <protection/>
    </xf>
    <xf numFmtId="190" fontId="4" fillId="0" borderId="31" xfId="51" applyNumberFormat="1" applyFont="1" applyFill="1" applyBorder="1" applyAlignment="1" applyProtection="1">
      <alignment horizontal="right" vertical="center"/>
      <protection/>
    </xf>
    <xf numFmtId="190" fontId="0" fillId="0" borderId="32" xfId="51" applyNumberFormat="1" applyFont="1" applyFill="1" applyBorder="1" applyAlignment="1" applyProtection="1">
      <alignment horizontal="right" vertical="center"/>
      <protection/>
    </xf>
    <xf numFmtId="190" fontId="0" fillId="0" borderId="28" xfId="51" applyNumberFormat="1" applyFont="1" applyFill="1" applyBorder="1" applyAlignment="1" applyProtection="1">
      <alignment horizontal="right" vertical="center"/>
      <protection/>
    </xf>
    <xf numFmtId="190" fontId="0" fillId="0" borderId="29" xfId="51" applyNumberFormat="1" applyFont="1" applyFill="1" applyBorder="1" applyAlignment="1" applyProtection="1">
      <alignment horizontal="right" vertical="center"/>
      <protection/>
    </xf>
    <xf numFmtId="190" fontId="4" fillId="0" borderId="33" xfId="51" applyNumberFormat="1" applyFont="1" applyFill="1" applyBorder="1" applyAlignment="1" applyProtection="1">
      <alignment horizontal="center" vertical="center" shrinkToFit="1"/>
      <protection/>
    </xf>
    <xf numFmtId="190" fontId="4" fillId="0" borderId="34" xfId="51" applyNumberFormat="1" applyFont="1" applyFill="1" applyBorder="1" applyAlignment="1" applyProtection="1">
      <alignment vertical="center" shrinkToFit="1"/>
      <protection/>
    </xf>
    <xf numFmtId="190" fontId="4" fillId="0" borderId="35" xfId="51" applyNumberFormat="1" applyFont="1" applyFill="1" applyBorder="1" applyAlignment="1" applyProtection="1">
      <alignment vertical="center" shrinkToFit="1"/>
      <protection/>
    </xf>
    <xf numFmtId="190" fontId="4" fillId="0" borderId="36" xfId="51" applyNumberFormat="1" applyFont="1" applyFill="1" applyBorder="1" applyAlignment="1" applyProtection="1">
      <alignment vertical="center" shrinkToFit="1"/>
      <protection/>
    </xf>
    <xf numFmtId="190" fontId="4" fillId="0" borderId="33" xfId="51" applyNumberFormat="1" applyFont="1" applyFill="1" applyBorder="1" applyAlignment="1" applyProtection="1">
      <alignment vertical="center" shrinkToFit="1"/>
      <protection/>
    </xf>
    <xf numFmtId="190" fontId="4" fillId="0" borderId="37" xfId="51" applyNumberFormat="1" applyFont="1" applyFill="1" applyBorder="1" applyAlignment="1" applyProtection="1">
      <alignment vertical="center" shrinkToFit="1"/>
      <protection/>
    </xf>
    <xf numFmtId="190" fontId="4" fillId="0" borderId="38" xfId="51" applyNumberFormat="1" applyFont="1" applyFill="1" applyBorder="1" applyAlignment="1" applyProtection="1">
      <alignment vertical="center" shrinkToFit="1"/>
      <protection/>
    </xf>
    <xf numFmtId="190" fontId="0" fillId="0" borderId="33" xfId="51" applyNumberFormat="1" applyFont="1" applyFill="1" applyBorder="1" applyAlignment="1" applyProtection="1">
      <alignment vertical="center" shrinkToFit="1"/>
      <protection/>
    </xf>
    <xf numFmtId="190" fontId="0" fillId="0" borderId="34" xfId="51" applyNumberFormat="1" applyFont="1" applyFill="1" applyBorder="1" applyAlignment="1" applyProtection="1">
      <alignment vertical="center" shrinkToFit="1"/>
      <protection/>
    </xf>
    <xf numFmtId="190" fontId="0" fillId="0" borderId="35"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0" fontId="8" fillId="0" borderId="0" xfId="113" applyFont="1" applyAlignment="1">
      <alignment horizontal="center" vertical="center"/>
      <protection/>
    </xf>
    <xf numFmtId="0" fontId="9"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9" fillId="0" borderId="0" xfId="112" applyFont="1" applyAlignment="1">
      <alignment horizontal="center" vertical="center"/>
      <protection/>
    </xf>
    <xf numFmtId="0" fontId="11" fillId="0" borderId="0" xfId="0" applyFont="1" applyAlignment="1">
      <alignment/>
    </xf>
    <xf numFmtId="0" fontId="7" fillId="0" borderId="39" xfId="112" applyFont="1" applyFill="1" applyBorder="1">
      <alignment vertical="center"/>
      <protection/>
    </xf>
    <xf numFmtId="0" fontId="7" fillId="0" borderId="40" xfId="112" applyFont="1" applyFill="1" applyBorder="1">
      <alignment vertical="center"/>
      <protection/>
    </xf>
    <xf numFmtId="0" fontId="7" fillId="0" borderId="41" xfId="112" applyFont="1" applyFill="1" applyBorder="1">
      <alignment vertical="center"/>
      <protection/>
    </xf>
    <xf numFmtId="0" fontId="10" fillId="0" borderId="0" xfId="112" applyFont="1" applyFill="1" applyAlignment="1">
      <alignment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11" fillId="0" borderId="0" xfId="0" applyFont="1" applyAlignment="1">
      <alignment/>
    </xf>
    <xf numFmtId="0" fontId="7" fillId="0" borderId="0" xfId="112" applyFont="1" applyFill="1" applyAlignment="1">
      <alignment horizontal="center" vertical="center"/>
      <protection/>
    </xf>
    <xf numFmtId="0" fontId="7" fillId="0" borderId="42" xfId="112" applyFont="1" applyFill="1" applyBorder="1" applyAlignment="1">
      <alignment horizontal="center" vertical="center"/>
      <protection/>
    </xf>
    <xf numFmtId="0" fontId="11" fillId="0" borderId="0" xfId="0" applyFont="1" applyBorder="1" applyAlignment="1">
      <alignment horizontal="center"/>
    </xf>
    <xf numFmtId="0" fontId="11" fillId="0" borderId="43" xfId="0" applyFont="1" applyBorder="1" applyAlignment="1">
      <alignment horizontal="center"/>
    </xf>
    <xf numFmtId="0" fontId="11" fillId="0" borderId="0" xfId="0" applyFont="1" applyAlignment="1">
      <alignment horizontal="center"/>
    </xf>
    <xf numFmtId="0" fontId="7" fillId="0" borderId="42" xfId="112" applyFont="1" applyFill="1" applyBorder="1">
      <alignment vertical="center"/>
      <protection/>
    </xf>
    <xf numFmtId="0" fontId="7" fillId="0" borderId="0" xfId="112" applyFont="1" applyFill="1" applyBorder="1">
      <alignment vertical="center"/>
      <protection/>
    </xf>
    <xf numFmtId="0" fontId="7" fillId="0" borderId="43" xfId="112" applyFont="1" applyFill="1" applyBorder="1">
      <alignment vertical="center"/>
      <protection/>
    </xf>
    <xf numFmtId="0" fontId="12" fillId="0" borderId="43" xfId="112" applyFont="1" applyFill="1" applyBorder="1">
      <alignment vertical="center"/>
      <protection/>
    </xf>
    <xf numFmtId="0" fontId="7"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9" xfId="113" applyFont="1" applyFill="1" applyBorder="1" applyAlignment="1">
      <alignment horizontal="center" vertical="center"/>
      <protection/>
    </xf>
    <xf numFmtId="0" fontId="0" fillId="0" borderId="40" xfId="0" applyFont="1" applyBorder="1" applyAlignment="1">
      <alignment horizontal="center" vertical="center"/>
    </xf>
    <xf numFmtId="0" fontId="7" fillId="0" borderId="41" xfId="113" applyFont="1" applyFill="1" applyBorder="1">
      <alignment vertical="center"/>
      <protection/>
    </xf>
    <xf numFmtId="0" fontId="7" fillId="0" borderId="42" xfId="113" applyFont="1" applyFill="1" applyBorder="1" applyAlignment="1">
      <alignment vertical="center"/>
      <protection/>
    </xf>
    <xf numFmtId="0" fontId="5" fillId="0" borderId="0" xfId="0" applyFont="1" applyBorder="1" applyAlignment="1">
      <alignment vertical="center"/>
    </xf>
    <xf numFmtId="0" fontId="5" fillId="0" borderId="43" xfId="0" applyFont="1" applyBorder="1" applyAlignment="1">
      <alignment vertical="center"/>
    </xf>
    <xf numFmtId="0" fontId="7" fillId="0" borderId="44" xfId="113" applyFont="1" applyFill="1" applyBorder="1" applyAlignment="1">
      <alignment vertical="center"/>
      <protection/>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79" fontId="14" fillId="0" borderId="12" xfId="76" applyNumberFormat="1" applyFont="1" applyBorder="1" applyAlignment="1" applyProtection="1">
      <alignment horizontal="left" vertical="top" shrinkToFit="1"/>
      <protection/>
    </xf>
    <xf numFmtId="179" fontId="60"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0" fontId="14" fillId="0" borderId="0" xfId="49" applyNumberFormat="1" applyFont="1" applyAlignment="1" applyProtection="1">
      <alignment horizontal="left" vertical="center" shrinkToFit="1"/>
      <protection locked="0"/>
    </xf>
    <xf numFmtId="179" fontId="61" fillId="0" borderId="0" xfId="49" applyNumberFormat="1" applyFont="1" applyBorder="1" applyAlignment="1" applyProtection="1">
      <alignment horizontal="left" vertical="center" shrinkToFit="1"/>
      <protection locked="0"/>
    </xf>
    <xf numFmtId="193" fontId="14" fillId="0" borderId="35" xfId="62" applyNumberFormat="1" applyFont="1" applyBorder="1" applyAlignment="1" applyProtection="1">
      <alignment horizontal="center" vertical="center" shrinkToFit="1"/>
      <protection/>
    </xf>
    <xf numFmtId="193" fontId="14" fillId="0" borderId="35" xfId="62" applyNumberFormat="1" applyFont="1" applyFill="1" applyBorder="1" applyAlignment="1" applyProtection="1">
      <alignment horizontal="center" vertical="center" shrinkToFit="1"/>
      <protection/>
    </xf>
    <xf numFmtId="179" fontId="60" fillId="0" borderId="20" xfId="49" applyNumberFormat="1" applyFont="1" applyBorder="1" applyAlignment="1" applyProtection="1">
      <alignment horizontal="left" vertical="center" shrinkToFit="1"/>
      <protection/>
    </xf>
    <xf numFmtId="190" fontId="14" fillId="0" borderId="47" xfId="49" applyNumberFormat="1" applyFont="1" applyBorder="1" applyAlignment="1" applyProtection="1">
      <alignment horizontal="left" vertical="center" shrinkToFit="1"/>
      <protection/>
    </xf>
    <xf numFmtId="179" fontId="60" fillId="0" borderId="48" xfId="49" applyNumberFormat="1" applyFont="1" applyBorder="1" applyAlignment="1" applyProtection="1">
      <alignment horizontal="left" vertical="center" shrinkToFit="1"/>
      <protection/>
    </xf>
    <xf numFmtId="190" fontId="14" fillId="0" borderId="49" xfId="49" applyNumberFormat="1" applyFont="1" applyBorder="1" applyAlignment="1" applyProtection="1">
      <alignment horizontal="left" vertical="center" shrinkToFit="1"/>
      <protection/>
    </xf>
    <xf numFmtId="179" fontId="60" fillId="0" borderId="26" xfId="49" applyNumberFormat="1" applyFont="1" applyBorder="1" applyAlignment="1" applyProtection="1">
      <alignment horizontal="left" vertical="center" shrinkToFit="1"/>
      <protection/>
    </xf>
    <xf numFmtId="179" fontId="60" fillId="0" borderId="50" xfId="49" applyNumberFormat="1" applyFont="1" applyBorder="1" applyAlignment="1" applyProtection="1">
      <alignment horizontal="left" vertical="center" shrinkToFit="1"/>
      <protection/>
    </xf>
    <xf numFmtId="190" fontId="14" fillId="0" borderId="0" xfId="49" applyNumberFormat="1" applyFont="1" applyBorder="1" applyAlignment="1" applyProtection="1">
      <alignment horizontal="left" vertical="center" shrinkToFit="1"/>
      <protection/>
    </xf>
    <xf numFmtId="179" fontId="60" fillId="0" borderId="51"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horizontal="left" vertical="center" shrinkToFit="1"/>
      <protection/>
    </xf>
    <xf numFmtId="179" fontId="60" fillId="0" borderId="12"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center" vertical="center" shrinkToFit="1"/>
      <protection/>
    </xf>
    <xf numFmtId="190" fontId="14" fillId="0" borderId="35" xfId="49" applyNumberFormat="1" applyFont="1" applyBorder="1" applyAlignment="1" applyProtection="1">
      <alignment horizontal="right" vertical="center" shrinkToFit="1"/>
      <protection/>
    </xf>
    <xf numFmtId="179" fontId="60" fillId="0" borderId="40"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vertical="center" shrinkToFit="1"/>
      <protection/>
    </xf>
    <xf numFmtId="179" fontId="60" fillId="0" borderId="10" xfId="49" applyNumberFormat="1" applyFont="1" applyBorder="1" applyAlignment="1" applyProtection="1">
      <alignment horizontal="left" vertical="center" shrinkToFit="1"/>
      <protection/>
    </xf>
    <xf numFmtId="190" fontId="14" fillId="0" borderId="13" xfId="49" applyNumberFormat="1" applyFont="1" applyBorder="1" applyAlignment="1" applyProtection="1">
      <alignment horizontal="left" vertical="center" shrinkToFit="1"/>
      <protection/>
    </xf>
    <xf numFmtId="179" fontId="60" fillId="0" borderId="32" xfId="49" applyNumberFormat="1" applyFont="1" applyBorder="1" applyAlignment="1" applyProtection="1">
      <alignment horizontal="left" vertical="center" shrinkToFit="1"/>
      <protection/>
    </xf>
    <xf numFmtId="190" fontId="14" fillId="0" borderId="52" xfId="49" applyNumberFormat="1" applyFont="1" applyBorder="1" applyAlignment="1" applyProtection="1">
      <alignment horizontal="left" vertical="center" shrinkToFit="1"/>
      <protection/>
    </xf>
    <xf numFmtId="190" fontId="14" fillId="0" borderId="33" xfId="49" applyNumberFormat="1" applyFont="1" applyBorder="1" applyAlignment="1" applyProtection="1">
      <alignment horizontal="center" vertical="center" shrinkToFit="1"/>
      <protection/>
    </xf>
    <xf numFmtId="193" fontId="14" fillId="0" borderId="0" xfId="87" applyNumberFormat="1" applyFont="1" applyAlignment="1" applyProtection="1">
      <alignment/>
      <protection/>
    </xf>
    <xf numFmtId="179" fontId="60" fillId="0" borderId="0" xfId="87" applyNumberFormat="1" applyFont="1" applyBorder="1" applyAlignment="1" applyProtection="1">
      <alignment horizontal="left" shrinkToFit="1"/>
      <protection/>
    </xf>
    <xf numFmtId="193" fontId="14" fillId="0" borderId="0" xfId="87" applyNumberFormat="1" applyFont="1" applyAlignment="1" applyProtection="1">
      <alignment horizontal="left" shrinkToFit="1"/>
      <protection/>
    </xf>
    <xf numFmtId="193" fontId="14" fillId="0" borderId="0" xfId="87" applyNumberFormat="1" applyFont="1" applyAlignment="1" applyProtection="1">
      <alignment shrinkToFit="1"/>
      <protection/>
    </xf>
    <xf numFmtId="179" fontId="60" fillId="0" borderId="0" xfId="49" applyNumberFormat="1" applyFont="1" applyBorder="1" applyAlignment="1" applyProtection="1">
      <alignment horizontal="left" shrinkToFit="1"/>
      <protection locked="0"/>
    </xf>
    <xf numFmtId="190" fontId="14" fillId="0" borderId="0" xfId="49" applyNumberFormat="1" applyFont="1" applyAlignment="1" applyProtection="1">
      <alignment horizontal="left" shrinkToFit="1"/>
      <protection locked="0"/>
    </xf>
    <xf numFmtId="190" fontId="14" fillId="0" borderId="0" xfId="49" applyNumberFormat="1" applyFont="1" applyAlignment="1" applyProtection="1">
      <alignment horizontal="center" shrinkToFit="1"/>
      <protection locked="0"/>
    </xf>
    <xf numFmtId="190" fontId="14" fillId="0" borderId="0" xfId="49" applyNumberFormat="1" applyFont="1" applyAlignment="1" applyProtection="1">
      <alignment shrinkToFit="1"/>
      <protection locked="0"/>
    </xf>
    <xf numFmtId="190" fontId="14" fillId="0" borderId="0" xfId="49" applyNumberFormat="1" applyFont="1" applyAlignment="1" applyProtection="1">
      <alignment vertical="center" shrinkToFit="1"/>
      <protection locked="0"/>
    </xf>
    <xf numFmtId="179" fontId="60" fillId="0" borderId="38"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right" vertical="center" shrinkToFit="1"/>
      <protection/>
    </xf>
    <xf numFmtId="193" fontId="14" fillId="0" borderId="10" xfId="76" applyNumberFormat="1" applyFont="1" applyBorder="1" applyAlignment="1" applyProtection="1">
      <alignment horizontal="left" vertical="top" shrinkToFit="1"/>
      <protection/>
    </xf>
    <xf numFmtId="0" fontId="15" fillId="0" borderId="38" xfId="0" applyFont="1" applyBorder="1" applyAlignment="1" applyProtection="1">
      <alignment horizontal="center" vertical="center" shrinkToFit="1"/>
      <protection locked="0"/>
    </xf>
    <xf numFmtId="0" fontId="15" fillId="0" borderId="53" xfId="0" applyFont="1" applyBorder="1" applyAlignment="1" applyProtection="1">
      <alignment horizontal="center" vertical="center" shrinkToFit="1"/>
      <protection locked="0"/>
    </xf>
    <xf numFmtId="190" fontId="15" fillId="0" borderId="0" xfId="49" applyNumberFormat="1" applyFont="1" applyAlignment="1" applyProtection="1">
      <alignment shrinkToFit="1"/>
      <protection locked="0"/>
    </xf>
    <xf numFmtId="193" fontId="14" fillId="0" borderId="11" xfId="76" applyNumberFormat="1" applyFont="1" applyBorder="1" applyAlignment="1" applyProtection="1">
      <alignment shrinkToFit="1"/>
      <protection/>
    </xf>
    <xf numFmtId="190" fontId="14" fillId="0" borderId="0" xfId="49" applyNumberFormat="1" applyFont="1" applyAlignment="1" applyProtection="1">
      <alignment horizontal="center" vertical="center" shrinkToFit="1"/>
      <protection locked="0"/>
    </xf>
    <xf numFmtId="190" fontId="14" fillId="0" borderId="54" xfId="49" applyNumberFormat="1" applyFont="1" applyBorder="1" applyAlignment="1" applyProtection="1">
      <alignment shrinkToFit="1"/>
      <protection/>
    </xf>
    <xf numFmtId="190" fontId="14" fillId="0" borderId="17" xfId="49" applyNumberFormat="1" applyFont="1" applyBorder="1" applyAlignment="1" applyProtection="1">
      <alignment vertical="center" shrinkToFit="1"/>
      <protection locked="0"/>
    </xf>
    <xf numFmtId="190" fontId="14" fillId="0" borderId="16" xfId="98" applyNumberFormat="1" applyFont="1" applyBorder="1" applyAlignment="1" applyProtection="1">
      <alignment horizontal="right" vertical="center" shrinkToFit="1"/>
      <protection/>
    </xf>
    <xf numFmtId="190" fontId="14" fillId="0" borderId="16" xfId="99" applyNumberFormat="1" applyFont="1" applyBorder="1" applyAlignment="1" applyProtection="1">
      <alignment horizontal="right" vertical="center" shrinkToFit="1"/>
      <protection/>
    </xf>
    <xf numFmtId="190" fontId="14" fillId="0" borderId="25" xfId="49" applyNumberFormat="1" applyFont="1" applyBorder="1" applyAlignment="1" applyProtection="1">
      <alignment horizontal="right" vertical="center" shrinkToFit="1"/>
      <protection/>
    </xf>
    <xf numFmtId="190" fontId="14" fillId="0" borderId="16" xfId="100" applyNumberFormat="1" applyFont="1" applyBorder="1" applyAlignment="1" applyProtection="1">
      <alignment vertical="center" shrinkToFit="1"/>
      <protection/>
    </xf>
    <xf numFmtId="190" fontId="14" fillId="0" borderId="26" xfId="49" applyNumberFormat="1" applyFont="1" applyBorder="1" applyAlignment="1" applyProtection="1">
      <alignment horizontal="right" shrinkToFit="1"/>
      <protection/>
    </xf>
    <xf numFmtId="196" fontId="14" fillId="0" borderId="55" xfId="49" applyNumberFormat="1" applyFont="1" applyBorder="1" applyAlignment="1" applyProtection="1">
      <alignment horizontal="right" shrinkToFit="1"/>
      <protection/>
    </xf>
    <xf numFmtId="190" fontId="14" fillId="0" borderId="22" xfId="97" applyNumberFormat="1" applyFont="1" applyBorder="1" applyAlignment="1" applyProtection="1">
      <alignment horizontal="right" vertical="center" shrinkToFit="1"/>
      <protection/>
    </xf>
    <xf numFmtId="190" fontId="14" fillId="0" borderId="23" xfId="49" applyNumberFormat="1" applyFont="1" applyBorder="1" applyAlignment="1" applyProtection="1">
      <alignment vertical="center" shrinkToFit="1"/>
      <protection locked="0"/>
    </xf>
    <xf numFmtId="190" fontId="14" fillId="0" borderId="22" xfId="98" applyNumberFormat="1" applyFont="1" applyBorder="1" applyAlignment="1" applyProtection="1">
      <alignment horizontal="right" vertical="center" shrinkToFit="1"/>
      <protection/>
    </xf>
    <xf numFmtId="190" fontId="14" fillId="0" borderId="22" xfId="99" applyNumberFormat="1" applyFont="1" applyBorder="1" applyAlignment="1" applyProtection="1">
      <alignment horizontal="right" vertical="center" shrinkToFit="1"/>
      <protection/>
    </xf>
    <xf numFmtId="190" fontId="14" fillId="0" borderId="22" xfId="100" applyNumberFormat="1" applyFont="1" applyBorder="1" applyAlignment="1" applyProtection="1">
      <alignment vertical="center" shrinkToFit="1"/>
      <protection/>
    </xf>
    <xf numFmtId="190" fontId="14" fillId="0" borderId="26" xfId="49" applyNumberFormat="1" applyFont="1" applyBorder="1" applyAlignment="1" applyProtection="1">
      <alignment shrinkToFit="1"/>
      <protection/>
    </xf>
    <xf numFmtId="190" fontId="14" fillId="0" borderId="55" xfId="49" applyNumberFormat="1" applyFont="1" applyBorder="1" applyAlignment="1" applyProtection="1">
      <alignment shrinkToFit="1"/>
      <protection/>
    </xf>
    <xf numFmtId="190" fontId="14" fillId="0" borderId="26" xfId="49" applyNumberFormat="1" applyFont="1" applyBorder="1" applyAlignment="1" applyProtection="1">
      <alignment horizontal="center" vertical="center" shrinkToFit="1"/>
      <protection/>
    </xf>
    <xf numFmtId="190" fontId="14" fillId="0" borderId="22" xfId="49" applyNumberFormat="1" applyFont="1" applyBorder="1" applyAlignment="1" applyProtection="1">
      <alignment horizontal="right" vertical="center" shrinkToFit="1"/>
      <protection/>
    </xf>
    <xf numFmtId="190" fontId="14" fillId="0" borderId="56" xfId="49" applyNumberFormat="1" applyFont="1" applyBorder="1" applyAlignment="1" applyProtection="1">
      <alignment vertical="center" shrinkToFit="1"/>
      <protection locked="0"/>
    </xf>
    <xf numFmtId="190" fontId="14" fillId="0" borderId="26"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vertical="center" shrinkToFit="1"/>
      <protection/>
    </xf>
    <xf numFmtId="190" fontId="14" fillId="0" borderId="51" xfId="49" applyNumberFormat="1" applyFont="1" applyBorder="1" applyAlignment="1" applyProtection="1">
      <alignment horizontal="center" vertical="center" shrinkToFit="1"/>
      <protection/>
    </xf>
    <xf numFmtId="190" fontId="14" fillId="0" borderId="57" xfId="49" applyNumberFormat="1" applyFont="1" applyBorder="1" applyAlignment="1" applyProtection="1">
      <alignment horizontal="center" vertical="center" shrinkToFit="1"/>
      <protection/>
    </xf>
    <xf numFmtId="190" fontId="14" fillId="0" borderId="58" xfId="97" applyNumberFormat="1" applyFont="1" applyBorder="1" applyAlignment="1" applyProtection="1">
      <alignment horizontal="right" vertical="center" shrinkToFit="1"/>
      <protection/>
    </xf>
    <xf numFmtId="190" fontId="14" fillId="0" borderId="59" xfId="49" applyNumberFormat="1" applyFont="1" applyBorder="1" applyAlignment="1" applyProtection="1">
      <alignment vertical="center" shrinkToFit="1"/>
      <protection locked="0"/>
    </xf>
    <xf numFmtId="190" fontId="14" fillId="0" borderId="39" xfId="49" applyNumberFormat="1" applyFont="1" applyBorder="1" applyAlignment="1" applyProtection="1">
      <alignment horizontal="right" vertical="center" shrinkToFit="1"/>
      <protection/>
    </xf>
    <xf numFmtId="190" fontId="14" fillId="0" borderId="58" xfId="49" applyNumberFormat="1" applyFont="1" applyBorder="1" applyAlignment="1" applyProtection="1">
      <alignment horizontal="right" vertical="center" shrinkToFit="1"/>
      <protection/>
    </xf>
    <xf numFmtId="190" fontId="14" fillId="0" borderId="22" xfId="49" applyNumberFormat="1" applyFont="1" applyBorder="1" applyAlignment="1" applyProtection="1">
      <alignment vertical="center" shrinkToFit="1"/>
      <protection/>
    </xf>
    <xf numFmtId="190" fontId="14" fillId="0" borderId="58" xfId="49" applyNumberFormat="1" applyFont="1" applyBorder="1" applyAlignment="1" applyProtection="1">
      <alignment vertical="center" shrinkToFit="1"/>
      <protection/>
    </xf>
    <xf numFmtId="190" fontId="14" fillId="0" borderId="12" xfId="49" applyNumberFormat="1" applyFont="1" applyBorder="1" applyAlignment="1" applyProtection="1">
      <alignment shrinkToFit="1"/>
      <protection/>
    </xf>
    <xf numFmtId="190" fontId="14" fillId="0" borderId="53" xfId="49" applyNumberFormat="1" applyFont="1" applyBorder="1" applyAlignment="1" applyProtection="1">
      <alignment shrinkToFit="1"/>
      <protection/>
    </xf>
    <xf numFmtId="190" fontId="14" fillId="0" borderId="34" xfId="49" applyNumberFormat="1" applyFont="1" applyBorder="1" applyAlignment="1" applyProtection="1">
      <alignment horizontal="right" vertical="center" shrinkToFit="1"/>
      <protection/>
    </xf>
    <xf numFmtId="190" fontId="14" fillId="0" borderId="40" xfId="49" applyNumberFormat="1" applyFont="1" applyBorder="1" applyAlignment="1" applyProtection="1">
      <alignment horizontal="center" vertical="center" shrinkToFit="1"/>
      <protection/>
    </xf>
    <xf numFmtId="190" fontId="14" fillId="0" borderId="40" xfId="49" applyNumberFormat="1" applyFont="1" applyBorder="1" applyAlignment="1" applyProtection="1">
      <alignment horizontal="right" vertical="center" shrinkToFit="1"/>
      <protection/>
    </xf>
    <xf numFmtId="190" fontId="14" fillId="0" borderId="10" xfId="49" applyNumberFormat="1" applyFont="1" applyBorder="1" applyAlignment="1" applyProtection="1">
      <alignment horizontal="left" shrinkToFit="1"/>
      <protection/>
    </xf>
    <xf numFmtId="190" fontId="14" fillId="0" borderId="60" xfId="49" applyNumberFormat="1" applyFont="1" applyBorder="1" applyAlignment="1" applyProtection="1">
      <alignment horizontal="center" vertical="center" shrinkToFit="1"/>
      <protection/>
    </xf>
    <xf numFmtId="190" fontId="14" fillId="0" borderId="61" xfId="49" applyNumberFormat="1" applyFont="1" applyBorder="1" applyAlignment="1" applyProtection="1">
      <alignment horizontal="right" vertical="center" shrinkToFit="1"/>
      <protection/>
    </xf>
    <xf numFmtId="190" fontId="14" fillId="0" borderId="62" xfId="49" applyNumberFormat="1" applyFont="1" applyBorder="1" applyAlignment="1" applyProtection="1">
      <alignment vertical="center" shrinkToFit="1"/>
      <protection locked="0"/>
    </xf>
    <xf numFmtId="190" fontId="14" fillId="0" borderId="63" xfId="49" applyNumberFormat="1" applyFont="1" applyBorder="1" applyAlignment="1" applyProtection="1">
      <alignment horizontal="right" vertical="center" shrinkToFit="1"/>
      <protection/>
    </xf>
    <xf numFmtId="190" fontId="14" fillId="0" borderId="61" xfId="49" applyNumberFormat="1" applyFont="1" applyBorder="1" applyAlignment="1" applyProtection="1">
      <alignment vertical="center" shrinkToFit="1"/>
      <protection/>
    </xf>
    <xf numFmtId="190" fontId="14" fillId="0" borderId="55" xfId="49" applyNumberFormat="1" applyFont="1" applyBorder="1" applyAlignment="1" applyProtection="1">
      <alignment horizontal="right" shrinkToFit="1"/>
      <protection/>
    </xf>
    <xf numFmtId="190" fontId="14" fillId="0" borderId="32" xfId="49" applyNumberFormat="1" applyFont="1" applyBorder="1" applyAlignment="1" applyProtection="1">
      <alignment horizontal="center" vertical="center" shrinkToFit="1"/>
      <protection/>
    </xf>
    <xf numFmtId="190" fontId="14" fillId="0" borderId="64" xfId="49" applyNumberFormat="1" applyFont="1" applyBorder="1" applyAlignment="1" applyProtection="1">
      <alignment horizontal="center" vertical="center" shrinkToFit="1"/>
      <protection/>
    </xf>
    <xf numFmtId="190" fontId="14" fillId="0" borderId="28" xfId="49" applyNumberFormat="1" applyFont="1" applyBorder="1" applyAlignment="1" applyProtection="1">
      <alignment horizontal="right" vertical="center" shrinkToFit="1"/>
      <protection/>
    </xf>
    <xf numFmtId="190" fontId="14" fillId="0" borderId="29" xfId="49" applyNumberFormat="1" applyFont="1" applyBorder="1" applyAlignment="1" applyProtection="1">
      <alignment vertical="center" shrinkToFit="1"/>
      <protection locked="0"/>
    </xf>
    <xf numFmtId="190" fontId="14" fillId="0" borderId="31" xfId="49" applyNumberFormat="1" applyFont="1" applyBorder="1" applyAlignment="1" applyProtection="1">
      <alignment horizontal="right" vertical="center" shrinkToFit="1"/>
      <protection/>
    </xf>
    <xf numFmtId="190" fontId="14" fillId="0" borderId="28" xfId="49" applyNumberFormat="1" applyFont="1" applyBorder="1" applyAlignment="1" applyProtection="1">
      <alignment vertical="center" shrinkToFit="1"/>
      <protection/>
    </xf>
    <xf numFmtId="193" fontId="14" fillId="0" borderId="0" xfId="87" applyNumberFormat="1" applyFont="1" applyAlignment="1" applyProtection="1">
      <alignment horizontal="center" shrinkToFit="1"/>
      <protection/>
    </xf>
    <xf numFmtId="190" fontId="14" fillId="0" borderId="38" xfId="49" applyNumberFormat="1" applyFont="1" applyBorder="1" applyAlignment="1" applyProtection="1">
      <alignment shrinkToFit="1"/>
      <protection/>
    </xf>
    <xf numFmtId="190" fontId="14" fillId="0" borderId="20" xfId="49" applyNumberFormat="1" applyFont="1" applyBorder="1" applyAlignment="1" applyProtection="1">
      <alignment horizontal="left"/>
      <protection/>
    </xf>
    <xf numFmtId="190" fontId="14" fillId="0" borderId="10" xfId="49" applyNumberFormat="1" applyFont="1" applyBorder="1" applyAlignment="1" applyProtection="1">
      <alignment horizontal="left"/>
      <protection/>
    </xf>
    <xf numFmtId="190" fontId="4" fillId="0" borderId="0" xfId="49" applyNumberFormat="1" applyFont="1" applyAlignment="1" applyProtection="1">
      <alignment horizontal="right" vertical="center" shrinkToFit="1"/>
      <protection locked="0"/>
    </xf>
    <xf numFmtId="190" fontId="4" fillId="0" borderId="35" xfId="49" applyNumberFormat="1" applyFont="1" applyBorder="1" applyAlignment="1" applyProtection="1">
      <alignment horizontal="right" vertical="center" shrinkToFit="1"/>
      <protection/>
    </xf>
    <xf numFmtId="190" fontId="4" fillId="0" borderId="40" xfId="49" applyNumberFormat="1" applyFont="1" applyBorder="1" applyAlignment="1" applyProtection="1">
      <alignmen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90" fontId="4" fillId="0" borderId="38" xfId="49" applyNumberFormat="1" applyFont="1" applyBorder="1" applyAlignment="1" applyProtection="1">
      <alignment horizontal="right" vertical="center" shrinkToFit="1"/>
      <protection/>
    </xf>
    <xf numFmtId="190" fontId="2" fillId="0" borderId="65" xfId="43" applyNumberFormat="1" applyFill="1"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4" fillId="0" borderId="3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shrinkToFit="1"/>
      <protection/>
    </xf>
    <xf numFmtId="190" fontId="4" fillId="0" borderId="13" xfId="51" applyNumberFormat="1" applyFont="1" applyFill="1" applyBorder="1" applyAlignment="1" applyProtection="1">
      <alignment horizontal="distributed" vertical="center"/>
      <protection/>
    </xf>
    <xf numFmtId="190" fontId="4" fillId="0" borderId="67"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38" xfId="51" applyNumberFormat="1" applyFont="1" applyFill="1" applyBorder="1" applyAlignment="1" applyProtection="1">
      <alignment horizontal="right" vertical="center"/>
      <protection/>
    </xf>
    <xf numFmtId="190" fontId="19" fillId="0" borderId="0" xfId="49" applyNumberFormat="1" applyFont="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xf>
    <xf numFmtId="190" fontId="19" fillId="0" borderId="20" xfId="49" applyNumberFormat="1" applyFont="1" applyBorder="1" applyAlignment="1" applyProtection="1">
      <alignment horizontal="center" vertical="center" shrinkToFit="1"/>
      <protection/>
    </xf>
    <xf numFmtId="196" fontId="19" fillId="0" borderId="26" xfId="49" applyNumberFormat="1" applyFont="1" applyBorder="1" applyAlignment="1" applyProtection="1">
      <alignment horizontal="center" vertical="center" shrinkToFit="1"/>
      <protection/>
    </xf>
    <xf numFmtId="190" fontId="19" fillId="0" borderId="26" xfId="49" applyNumberFormat="1" applyFont="1" applyBorder="1" applyAlignment="1" applyProtection="1">
      <alignment horizontal="center" vertical="center" shrinkToFit="1"/>
      <protection/>
    </xf>
    <xf numFmtId="190" fontId="19" fillId="0" borderId="51" xfId="49" applyNumberFormat="1" applyFont="1" applyBorder="1" applyAlignment="1" applyProtection="1">
      <alignment horizontal="center" vertical="center" shrinkToFit="1"/>
      <protection/>
    </xf>
    <xf numFmtId="190" fontId="19" fillId="0" borderId="12" xfId="49" applyNumberFormat="1" applyFont="1" applyBorder="1" applyAlignment="1" applyProtection="1">
      <alignment horizontal="center" vertical="center" shrinkToFit="1"/>
      <protection/>
    </xf>
    <xf numFmtId="190" fontId="19" fillId="0" borderId="40" xfId="49" applyNumberFormat="1" applyFont="1" applyBorder="1" applyAlignment="1" applyProtection="1">
      <alignment horizontal="center" vertical="center" shrinkToFit="1"/>
      <protection/>
    </xf>
    <xf numFmtId="0" fontId="20" fillId="0" borderId="38" xfId="0" applyFont="1" applyBorder="1" applyAlignment="1" applyProtection="1">
      <alignment horizontal="center" vertical="center" shrinkToFit="1"/>
      <protection/>
    </xf>
    <xf numFmtId="190" fontId="19" fillId="0" borderId="13" xfId="49" applyNumberFormat="1" applyFont="1" applyBorder="1" applyAlignment="1" applyProtection="1">
      <alignment horizontal="center" vertical="center" shrinkToFit="1"/>
      <protection/>
    </xf>
    <xf numFmtId="190" fontId="19" fillId="0" borderId="49" xfId="49" applyNumberFormat="1" applyFont="1" applyBorder="1" applyAlignment="1" applyProtection="1">
      <alignment horizontal="center" vertical="center" shrinkToFit="1"/>
      <protection/>
    </xf>
    <xf numFmtId="190" fontId="19" fillId="0" borderId="52" xfId="49" applyNumberFormat="1" applyFont="1" applyBorder="1" applyAlignment="1" applyProtection="1">
      <alignment horizontal="center" vertical="center" shrinkToFit="1"/>
      <protection/>
    </xf>
    <xf numFmtId="190" fontId="19" fillId="0" borderId="38" xfId="49" applyNumberFormat="1" applyFont="1" applyBorder="1" applyAlignment="1" applyProtection="1">
      <alignment horizontal="center" vertical="center" shrinkToFit="1"/>
      <protection/>
    </xf>
    <xf numFmtId="193" fontId="19" fillId="0" borderId="0" xfId="87" applyNumberFormat="1" applyFont="1" applyAlignment="1" applyProtection="1">
      <alignment horizontal="center" vertical="center"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15" fillId="0" borderId="0" xfId="49" applyNumberFormat="1" applyFont="1" applyAlignment="1" applyProtection="1">
      <alignment vertical="center" shrinkToFit="1"/>
      <protection locked="0"/>
    </xf>
    <xf numFmtId="190" fontId="14" fillId="0" borderId="17" xfId="98" applyNumberFormat="1" applyFont="1" applyBorder="1" applyAlignment="1" applyProtection="1">
      <alignment horizontal="right" vertical="center" shrinkToFit="1"/>
      <protection locked="0"/>
    </xf>
    <xf numFmtId="190" fontId="14" fillId="0" borderId="17" xfId="99" applyNumberFormat="1" applyFont="1" applyBorder="1" applyAlignment="1" applyProtection="1">
      <alignment horizontal="right" vertical="center" shrinkToFit="1"/>
      <protection locked="0"/>
    </xf>
    <xf numFmtId="190" fontId="14" fillId="0" borderId="23" xfId="49" applyNumberFormat="1" applyFont="1" applyBorder="1" applyAlignment="1" applyProtection="1">
      <alignment horizontal="right" vertical="center" shrinkToFit="1"/>
      <protection locked="0"/>
    </xf>
    <xf numFmtId="190" fontId="14" fillId="0" borderId="23" xfId="98" applyNumberFormat="1" applyFont="1" applyBorder="1" applyAlignment="1" applyProtection="1">
      <alignment horizontal="right" vertical="center" shrinkToFit="1"/>
      <protection locked="0"/>
    </xf>
    <xf numFmtId="190" fontId="14" fillId="0" borderId="23" xfId="99" applyNumberFormat="1" applyFont="1" applyBorder="1" applyAlignment="1" applyProtection="1">
      <alignment horizontal="right" vertical="center" shrinkToFit="1"/>
      <protection locked="0"/>
    </xf>
    <xf numFmtId="190" fontId="15" fillId="0" borderId="0" xfId="49" applyNumberFormat="1" applyFont="1" applyBorder="1" applyAlignment="1" applyProtection="1">
      <alignment shrinkToFit="1"/>
      <protection locked="0"/>
    </xf>
    <xf numFmtId="193" fontId="14" fillId="0" borderId="0" xfId="87" applyNumberFormat="1" applyFont="1" applyAlignment="1" applyProtection="1">
      <alignment shrinkToFit="1"/>
      <protection locked="0"/>
    </xf>
    <xf numFmtId="179" fontId="60" fillId="0" borderId="0" xfId="87" applyNumberFormat="1" applyFont="1" applyBorder="1" applyAlignment="1" applyProtection="1">
      <alignment horizontal="left" shrinkToFit="1"/>
      <protection locked="0"/>
    </xf>
    <xf numFmtId="193" fontId="14" fillId="0" borderId="0" xfId="87" applyNumberFormat="1" applyFont="1" applyAlignment="1" applyProtection="1">
      <alignment horizontal="left" shrinkToFit="1"/>
      <protection locked="0"/>
    </xf>
    <xf numFmtId="193" fontId="14" fillId="0" borderId="0" xfId="87" applyNumberFormat="1" applyFont="1" applyAlignment="1" applyProtection="1">
      <alignment horizontal="right" shrinkToFit="1"/>
      <protection locked="0"/>
    </xf>
    <xf numFmtId="193" fontId="14" fillId="0" borderId="0" xfId="87" applyNumberFormat="1" applyFont="1" applyFill="1" applyAlignment="1" applyProtection="1">
      <alignment shrinkToFit="1"/>
      <protection locked="0"/>
    </xf>
    <xf numFmtId="193" fontId="14" fillId="0" borderId="0" xfId="87" applyNumberFormat="1" applyFont="1" applyAlignment="1" applyProtection="1">
      <alignment horizontal="right"/>
      <protection locked="0"/>
    </xf>
    <xf numFmtId="193" fontId="14" fillId="0" borderId="10" xfId="76" applyNumberFormat="1" applyFont="1" applyBorder="1" applyAlignment="1" applyProtection="1">
      <alignment vertical="top" shrinkToFit="1"/>
      <protection/>
    </xf>
    <xf numFmtId="193" fontId="14" fillId="0" borderId="11" xfId="76" applyNumberFormat="1" applyFont="1" applyBorder="1" applyAlignment="1" applyProtection="1">
      <alignment vertical="top" shrinkToFit="1"/>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shrinkToFit="1"/>
      <protection/>
    </xf>
    <xf numFmtId="0" fontId="2" fillId="0" borderId="71" xfId="43" applyBorder="1" applyAlignment="1" applyProtection="1">
      <alignment horizontal="distributed" vertical="center"/>
      <protection/>
    </xf>
    <xf numFmtId="0" fontId="60" fillId="0" borderId="20" xfId="49" applyNumberFormat="1" applyFont="1" applyBorder="1" applyAlignment="1" applyProtection="1">
      <alignment horizontal="left" vertical="center" shrinkToFit="1"/>
      <protection/>
    </xf>
    <xf numFmtId="0" fontId="60" fillId="0" borderId="26" xfId="49" applyNumberFormat="1" applyFont="1" applyBorder="1" applyAlignment="1" applyProtection="1">
      <alignment horizontal="left" vertical="center" shrinkToFit="1"/>
      <protection/>
    </xf>
    <xf numFmtId="0" fontId="60" fillId="0" borderId="10" xfId="49" applyNumberFormat="1" applyFont="1" applyBorder="1" applyAlignment="1" applyProtection="1">
      <alignment horizontal="left" vertical="center" shrinkToFit="1"/>
      <protection/>
    </xf>
    <xf numFmtId="0" fontId="60" fillId="0" borderId="48" xfId="49" applyNumberFormat="1" applyFont="1" applyBorder="1" applyAlignment="1" applyProtection="1">
      <alignment horizontal="left" vertical="center" shrinkToFit="1"/>
      <protection/>
    </xf>
    <xf numFmtId="0" fontId="60" fillId="0" borderId="50" xfId="49" applyNumberFormat="1" applyFont="1" applyBorder="1" applyAlignment="1" applyProtection="1">
      <alignment horizontal="left" vertical="center" shrinkToFit="1"/>
      <protection/>
    </xf>
    <xf numFmtId="0" fontId="60" fillId="0" borderId="51" xfId="49" applyNumberFormat="1" applyFont="1" applyBorder="1" applyAlignment="1" applyProtection="1">
      <alignment horizontal="left" vertical="center" shrinkToFit="1"/>
      <protection/>
    </xf>
    <xf numFmtId="0" fontId="4" fillId="0" borderId="69" xfId="49" applyNumberFormat="1" applyFont="1" applyBorder="1" applyAlignment="1" applyProtection="1">
      <alignment vertical="center" shrinkToFit="1"/>
      <protection/>
    </xf>
    <xf numFmtId="190" fontId="14" fillId="0" borderId="61" xfId="97" applyNumberFormat="1" applyFont="1" applyBorder="1" applyAlignment="1" applyProtection="1">
      <alignment horizontal="right" vertical="center" shrinkToFit="1"/>
      <protection/>
    </xf>
    <xf numFmtId="190" fontId="14" fillId="0" borderId="72" xfId="98" applyNumberFormat="1" applyFont="1" applyBorder="1" applyAlignment="1" applyProtection="1">
      <alignment horizontal="right" vertical="center" shrinkToFit="1"/>
      <protection/>
    </xf>
    <xf numFmtId="190" fontId="14" fillId="0" borderId="61" xfId="100" applyNumberFormat="1" applyFont="1" applyBorder="1" applyAlignment="1" applyProtection="1">
      <alignment vertical="center" shrinkToFit="1"/>
      <protection/>
    </xf>
    <xf numFmtId="190" fontId="14" fillId="0" borderId="72" xfId="100" applyNumberFormat="1" applyFont="1" applyBorder="1" applyAlignment="1" applyProtection="1">
      <alignment vertical="center" shrinkToFit="1"/>
      <protection/>
    </xf>
    <xf numFmtId="190" fontId="14" fillId="0" borderId="58" xfId="100" applyNumberFormat="1" applyFont="1" applyBorder="1" applyAlignment="1" applyProtection="1">
      <alignment vertical="center" shrinkToFit="1"/>
      <protection/>
    </xf>
    <xf numFmtId="190" fontId="14" fillId="0" borderId="45" xfId="49" applyNumberFormat="1" applyFont="1" applyBorder="1" applyAlignment="1" applyProtection="1">
      <alignment horizontal="left" vertical="center" shrinkToFit="1"/>
      <protection/>
    </xf>
    <xf numFmtId="190" fontId="14" fillId="0" borderId="18" xfId="49" applyNumberFormat="1" applyFont="1" applyBorder="1" applyAlignment="1" applyProtection="1">
      <alignment horizontal="left" vertical="center" shrinkToFit="1"/>
      <protection/>
    </xf>
    <xf numFmtId="190" fontId="14" fillId="0" borderId="24" xfId="49" applyNumberFormat="1" applyFont="1" applyBorder="1" applyAlignment="1" applyProtection="1">
      <alignment horizontal="left" vertical="center" shrinkToFit="1"/>
      <protection/>
    </xf>
    <xf numFmtId="190" fontId="14" fillId="0" borderId="58" xfId="98" applyNumberFormat="1" applyFont="1" applyBorder="1" applyAlignment="1" applyProtection="1">
      <alignment horizontal="right" vertical="center" shrinkToFit="1"/>
      <protection/>
    </xf>
    <xf numFmtId="190" fontId="14" fillId="0" borderId="73" xfId="98" applyNumberFormat="1" applyFont="1" applyBorder="1" applyAlignment="1" applyProtection="1">
      <alignment horizontal="right" vertical="center" shrinkToFit="1"/>
      <protection/>
    </xf>
    <xf numFmtId="0" fontId="21" fillId="0" borderId="0" xfId="0" applyFont="1" applyAlignment="1">
      <alignment/>
    </xf>
    <xf numFmtId="0" fontId="22" fillId="0" borderId="0" xfId="0" applyFont="1" applyAlignment="1">
      <alignment/>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8" fillId="0" borderId="0" xfId="112" applyFont="1" applyAlignment="1">
      <alignment horizontal="center"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49"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49"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5" fontId="17" fillId="0" borderId="13" xfId="76" applyNumberFormat="1" applyFont="1" applyBorder="1" applyAlignment="1" applyProtection="1">
      <alignment horizontal="center" vertical="center" shrinkToFit="1"/>
      <protection locked="0"/>
    </xf>
    <xf numFmtId="195" fontId="18" fillId="0" borderId="13" xfId="0" applyNumberFormat="1" applyFont="1" applyBorder="1" applyAlignment="1" applyProtection="1">
      <alignment horizontal="center" vertical="center" shrinkToFit="1"/>
      <protection locked="0"/>
    </xf>
    <xf numFmtId="195" fontId="18" fillId="0" borderId="60" xfId="0" applyNumberFormat="1" applyFont="1" applyBorder="1" applyAlignment="1" applyProtection="1">
      <alignment horizontal="center" vertical="center" shrinkToFit="1"/>
      <protection locked="0"/>
    </xf>
    <xf numFmtId="195" fontId="18" fillId="0" borderId="14" xfId="0" applyNumberFormat="1" applyFont="1" applyBorder="1" applyAlignment="1" applyProtection="1">
      <alignment horizontal="center" vertical="center" shrinkToFit="1"/>
      <protection locked="0"/>
    </xf>
    <xf numFmtId="195" fontId="18" fillId="0" borderId="74" xfId="0" applyNumberFormat="1" applyFont="1" applyBorder="1" applyAlignment="1" applyProtection="1">
      <alignment horizontal="center" vertical="center" shrinkToFit="1"/>
      <protection locked="0"/>
    </xf>
    <xf numFmtId="193" fontId="4" fillId="0" borderId="12" xfId="76" applyNumberFormat="1" applyFont="1" applyBorder="1" applyAlignment="1" applyProtection="1">
      <alignment horizontal="left" vertical="top" shrinkToFit="1"/>
      <protection/>
    </xf>
    <xf numFmtId="193" fontId="4" fillId="0" borderId="38" xfId="76" applyNumberFormat="1" applyFont="1" applyBorder="1" applyAlignment="1" applyProtection="1">
      <alignment horizontal="left" vertical="top" shrinkToFit="1"/>
      <protection/>
    </xf>
    <xf numFmtId="0" fontId="18" fillId="0" borderId="38" xfId="0" applyFont="1" applyBorder="1" applyAlignment="1" applyProtection="1">
      <alignment horizontal="center" vertical="center" shrinkToFit="1"/>
      <protection locked="0"/>
    </xf>
    <xf numFmtId="0" fontId="18" fillId="0" borderId="53" xfId="0" applyFont="1" applyBorder="1" applyAlignment="1" applyProtection="1">
      <alignment horizontal="center" vertical="center" shrinkToFit="1"/>
      <protection locked="0"/>
    </xf>
    <xf numFmtId="0" fontId="18" fillId="0" borderId="38" xfId="0" applyFont="1" applyBorder="1" applyAlignment="1" applyProtection="1">
      <alignment horizontal="center" vertical="center"/>
      <protection locked="0"/>
    </xf>
    <xf numFmtId="191" fontId="4" fillId="0" borderId="13" xfId="0" applyNumberFormat="1" applyFont="1" applyBorder="1" applyAlignment="1" applyProtection="1">
      <alignment horizontal="center" vertical="center"/>
      <protection locked="0"/>
    </xf>
    <xf numFmtId="191" fontId="4" fillId="0" borderId="60"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4" xfId="0" applyNumberFormat="1" applyFont="1" applyBorder="1" applyAlignment="1" applyProtection="1">
      <alignment horizontal="center" vertical="center"/>
      <protection locked="0"/>
    </xf>
    <xf numFmtId="190" fontId="4" fillId="0" borderId="12" xfId="51" applyNumberFormat="1"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0" fontId="0" fillId="0" borderId="53" xfId="0"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0" xfId="51" applyNumberFormat="1" applyFont="1" applyBorder="1" applyAlignment="1" applyProtection="1">
      <alignment horizontal="center" vertical="center"/>
      <protection/>
    </xf>
    <xf numFmtId="190" fontId="0" fillId="0" borderId="50" xfId="51" applyNumberFormat="1" applyFont="1" applyBorder="1" applyAlignment="1" applyProtection="1">
      <alignment horizontal="center" vertical="center"/>
      <protection/>
    </xf>
    <xf numFmtId="190" fontId="0" fillId="0" borderId="75"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77" fontId="18" fillId="0" borderId="38" xfId="0" applyNumberFormat="1" applyFont="1" applyBorder="1" applyAlignment="1" applyProtection="1">
      <alignment horizontal="right" vertical="center"/>
      <protection/>
    </xf>
    <xf numFmtId="177" fontId="18" fillId="0" borderId="53" xfId="0" applyNumberFormat="1" applyFont="1" applyBorder="1" applyAlignment="1" applyProtection="1">
      <alignment horizontal="right" vertical="center"/>
      <protection/>
    </xf>
    <xf numFmtId="190" fontId="0" fillId="0" borderId="12" xfId="51" applyNumberFormat="1" applyFont="1" applyFill="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179" fontId="62" fillId="0" borderId="12" xfId="62" applyNumberFormat="1" applyFont="1" applyBorder="1" applyAlignment="1" applyProtection="1">
      <alignment horizontal="distributed" vertical="center" shrinkToFit="1"/>
      <protection/>
    </xf>
    <xf numFmtId="0" fontId="62" fillId="0" borderId="38" xfId="0" applyFont="1" applyBorder="1" applyAlignment="1" applyProtection="1">
      <alignment horizontal="distributed" vertical="center" shrinkToFit="1"/>
      <protection/>
    </xf>
    <xf numFmtId="0" fontId="62" fillId="0" borderId="36" xfId="0" applyFont="1" applyBorder="1" applyAlignment="1" applyProtection="1">
      <alignment horizontal="distributed" vertical="center" shrinkToFit="1"/>
      <protection/>
    </xf>
    <xf numFmtId="190" fontId="16" fillId="0" borderId="0" xfId="49" applyNumberFormat="1" applyFont="1" applyBorder="1" applyAlignment="1" applyProtection="1">
      <alignment horizontal="right" vertical="center" shrinkToFit="1"/>
      <protection locked="0"/>
    </xf>
    <xf numFmtId="190" fontId="16" fillId="0" borderId="14" xfId="49" applyNumberFormat="1" applyFont="1" applyBorder="1" applyAlignment="1" applyProtection="1">
      <alignment horizontal="right" vertical="center" shrinkToFit="1"/>
      <protection locked="0"/>
    </xf>
    <xf numFmtId="190" fontId="14" fillId="0" borderId="12" xfId="49" applyNumberFormat="1" applyFont="1" applyBorder="1" applyAlignment="1" applyProtection="1">
      <alignment horizontal="center" vertical="center" shrinkToFit="1"/>
      <protection/>
    </xf>
    <xf numFmtId="0" fontId="15" fillId="0" borderId="53" xfId="0" applyFont="1" applyBorder="1" applyAlignment="1" applyProtection="1">
      <alignment horizontal="center" vertical="center" shrinkToFit="1"/>
      <protection/>
    </xf>
    <xf numFmtId="193" fontId="14" fillId="0" borderId="12" xfId="76" applyNumberFormat="1" applyFont="1" applyBorder="1" applyAlignment="1" applyProtection="1">
      <alignment vertical="top" shrinkToFit="1"/>
      <protection/>
    </xf>
    <xf numFmtId="193" fontId="14" fillId="0" borderId="38" xfId="76" applyNumberFormat="1" applyFont="1" applyBorder="1" applyAlignment="1" applyProtection="1">
      <alignment vertical="top" shrinkToFit="1"/>
      <protection/>
    </xf>
    <xf numFmtId="179" fontId="62" fillId="0" borderId="12" xfId="62" applyNumberFormat="1" applyFont="1" applyFill="1" applyBorder="1" applyAlignment="1" applyProtection="1">
      <alignment horizontal="distributed" vertical="center" shrinkToFit="1"/>
      <protection/>
    </xf>
    <xf numFmtId="190" fontId="17" fillId="0" borderId="38" xfId="49" applyNumberFormat="1" applyFont="1" applyBorder="1" applyAlignment="1" applyProtection="1">
      <alignment horizontal="right" vertical="center" shrinkToFit="1"/>
      <protection/>
    </xf>
    <xf numFmtId="38" fontId="18" fillId="0" borderId="38" xfId="49" applyFont="1" applyBorder="1" applyAlignment="1" applyProtection="1">
      <alignment horizontal="right" vertical="center" shrinkToFit="1"/>
      <protection/>
    </xf>
    <xf numFmtId="38" fontId="18" fillId="0" borderId="53" xfId="49" applyFont="1" applyBorder="1" applyAlignment="1" applyProtection="1">
      <alignment horizontal="right" vertical="center" shrinkToFit="1"/>
      <protection/>
    </xf>
    <xf numFmtId="193" fontId="14" fillId="0" borderId="13" xfId="76" applyNumberFormat="1" applyFont="1" applyBorder="1" applyAlignment="1" applyProtection="1">
      <alignment horizontal="center" vertical="center" shrinkToFit="1"/>
      <protection locked="0"/>
    </xf>
    <xf numFmtId="193" fontId="14" fillId="0" borderId="60" xfId="76" applyNumberFormat="1" applyFont="1" applyBorder="1" applyAlignment="1" applyProtection="1">
      <alignment horizontal="center" vertical="center" shrinkToFit="1"/>
      <protection locked="0"/>
    </xf>
    <xf numFmtId="193" fontId="14" fillId="0" borderId="14" xfId="76" applyNumberFormat="1" applyFont="1" applyBorder="1" applyAlignment="1" applyProtection="1">
      <alignment horizontal="center" vertical="center" shrinkToFit="1"/>
      <protection locked="0"/>
    </xf>
    <xf numFmtId="193" fontId="14" fillId="0" borderId="74" xfId="76" applyNumberFormat="1" applyFont="1" applyBorder="1" applyAlignment="1" applyProtection="1">
      <alignment horizontal="center" vertical="center" shrinkToFit="1"/>
      <protection locked="0"/>
    </xf>
    <xf numFmtId="179" fontId="17" fillId="0" borderId="38" xfId="76" applyNumberFormat="1" applyFont="1" applyBorder="1" applyAlignment="1" applyProtection="1">
      <alignment horizontal="center" vertical="center" shrinkToFit="1"/>
      <protection locked="0"/>
    </xf>
    <xf numFmtId="179" fontId="62" fillId="0" borderId="38" xfId="62" applyNumberFormat="1" applyFont="1" applyBorder="1" applyAlignment="1" applyProtection="1">
      <alignment horizontal="distributed" vertical="center" shrinkToFit="1"/>
      <protection/>
    </xf>
    <xf numFmtId="179" fontId="62" fillId="0" borderId="36"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22235;&#26085;&#24066;&#24066;!A1" /><Relationship Id="rId3" Type="http://schemas.openxmlformats.org/officeDocument/2006/relationships/hyperlink" Target="#&#26705;&#21517;&#24066;&#12539;&#26705;&#21517;&#37089;!A1" /><Relationship Id="rId4" Type="http://schemas.openxmlformats.org/officeDocument/2006/relationships/hyperlink" Target="#&#20234;&#36032;&#24066;&#12539;&#21517;&#24373;&#24066;&#12539;&#26032;&#23470;&#24066;!A1" /><Relationship Id="rId5" Type="http://schemas.openxmlformats.org/officeDocument/2006/relationships/hyperlink" Target="#&#19977;&#37325;&#37089;&#12539;&#20096;&#23665;&#24066;!A1" /><Relationship Id="rId6" Type="http://schemas.openxmlformats.org/officeDocument/2006/relationships/hyperlink" Target="#&#12356;&#12394;&#12409;&#24066;&#12539;&#21729;&#24321;&#37089;!A1" /><Relationship Id="rId7" Type="http://schemas.openxmlformats.org/officeDocument/2006/relationships/hyperlink" Target="#&#20234;&#21218;&#24066;&#12539;&#24230;&#20250;&#37089;!A1" /><Relationship Id="rId8" Type="http://schemas.openxmlformats.org/officeDocument/2006/relationships/hyperlink" Target="#&#20234;&#21218;&#24066;&#12539;&#24230;&#20250;&#37089;!A1" /><Relationship Id="rId9" Type="http://schemas.openxmlformats.org/officeDocument/2006/relationships/hyperlink" Target="#&#26494;&#38442;&#24066;&#12539;&#22810;&#27671;&#37089;!A1" /><Relationship Id="rId10" Type="http://schemas.openxmlformats.org/officeDocument/2006/relationships/hyperlink" Target="#&#19977;&#37325;&#37089;&#12539;&#20096;&#23665;&#24066;!A1" /><Relationship Id="rId11" Type="http://schemas.openxmlformats.org/officeDocument/2006/relationships/hyperlink" Target="#&#37428;&#40575;&#24066;!A1" /><Relationship Id="rId12" Type="http://schemas.openxmlformats.org/officeDocument/2006/relationships/hyperlink" Target="#&#20234;&#36032;&#24066;&#12539;&#21517;&#24373;&#24066;&#12539;&#26032;&#23470;&#24066;!A1" /><Relationship Id="rId13" Type="http://schemas.openxmlformats.org/officeDocument/2006/relationships/hyperlink" Target="#&#27941;&#24066;!A1" /><Relationship Id="rId14" Type="http://schemas.openxmlformats.org/officeDocument/2006/relationships/hyperlink" Target="#&#26705;&#21517;&#24066;&#12539;&#26705;&#21517;&#37089;!A1" /><Relationship Id="rId15" Type="http://schemas.openxmlformats.org/officeDocument/2006/relationships/hyperlink" Target="#&#26494;&#38442;&#24066;&#12539;&#22810;&#27671;&#37089;!A1" /><Relationship Id="rId16" Type="http://schemas.openxmlformats.org/officeDocument/2006/relationships/hyperlink" Target="#&#40165;&#32701;&#24066;&#12539;&#24535;&#25705;&#24066;&#12539;&#23614;&#40434;&#24066;!A1" /><Relationship Id="rId17" Type="http://schemas.openxmlformats.org/officeDocument/2006/relationships/hyperlink" Target="#&#40165;&#32701;&#24066;&#12539;&#24535;&#25705;&#24066;&#12539;&#23614;&#40434;&#24066;!A1" /><Relationship Id="rId18" Type="http://schemas.openxmlformats.org/officeDocument/2006/relationships/hyperlink" Target="#&#20234;&#36032;&#24066;&#12539;&#21517;&#24373;&#24066;&#12539;&#26032;&#23470;&#24066;!A1" /><Relationship Id="rId19" Type="http://schemas.openxmlformats.org/officeDocument/2006/relationships/hyperlink" Target="#&#29066;&#37326;&#24066;&#12539;&#21271;&#29279;&#23105;&#37089;&#12539;&#21335;&#29279;&#23105;&#37089;!A1" /><Relationship Id="rId20" Type="http://schemas.openxmlformats.org/officeDocument/2006/relationships/hyperlink" Target="#&#29066;&#37326;&#24066;&#12539;&#21271;&#29279;&#23105;&#37089;&#12539;&#21335;&#29279;&#23105;&#37089;!A1" /><Relationship Id="rId21" Type="http://schemas.openxmlformats.org/officeDocument/2006/relationships/hyperlink" Target="#&#40165;&#32701;&#24066;&#12539;&#24535;&#25705;&#24066;&#12539;&#23614;&#40434;&#24066;!A1" /><Relationship Id="rId22" Type="http://schemas.openxmlformats.org/officeDocument/2006/relationships/hyperlink" Target="#&#29066;&#37326;&#24066;&#12539;&#21271;&#29279;&#23105;&#37089;&#12539;&#21335;&#29279;&#23105;&#37089;!A1" /><Relationship Id="rId23" Type="http://schemas.openxmlformats.org/officeDocument/2006/relationships/hyperlink" Target="#&#12356;&#12394;&#12409;&#24066;&#12539;&#21729;&#24321;&#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30</xdr:row>
      <xdr:rowOff>152400</xdr:rowOff>
    </xdr:from>
    <xdr:to>
      <xdr:col>13</xdr:col>
      <xdr:colOff>571500</xdr:colOff>
      <xdr:row>33</xdr:row>
      <xdr:rowOff>19050</xdr:rowOff>
    </xdr:to>
    <xdr:pic>
      <xdr:nvPicPr>
        <xdr:cNvPr id="1" name="図 1"/>
        <xdr:cNvPicPr preferRelativeResize="1">
          <a:picLocks noChangeAspect="1"/>
        </xdr:cNvPicPr>
      </xdr:nvPicPr>
      <xdr:blipFill>
        <a:blip r:embed="rId1"/>
        <a:stretch>
          <a:fillRect/>
        </a:stretch>
      </xdr:blipFill>
      <xdr:spPr>
        <a:xfrm>
          <a:off x="6134100" y="6162675"/>
          <a:ext cx="33528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32"/>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6</xdr:col>
      <xdr:colOff>200025</xdr:colOff>
      <xdr:row>11</xdr:row>
      <xdr:rowOff>38100</xdr:rowOff>
    </xdr:from>
    <xdr:ext cx="647700" cy="238125"/>
    <xdr:sp>
      <xdr:nvSpPr>
        <xdr:cNvPr id="2" name="テキスト ボックス 2">
          <a:hlinkClick r:id="rId2"/>
        </xdr:cNvPr>
        <xdr:cNvSpPr txBox="1">
          <a:spLocks noChangeArrowheads="1"/>
        </xdr:cNvSpPr>
      </xdr:nvSpPr>
      <xdr:spPr>
        <a:xfrm>
          <a:off x="4314825" y="1924050"/>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四日市市</a:t>
          </a:r>
        </a:p>
      </xdr:txBody>
    </xdr:sp>
    <xdr:clientData/>
  </xdr:oneCellAnchor>
  <xdr:oneCellAnchor>
    <xdr:from>
      <xdr:col>7</xdr:col>
      <xdr:colOff>114300</xdr:colOff>
      <xdr:row>7</xdr:row>
      <xdr:rowOff>47625</xdr:rowOff>
    </xdr:from>
    <xdr:ext cx="523875" cy="238125"/>
    <xdr:sp>
      <xdr:nvSpPr>
        <xdr:cNvPr id="3" name="テキスト ボックス 3">
          <a:hlinkClick r:id="rId3"/>
        </xdr:cNvPr>
        <xdr:cNvSpPr txBox="1">
          <a:spLocks noChangeArrowheads="1"/>
        </xdr:cNvSpPr>
      </xdr:nvSpPr>
      <xdr:spPr>
        <a:xfrm>
          <a:off x="4914900" y="12477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桑名市</a:t>
          </a:r>
        </a:p>
      </xdr:txBody>
    </xdr:sp>
    <xdr:clientData/>
  </xdr:oneCellAnchor>
  <xdr:oneCellAnchor>
    <xdr:from>
      <xdr:col>3</xdr:col>
      <xdr:colOff>9525</xdr:colOff>
      <xdr:row>24</xdr:row>
      <xdr:rowOff>57150</xdr:rowOff>
    </xdr:from>
    <xdr:ext cx="523875" cy="247650"/>
    <xdr:sp>
      <xdr:nvSpPr>
        <xdr:cNvPr id="4" name="テキスト ボックス 4">
          <a:hlinkClick r:id="rId4"/>
        </xdr:cNvPr>
        <xdr:cNvSpPr txBox="1">
          <a:spLocks noChangeArrowheads="1"/>
        </xdr:cNvSpPr>
      </xdr:nvSpPr>
      <xdr:spPr>
        <a:xfrm>
          <a:off x="2066925" y="41719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名張市</a:t>
          </a:r>
        </a:p>
      </xdr:txBody>
    </xdr:sp>
    <xdr:clientData/>
  </xdr:oneCellAnchor>
  <xdr:oneCellAnchor>
    <xdr:from>
      <xdr:col>4</xdr:col>
      <xdr:colOff>85725</xdr:colOff>
      <xdr:row>7</xdr:row>
      <xdr:rowOff>142875</xdr:rowOff>
    </xdr:from>
    <xdr:ext cx="523875" cy="247650"/>
    <xdr:sp>
      <xdr:nvSpPr>
        <xdr:cNvPr id="5" name="テキスト ボックス 5">
          <a:hlinkClick r:id="rId5"/>
        </xdr:cNvPr>
        <xdr:cNvSpPr txBox="1">
          <a:spLocks noChangeArrowheads="1"/>
        </xdr:cNvSpPr>
      </xdr:nvSpPr>
      <xdr:spPr>
        <a:xfrm>
          <a:off x="2828925" y="13430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三重郡</a:t>
          </a:r>
        </a:p>
      </xdr:txBody>
    </xdr:sp>
    <xdr:clientData/>
  </xdr:oneCellAnchor>
  <xdr:oneCellAnchor>
    <xdr:from>
      <xdr:col>5</xdr:col>
      <xdr:colOff>609600</xdr:colOff>
      <xdr:row>4</xdr:row>
      <xdr:rowOff>142875</xdr:rowOff>
    </xdr:from>
    <xdr:ext cx="628650" cy="247650"/>
    <xdr:sp>
      <xdr:nvSpPr>
        <xdr:cNvPr id="6" name="テキスト ボックス 6">
          <a:hlinkClick r:id="rId6"/>
        </xdr:cNvPr>
        <xdr:cNvSpPr txBox="1">
          <a:spLocks noChangeArrowheads="1"/>
        </xdr:cNvSpPr>
      </xdr:nvSpPr>
      <xdr:spPr>
        <a:xfrm>
          <a:off x="4038600" y="828675"/>
          <a:ext cx="62865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いなべ市</a:t>
          </a:r>
        </a:p>
      </xdr:txBody>
    </xdr:sp>
    <xdr:clientData/>
  </xdr:oneCellAnchor>
  <xdr:oneCellAnchor>
    <xdr:from>
      <xdr:col>6</xdr:col>
      <xdr:colOff>9525</xdr:colOff>
      <xdr:row>34</xdr:row>
      <xdr:rowOff>38100</xdr:rowOff>
    </xdr:from>
    <xdr:ext cx="533400" cy="238125"/>
    <xdr:sp>
      <xdr:nvSpPr>
        <xdr:cNvPr id="7" name="テキスト ボックス 7">
          <a:hlinkClick r:id="rId7"/>
        </xdr:cNvPr>
        <xdr:cNvSpPr txBox="1">
          <a:spLocks noChangeArrowheads="1"/>
        </xdr:cNvSpPr>
      </xdr:nvSpPr>
      <xdr:spPr>
        <a:xfrm>
          <a:off x="4124325" y="5867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度会郡</a:t>
          </a:r>
        </a:p>
      </xdr:txBody>
    </xdr:sp>
    <xdr:clientData/>
  </xdr:oneCellAnchor>
  <xdr:oneCellAnchor>
    <xdr:from>
      <xdr:col>7</xdr:col>
      <xdr:colOff>390525</xdr:colOff>
      <xdr:row>29</xdr:row>
      <xdr:rowOff>76200</xdr:rowOff>
    </xdr:from>
    <xdr:ext cx="523875" cy="238125"/>
    <xdr:sp>
      <xdr:nvSpPr>
        <xdr:cNvPr id="8" name="テキスト ボックス 8">
          <a:hlinkClick r:id="rId8"/>
        </xdr:cNvPr>
        <xdr:cNvSpPr txBox="1">
          <a:spLocks noChangeArrowheads="1"/>
        </xdr:cNvSpPr>
      </xdr:nvSpPr>
      <xdr:spPr>
        <a:xfrm>
          <a:off x="5191125" y="50482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伊勢市</a:t>
          </a:r>
        </a:p>
      </xdr:txBody>
    </xdr:sp>
    <xdr:clientData/>
  </xdr:oneCellAnchor>
  <xdr:oneCellAnchor>
    <xdr:from>
      <xdr:col>5</xdr:col>
      <xdr:colOff>419100</xdr:colOff>
      <xdr:row>26</xdr:row>
      <xdr:rowOff>85725</xdr:rowOff>
    </xdr:from>
    <xdr:ext cx="533400" cy="238125"/>
    <xdr:sp>
      <xdr:nvSpPr>
        <xdr:cNvPr id="9" name="テキスト ボックス 9">
          <a:hlinkClick r:id="rId9"/>
        </xdr:cNvPr>
        <xdr:cNvSpPr txBox="1">
          <a:spLocks noChangeArrowheads="1"/>
        </xdr:cNvSpPr>
      </xdr:nvSpPr>
      <xdr:spPr>
        <a:xfrm>
          <a:off x="3848100" y="4543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松阪市</a:t>
          </a:r>
        </a:p>
      </xdr:txBody>
    </xdr:sp>
    <xdr:clientData/>
  </xdr:oneCellAnchor>
  <xdr:oneCellAnchor>
    <xdr:from>
      <xdr:col>5</xdr:col>
      <xdr:colOff>47625</xdr:colOff>
      <xdr:row>14</xdr:row>
      <xdr:rowOff>104775</xdr:rowOff>
    </xdr:from>
    <xdr:ext cx="533400" cy="238125"/>
    <xdr:sp>
      <xdr:nvSpPr>
        <xdr:cNvPr id="10" name="テキスト ボックス 10">
          <a:hlinkClick r:id="rId10"/>
        </xdr:cNvPr>
        <xdr:cNvSpPr txBox="1">
          <a:spLocks noChangeArrowheads="1"/>
        </xdr:cNvSpPr>
      </xdr:nvSpPr>
      <xdr:spPr>
        <a:xfrm>
          <a:off x="3476625" y="2505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亀山市</a:t>
          </a:r>
        </a:p>
      </xdr:txBody>
    </xdr:sp>
    <xdr:clientData/>
  </xdr:oneCellAnchor>
  <xdr:oneCellAnchor>
    <xdr:from>
      <xdr:col>6</xdr:col>
      <xdr:colOff>228600</xdr:colOff>
      <xdr:row>14</xdr:row>
      <xdr:rowOff>142875</xdr:rowOff>
    </xdr:from>
    <xdr:ext cx="533400" cy="247650"/>
    <xdr:sp>
      <xdr:nvSpPr>
        <xdr:cNvPr id="11" name="テキスト ボックス 11">
          <a:hlinkClick r:id="rId11"/>
        </xdr:cNvPr>
        <xdr:cNvSpPr txBox="1">
          <a:spLocks noChangeArrowheads="1"/>
        </xdr:cNvSpPr>
      </xdr:nvSpPr>
      <xdr:spPr>
        <a:xfrm>
          <a:off x="4343400" y="25431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鈴鹿市</a:t>
          </a:r>
        </a:p>
      </xdr:txBody>
    </xdr:sp>
    <xdr:clientData/>
  </xdr:oneCellAnchor>
  <xdr:oneCellAnchor>
    <xdr:from>
      <xdr:col>3</xdr:col>
      <xdr:colOff>304800</xdr:colOff>
      <xdr:row>18</xdr:row>
      <xdr:rowOff>133350</xdr:rowOff>
    </xdr:from>
    <xdr:ext cx="523875" cy="238125"/>
    <xdr:sp>
      <xdr:nvSpPr>
        <xdr:cNvPr id="12" name="テキスト ボックス 12">
          <a:hlinkClick r:id="rId12"/>
        </xdr:cNvPr>
        <xdr:cNvSpPr txBox="1">
          <a:spLocks noChangeArrowheads="1"/>
        </xdr:cNvSpPr>
      </xdr:nvSpPr>
      <xdr:spPr>
        <a:xfrm>
          <a:off x="2362200" y="32194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伊賀市</a:t>
          </a:r>
        </a:p>
      </xdr:txBody>
    </xdr:sp>
    <xdr:clientData/>
  </xdr:oneCellAnchor>
  <xdr:oneCellAnchor>
    <xdr:from>
      <xdr:col>5</xdr:col>
      <xdr:colOff>238125</xdr:colOff>
      <xdr:row>20</xdr:row>
      <xdr:rowOff>76200</xdr:rowOff>
    </xdr:from>
    <xdr:ext cx="419100" cy="238125"/>
    <xdr:sp>
      <xdr:nvSpPr>
        <xdr:cNvPr id="13" name="テキスト ボックス 13">
          <a:hlinkClick r:id="rId13"/>
        </xdr:cNvPr>
        <xdr:cNvSpPr txBox="1">
          <a:spLocks noChangeArrowheads="1"/>
        </xdr:cNvSpPr>
      </xdr:nvSpPr>
      <xdr:spPr>
        <a:xfrm>
          <a:off x="3667125" y="3505200"/>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津市</a:t>
          </a:r>
        </a:p>
      </xdr:txBody>
    </xdr:sp>
    <xdr:clientData/>
  </xdr:oneCellAnchor>
  <xdr:oneCellAnchor>
    <xdr:from>
      <xdr:col>8</xdr:col>
      <xdr:colOff>47625</xdr:colOff>
      <xdr:row>7</xdr:row>
      <xdr:rowOff>85725</xdr:rowOff>
    </xdr:from>
    <xdr:ext cx="533400" cy="247650"/>
    <xdr:sp>
      <xdr:nvSpPr>
        <xdr:cNvPr id="14" name="テキスト ボックス 14">
          <a:hlinkClick r:id="rId14"/>
        </xdr:cNvPr>
        <xdr:cNvSpPr txBox="1">
          <a:spLocks noChangeArrowheads="1"/>
        </xdr:cNvSpPr>
      </xdr:nvSpPr>
      <xdr:spPr>
        <a:xfrm>
          <a:off x="5534025" y="12858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桑名郡</a:t>
          </a:r>
        </a:p>
      </xdr:txBody>
    </xdr:sp>
    <xdr:clientData/>
  </xdr:oneCellAnchor>
  <xdr:oneCellAnchor>
    <xdr:from>
      <xdr:col>4</xdr:col>
      <xdr:colOff>447675</xdr:colOff>
      <xdr:row>33</xdr:row>
      <xdr:rowOff>19050</xdr:rowOff>
    </xdr:from>
    <xdr:ext cx="523875" cy="238125"/>
    <xdr:sp>
      <xdr:nvSpPr>
        <xdr:cNvPr id="15" name="テキスト ボックス 15">
          <a:hlinkClick r:id="rId15"/>
        </xdr:cNvPr>
        <xdr:cNvSpPr txBox="1">
          <a:spLocks noChangeArrowheads="1"/>
        </xdr:cNvSpPr>
      </xdr:nvSpPr>
      <xdr:spPr>
        <a:xfrm>
          <a:off x="3190875" y="567690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多気郡</a:t>
          </a:r>
        </a:p>
      </xdr:txBody>
    </xdr:sp>
    <xdr:clientData/>
  </xdr:oneCellAnchor>
  <xdr:oneCellAnchor>
    <xdr:from>
      <xdr:col>9</xdr:col>
      <xdr:colOff>371475</xdr:colOff>
      <xdr:row>34</xdr:row>
      <xdr:rowOff>133350</xdr:rowOff>
    </xdr:from>
    <xdr:ext cx="523875" cy="247650"/>
    <xdr:sp>
      <xdr:nvSpPr>
        <xdr:cNvPr id="16" name="テキスト ボックス 16">
          <a:hlinkClick r:id="rId16"/>
        </xdr:cNvPr>
        <xdr:cNvSpPr txBox="1">
          <a:spLocks noChangeArrowheads="1"/>
        </xdr:cNvSpPr>
      </xdr:nvSpPr>
      <xdr:spPr>
        <a:xfrm>
          <a:off x="6543675" y="59626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志摩市</a:t>
          </a:r>
        </a:p>
      </xdr:txBody>
    </xdr:sp>
    <xdr:clientData/>
  </xdr:oneCellAnchor>
  <xdr:oneCellAnchor>
    <xdr:from>
      <xdr:col>9</xdr:col>
      <xdr:colOff>342900</xdr:colOff>
      <xdr:row>28</xdr:row>
      <xdr:rowOff>104775</xdr:rowOff>
    </xdr:from>
    <xdr:ext cx="533400" cy="238125"/>
    <xdr:sp>
      <xdr:nvSpPr>
        <xdr:cNvPr id="17" name="テキスト ボックス 17">
          <a:hlinkClick r:id="rId17"/>
        </xdr:cNvPr>
        <xdr:cNvSpPr txBox="1">
          <a:spLocks noChangeArrowheads="1"/>
        </xdr:cNvSpPr>
      </xdr:nvSpPr>
      <xdr:spPr>
        <a:xfrm>
          <a:off x="6515100" y="49053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鳥羽市</a:t>
          </a:r>
        </a:p>
      </xdr:txBody>
    </xdr:sp>
    <xdr:clientData/>
  </xdr:oneCellAnchor>
  <xdr:oneCellAnchor>
    <xdr:from>
      <xdr:col>1</xdr:col>
      <xdr:colOff>57150</xdr:colOff>
      <xdr:row>54</xdr:row>
      <xdr:rowOff>152400</xdr:rowOff>
    </xdr:from>
    <xdr:ext cx="533400" cy="238125"/>
    <xdr:sp>
      <xdr:nvSpPr>
        <xdr:cNvPr id="18" name="テキスト ボックス 18">
          <a:hlinkClick r:id="rId18"/>
        </xdr:cNvPr>
        <xdr:cNvSpPr txBox="1">
          <a:spLocks noChangeArrowheads="1"/>
        </xdr:cNvSpPr>
      </xdr:nvSpPr>
      <xdr:spPr>
        <a:xfrm>
          <a:off x="742950" y="94107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新宮市</a:t>
          </a:r>
        </a:p>
      </xdr:txBody>
    </xdr:sp>
    <xdr:clientData/>
  </xdr:oneCellAnchor>
  <xdr:oneCellAnchor>
    <xdr:from>
      <xdr:col>3</xdr:col>
      <xdr:colOff>533400</xdr:colOff>
      <xdr:row>40</xdr:row>
      <xdr:rowOff>47625</xdr:rowOff>
    </xdr:from>
    <xdr:ext cx="647700" cy="238125"/>
    <xdr:sp>
      <xdr:nvSpPr>
        <xdr:cNvPr id="19" name="テキスト ボックス 19">
          <a:hlinkClick r:id="rId19"/>
        </xdr:cNvPr>
        <xdr:cNvSpPr txBox="1">
          <a:spLocks noChangeArrowheads="1"/>
        </xdr:cNvSpPr>
      </xdr:nvSpPr>
      <xdr:spPr>
        <a:xfrm>
          <a:off x="2590800" y="69056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北牟婁郡</a:t>
          </a:r>
        </a:p>
      </xdr:txBody>
    </xdr:sp>
    <xdr:clientData/>
  </xdr:oneCellAnchor>
  <xdr:oneCellAnchor>
    <xdr:from>
      <xdr:col>2</xdr:col>
      <xdr:colOff>485775</xdr:colOff>
      <xdr:row>48</xdr:row>
      <xdr:rowOff>57150</xdr:rowOff>
    </xdr:from>
    <xdr:ext cx="533400" cy="238125"/>
    <xdr:sp>
      <xdr:nvSpPr>
        <xdr:cNvPr id="20" name="テキスト ボックス 20">
          <a:hlinkClick r:id="rId20"/>
        </xdr:cNvPr>
        <xdr:cNvSpPr txBox="1">
          <a:spLocks noChangeArrowheads="1"/>
        </xdr:cNvSpPr>
      </xdr:nvSpPr>
      <xdr:spPr>
        <a:xfrm>
          <a:off x="1857375" y="82867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熊野市</a:t>
          </a:r>
        </a:p>
      </xdr:txBody>
    </xdr:sp>
    <xdr:clientData/>
  </xdr:oneCellAnchor>
  <xdr:oneCellAnchor>
    <xdr:from>
      <xdr:col>3</xdr:col>
      <xdr:colOff>485775</xdr:colOff>
      <xdr:row>44</xdr:row>
      <xdr:rowOff>152400</xdr:rowOff>
    </xdr:from>
    <xdr:ext cx="533400" cy="238125"/>
    <xdr:sp>
      <xdr:nvSpPr>
        <xdr:cNvPr id="21" name="テキスト ボックス 21">
          <a:hlinkClick r:id="rId21"/>
        </xdr:cNvPr>
        <xdr:cNvSpPr txBox="1">
          <a:spLocks noChangeArrowheads="1"/>
        </xdr:cNvSpPr>
      </xdr:nvSpPr>
      <xdr:spPr>
        <a:xfrm>
          <a:off x="2543175" y="76962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尾鷲市</a:t>
          </a:r>
        </a:p>
      </xdr:txBody>
    </xdr:sp>
    <xdr:clientData/>
  </xdr:oneCellAnchor>
  <xdr:oneCellAnchor>
    <xdr:from>
      <xdr:col>2</xdr:col>
      <xdr:colOff>47625</xdr:colOff>
      <xdr:row>53</xdr:row>
      <xdr:rowOff>19050</xdr:rowOff>
    </xdr:from>
    <xdr:ext cx="647700" cy="238125"/>
    <xdr:sp>
      <xdr:nvSpPr>
        <xdr:cNvPr id="22" name="テキスト ボックス 22">
          <a:hlinkClick r:id="rId22"/>
        </xdr:cNvPr>
        <xdr:cNvSpPr txBox="1">
          <a:spLocks noChangeArrowheads="1"/>
        </xdr:cNvSpPr>
      </xdr:nvSpPr>
      <xdr:spPr>
        <a:xfrm>
          <a:off x="1419225" y="9105900"/>
          <a:ext cx="6477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南牟婁郡</a:t>
          </a:r>
        </a:p>
      </xdr:txBody>
    </xdr:sp>
    <xdr:clientData/>
  </xdr:oneCellAnchor>
  <xdr:oneCellAnchor>
    <xdr:from>
      <xdr:col>0</xdr:col>
      <xdr:colOff>0</xdr:colOff>
      <xdr:row>0</xdr:row>
      <xdr:rowOff>0</xdr:rowOff>
    </xdr:from>
    <xdr:ext cx="1466850" cy="428625"/>
    <xdr:sp>
      <xdr:nvSpPr>
        <xdr:cNvPr id="23" name="テキスト ボックス 23"/>
        <xdr:cNvSpPr txBox="1">
          <a:spLocks noChangeArrowheads="1"/>
        </xdr:cNvSpPr>
      </xdr:nvSpPr>
      <xdr:spPr>
        <a:xfrm>
          <a:off x="0" y="0"/>
          <a:ext cx="1466850" cy="428625"/>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三重県</a:t>
          </a:r>
          <a:r>
            <a:rPr lang="en-US" cap="none" sz="20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47625</xdr:colOff>
      <xdr:row>2</xdr:row>
      <xdr:rowOff>142875</xdr:rowOff>
    </xdr:from>
    <xdr:ext cx="2857500" cy="428625"/>
    <xdr:sp>
      <xdr:nvSpPr>
        <xdr:cNvPr id="24" name="テキスト ボックス 24"/>
        <xdr:cNvSpPr txBox="1">
          <a:spLocks noChangeArrowheads="1"/>
        </xdr:cNvSpPr>
      </xdr:nvSpPr>
      <xdr:spPr>
        <a:xfrm>
          <a:off x="47625" y="485775"/>
          <a:ext cx="2857500"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4</xdr:col>
      <xdr:colOff>609600</xdr:colOff>
      <xdr:row>8</xdr:row>
      <xdr:rowOff>95250</xdr:rowOff>
    </xdr:from>
    <xdr:to>
      <xdr:col>6</xdr:col>
      <xdr:colOff>47625</xdr:colOff>
      <xdr:row>9</xdr:row>
      <xdr:rowOff>114300</xdr:rowOff>
    </xdr:to>
    <xdr:sp>
      <xdr:nvSpPr>
        <xdr:cNvPr id="25" name="直線コネクタ 26"/>
        <xdr:cNvSpPr>
          <a:spLocks/>
        </xdr:cNvSpPr>
      </xdr:nvSpPr>
      <xdr:spPr>
        <a:xfrm>
          <a:off x="3352800" y="1466850"/>
          <a:ext cx="809625" cy="190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29</xdr:row>
      <xdr:rowOff>47625</xdr:rowOff>
    </xdr:from>
    <xdr:to>
      <xdr:col>9</xdr:col>
      <xdr:colOff>352425</xdr:colOff>
      <xdr:row>30</xdr:row>
      <xdr:rowOff>104775</xdr:rowOff>
    </xdr:to>
    <xdr:sp>
      <xdr:nvSpPr>
        <xdr:cNvPr id="26" name="直線コネクタ 27"/>
        <xdr:cNvSpPr>
          <a:spLocks/>
        </xdr:cNvSpPr>
      </xdr:nvSpPr>
      <xdr:spPr>
        <a:xfrm flipV="1">
          <a:off x="6048375" y="5019675"/>
          <a:ext cx="476250" cy="228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8</xdr:row>
      <xdr:rowOff>95250</xdr:rowOff>
    </xdr:from>
    <xdr:to>
      <xdr:col>7</xdr:col>
      <xdr:colOff>400050</xdr:colOff>
      <xdr:row>9</xdr:row>
      <xdr:rowOff>85725</xdr:rowOff>
    </xdr:to>
    <xdr:sp>
      <xdr:nvSpPr>
        <xdr:cNvPr id="27" name="直線コネクタ 28"/>
        <xdr:cNvSpPr>
          <a:spLocks/>
        </xdr:cNvSpPr>
      </xdr:nvSpPr>
      <xdr:spPr>
        <a:xfrm>
          <a:off x="3352800" y="1466850"/>
          <a:ext cx="1847850"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34</xdr:row>
      <xdr:rowOff>95250</xdr:rowOff>
    </xdr:from>
    <xdr:to>
      <xdr:col>9</xdr:col>
      <xdr:colOff>371475</xdr:colOff>
      <xdr:row>35</xdr:row>
      <xdr:rowOff>85725</xdr:rowOff>
    </xdr:to>
    <xdr:sp>
      <xdr:nvSpPr>
        <xdr:cNvPr id="28" name="直線コネクタ 29"/>
        <xdr:cNvSpPr>
          <a:spLocks/>
        </xdr:cNvSpPr>
      </xdr:nvSpPr>
      <xdr:spPr>
        <a:xfrm>
          <a:off x="5943600" y="5924550"/>
          <a:ext cx="600075"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xdr:row>
      <xdr:rowOff>19050</xdr:rowOff>
    </xdr:from>
    <xdr:to>
      <xdr:col>7</xdr:col>
      <xdr:colOff>133350</xdr:colOff>
      <xdr:row>7</xdr:row>
      <xdr:rowOff>152400</xdr:rowOff>
    </xdr:to>
    <xdr:sp>
      <xdr:nvSpPr>
        <xdr:cNvPr id="29" name="直線コネクタ 31"/>
        <xdr:cNvSpPr>
          <a:spLocks/>
        </xdr:cNvSpPr>
      </xdr:nvSpPr>
      <xdr:spPr>
        <a:xfrm flipV="1">
          <a:off x="4724400" y="533400"/>
          <a:ext cx="209550" cy="819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1</xdr:row>
      <xdr:rowOff>123825</xdr:rowOff>
    </xdr:from>
    <xdr:ext cx="523875" cy="238125"/>
    <xdr:sp>
      <xdr:nvSpPr>
        <xdr:cNvPr id="30" name="テキスト ボックス 30">
          <a:hlinkClick r:id="rId23"/>
        </xdr:cNvPr>
        <xdr:cNvSpPr txBox="1">
          <a:spLocks noChangeArrowheads="1"/>
        </xdr:cNvSpPr>
      </xdr:nvSpPr>
      <xdr:spPr>
        <a:xfrm>
          <a:off x="4648200" y="2952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員弁郡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7"/>
  <dimension ref="A14:A15"/>
  <sheetViews>
    <sheetView zoomScalePageLayoutView="0" workbookViewId="0" topLeftCell="A1">
      <selection activeCell="Q17" sqref="Q17"/>
    </sheetView>
  </sheetViews>
  <sheetFormatPr defaultColWidth="9.00390625" defaultRowHeight="13.5"/>
  <sheetData>
    <row r="14" ht="38.25">
      <c r="A14" s="282" t="s">
        <v>548</v>
      </c>
    </row>
    <row r="15" ht="57">
      <c r="A15" s="283" t="s">
        <v>549</v>
      </c>
    </row>
  </sheetData>
  <sheetProtection password="CC7B"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C27" sqref="AC27"/>
    </sheetView>
  </sheetViews>
  <sheetFormatPr defaultColWidth="9.00390625" defaultRowHeight="13.5"/>
  <cols>
    <col min="1" max="1" width="7.625" style="153" customWidth="1"/>
    <col min="2" max="2" width="10.625" style="153" customWidth="1"/>
    <col min="3" max="3" width="2.625" style="229" customWidth="1"/>
    <col min="4" max="4" width="10.3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4.2539062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13</v>
      </c>
      <c r="B1" s="300"/>
      <c r="C1" s="300"/>
      <c r="D1" s="300"/>
      <c r="E1" s="301"/>
      <c r="F1" s="336" t="s">
        <v>23</v>
      </c>
      <c r="G1" s="337"/>
      <c r="H1" s="158"/>
      <c r="I1" s="306"/>
      <c r="J1" s="306"/>
      <c r="K1" s="306"/>
      <c r="L1" s="306"/>
      <c r="M1" s="306"/>
      <c r="N1" s="306"/>
      <c r="O1" s="306"/>
      <c r="P1" s="159"/>
      <c r="Q1" s="120" t="s">
        <v>14</v>
      </c>
      <c r="R1" s="346"/>
      <c r="S1" s="306"/>
      <c r="T1" s="306"/>
      <c r="U1" s="307"/>
      <c r="V1" s="259" t="s">
        <v>53</v>
      </c>
      <c r="W1" s="342"/>
      <c r="X1" s="343"/>
    </row>
    <row r="2" spans="1:24" ht="34.5" customHeight="1">
      <c r="A2" s="161"/>
      <c r="B2" s="302"/>
      <c r="C2" s="302"/>
      <c r="D2" s="302"/>
      <c r="E2" s="303"/>
      <c r="F2" s="336" t="s">
        <v>54</v>
      </c>
      <c r="G2" s="337"/>
      <c r="H2" s="158"/>
      <c r="I2" s="306"/>
      <c r="J2" s="306"/>
      <c r="K2" s="306"/>
      <c r="L2" s="306"/>
      <c r="M2" s="306"/>
      <c r="N2" s="306"/>
      <c r="O2" s="306"/>
      <c r="P2" s="159"/>
      <c r="Q2" s="120" t="s">
        <v>25</v>
      </c>
      <c r="R2" s="339">
        <f>A6</f>
        <v>0</v>
      </c>
      <c r="S2" s="340"/>
      <c r="T2" s="340"/>
      <c r="U2" s="341"/>
      <c r="V2" s="260"/>
      <c r="W2" s="344"/>
      <c r="X2" s="345"/>
    </row>
    <row r="3" spans="5:24" ht="22.5" customHeight="1">
      <c r="E3" s="122"/>
      <c r="F3" s="122"/>
      <c r="G3" s="122"/>
      <c r="J3" s="332"/>
      <c r="K3" s="333"/>
      <c r="L3" s="124"/>
      <c r="M3" s="122"/>
      <c r="T3" s="124"/>
      <c r="U3" s="122"/>
      <c r="V3" s="122"/>
      <c r="X3" s="214"/>
    </row>
    <row r="4" spans="1:24" s="246" customFormat="1" ht="15.75" customHeight="1">
      <c r="A4" s="334" t="s">
        <v>0</v>
      </c>
      <c r="B4" s="335"/>
      <c r="C4" s="230"/>
      <c r="D4" s="329" t="s">
        <v>15</v>
      </c>
      <c r="E4" s="330"/>
      <c r="F4" s="331"/>
      <c r="G4" s="126" t="s">
        <v>19</v>
      </c>
      <c r="H4" s="329" t="s">
        <v>16</v>
      </c>
      <c r="I4" s="330"/>
      <c r="J4" s="331"/>
      <c r="K4" s="125" t="s">
        <v>19</v>
      </c>
      <c r="L4" s="329" t="s">
        <v>17</v>
      </c>
      <c r="M4" s="330"/>
      <c r="N4" s="331"/>
      <c r="O4" s="125" t="s">
        <v>19</v>
      </c>
      <c r="P4" s="329" t="s">
        <v>18</v>
      </c>
      <c r="Q4" s="330"/>
      <c r="R4" s="331"/>
      <c r="S4" s="125" t="s">
        <v>19</v>
      </c>
      <c r="T4" s="338" t="s">
        <v>466</v>
      </c>
      <c r="U4" s="330"/>
      <c r="V4" s="331"/>
      <c r="W4" s="126" t="s">
        <v>19</v>
      </c>
      <c r="X4" s="126" t="s">
        <v>22</v>
      </c>
    </row>
    <row r="5" spans="1:24" ht="15.75" customHeight="1">
      <c r="A5" s="212" t="s">
        <v>27</v>
      </c>
      <c r="B5" s="163"/>
      <c r="C5" s="231"/>
      <c r="D5" s="265">
        <v>240110101260</v>
      </c>
      <c r="E5" s="278" t="s">
        <v>83</v>
      </c>
      <c r="F5" s="272">
        <v>2400</v>
      </c>
      <c r="G5" s="164"/>
      <c r="H5" s="265">
        <v>240110202010</v>
      </c>
      <c r="I5" s="142" t="s">
        <v>518</v>
      </c>
      <c r="J5" s="165">
        <v>1200</v>
      </c>
      <c r="K5" s="247"/>
      <c r="L5" s="266">
        <v>240110303010</v>
      </c>
      <c r="M5" s="130" t="s">
        <v>515</v>
      </c>
      <c r="N5" s="174">
        <v>2800</v>
      </c>
      <c r="O5" s="251"/>
      <c r="P5" s="268">
        <v>240110405010</v>
      </c>
      <c r="Q5" s="130" t="s">
        <v>544</v>
      </c>
      <c r="R5" s="167">
        <v>350</v>
      </c>
      <c r="S5" s="249"/>
      <c r="T5" s="127"/>
      <c r="U5" s="128"/>
      <c r="V5" s="168"/>
      <c r="W5" s="164"/>
      <c r="X5" s="261" t="s">
        <v>130</v>
      </c>
    </row>
    <row r="6" spans="1:24" ht="15.75" customHeight="1">
      <c r="A6" s="169">
        <f>SUM(G48,K48,O48,S48,W48)</f>
        <v>0</v>
      </c>
      <c r="B6" s="170">
        <f>SUM(F48,J48,N48,R48,V48)</f>
        <v>81750</v>
      </c>
      <c r="C6" s="232" t="s">
        <v>131</v>
      </c>
      <c r="D6" s="266">
        <v>240110101010</v>
      </c>
      <c r="E6" s="277" t="s">
        <v>117</v>
      </c>
      <c r="F6" s="171">
        <v>4550</v>
      </c>
      <c r="G6" s="172"/>
      <c r="H6" s="266">
        <v>240110202030</v>
      </c>
      <c r="I6" s="279" t="s">
        <v>121</v>
      </c>
      <c r="J6" s="173">
        <v>450</v>
      </c>
      <c r="K6" s="250"/>
      <c r="L6" s="266">
        <v>240110303090</v>
      </c>
      <c r="M6" s="279" t="s">
        <v>516</v>
      </c>
      <c r="N6" s="174">
        <v>5400</v>
      </c>
      <c r="O6" s="172"/>
      <c r="P6" s="266">
        <v>240110405020</v>
      </c>
      <c r="Q6" s="130" t="s">
        <v>471</v>
      </c>
      <c r="R6" s="167">
        <v>750</v>
      </c>
      <c r="S6" s="249"/>
      <c r="T6" s="131"/>
      <c r="U6" s="130"/>
      <c r="V6" s="175"/>
      <c r="W6" s="172"/>
      <c r="X6" s="262" t="s">
        <v>552</v>
      </c>
    </row>
    <row r="7" spans="1:24" ht="15.75" customHeight="1">
      <c r="A7" s="176"/>
      <c r="B7" s="177"/>
      <c r="C7" s="233"/>
      <c r="D7" s="266">
        <v>240110101020</v>
      </c>
      <c r="E7" s="277" t="s">
        <v>61</v>
      </c>
      <c r="F7" s="171">
        <v>2500</v>
      </c>
      <c r="G7" s="172"/>
      <c r="H7" s="266">
        <v>240110202035</v>
      </c>
      <c r="I7" s="279" t="s">
        <v>122</v>
      </c>
      <c r="J7" s="273">
        <v>600</v>
      </c>
      <c r="K7" s="250"/>
      <c r="L7" s="266">
        <v>240110303110</v>
      </c>
      <c r="M7" s="279" t="s">
        <v>128</v>
      </c>
      <c r="N7" s="174">
        <v>650</v>
      </c>
      <c r="O7" s="172"/>
      <c r="P7" s="266">
        <v>240110405030</v>
      </c>
      <c r="Q7" s="130" t="s">
        <v>491</v>
      </c>
      <c r="R7" s="167">
        <v>200</v>
      </c>
      <c r="S7" s="249"/>
      <c r="T7" s="131"/>
      <c r="U7" s="130"/>
      <c r="V7" s="175"/>
      <c r="W7" s="172"/>
      <c r="X7" s="262" t="s">
        <v>467</v>
      </c>
    </row>
    <row r="8" spans="1:24" ht="15.75" customHeight="1">
      <c r="A8" s="176"/>
      <c r="B8" s="177"/>
      <c r="C8" s="233"/>
      <c r="D8" s="266">
        <v>240110101240</v>
      </c>
      <c r="E8" s="277" t="s">
        <v>62</v>
      </c>
      <c r="F8" s="171">
        <v>2150</v>
      </c>
      <c r="G8" s="172"/>
      <c r="H8" s="266">
        <v>240110202040</v>
      </c>
      <c r="I8" s="279" t="s">
        <v>123</v>
      </c>
      <c r="J8" s="173">
        <v>3650</v>
      </c>
      <c r="K8" s="249"/>
      <c r="L8" s="266">
        <v>240110303130</v>
      </c>
      <c r="M8" s="279" t="s">
        <v>6</v>
      </c>
      <c r="N8" s="174">
        <v>700</v>
      </c>
      <c r="O8" s="172"/>
      <c r="P8" s="266">
        <v>240110405008</v>
      </c>
      <c r="Q8" s="130" t="s">
        <v>6</v>
      </c>
      <c r="R8" s="167">
        <v>450</v>
      </c>
      <c r="S8" s="249"/>
      <c r="T8" s="131"/>
      <c r="U8" s="130"/>
      <c r="V8" s="175"/>
      <c r="W8" s="172"/>
      <c r="X8" s="262"/>
    </row>
    <row r="9" spans="1:24" ht="15.75" customHeight="1">
      <c r="A9" s="176"/>
      <c r="B9" s="177"/>
      <c r="C9" s="233"/>
      <c r="D9" s="266">
        <v>240110101330</v>
      </c>
      <c r="E9" s="277" t="s">
        <v>118</v>
      </c>
      <c r="F9" s="171">
        <v>1400</v>
      </c>
      <c r="G9" s="172"/>
      <c r="H9" s="266">
        <v>240110202050</v>
      </c>
      <c r="I9" s="279" t="s">
        <v>124</v>
      </c>
      <c r="J9" s="173">
        <v>800</v>
      </c>
      <c r="K9" s="249"/>
      <c r="L9" s="266">
        <v>240110303170</v>
      </c>
      <c r="M9" s="279" t="s">
        <v>517</v>
      </c>
      <c r="N9" s="174">
        <v>500</v>
      </c>
      <c r="O9" s="172"/>
      <c r="P9" s="266">
        <v>240110405002</v>
      </c>
      <c r="Q9" s="130" t="s">
        <v>545</v>
      </c>
      <c r="R9" s="167">
        <v>800</v>
      </c>
      <c r="S9" s="172"/>
      <c r="T9" s="131"/>
      <c r="U9" s="130"/>
      <c r="V9" s="175"/>
      <c r="W9" s="172"/>
      <c r="X9" s="262" t="s">
        <v>460</v>
      </c>
    </row>
    <row r="10" spans="1:24" ht="15.75" customHeight="1">
      <c r="A10" s="176"/>
      <c r="B10" s="177"/>
      <c r="C10" s="233"/>
      <c r="D10" s="266">
        <v>240110101340</v>
      </c>
      <c r="E10" s="277" t="s">
        <v>68</v>
      </c>
      <c r="F10" s="171">
        <v>1600</v>
      </c>
      <c r="G10" s="172"/>
      <c r="H10" s="269">
        <v>240110202051</v>
      </c>
      <c r="I10" s="279" t="s">
        <v>519</v>
      </c>
      <c r="J10" s="173">
        <v>1550</v>
      </c>
      <c r="K10" s="172"/>
      <c r="L10" s="266"/>
      <c r="M10" s="130"/>
      <c r="N10" s="167"/>
      <c r="O10" s="172"/>
      <c r="P10" s="266">
        <v>240110405003</v>
      </c>
      <c r="Q10" s="130" t="s">
        <v>12</v>
      </c>
      <c r="R10" s="167">
        <v>300</v>
      </c>
      <c r="S10" s="172"/>
      <c r="T10" s="131"/>
      <c r="U10" s="130"/>
      <c r="V10" s="175"/>
      <c r="W10" s="172"/>
      <c r="X10" s="262" t="s">
        <v>461</v>
      </c>
    </row>
    <row r="11" spans="1:24" ht="15.75" customHeight="1">
      <c r="A11" s="176"/>
      <c r="B11" s="177"/>
      <c r="C11" s="232" t="s">
        <v>478</v>
      </c>
      <c r="D11" s="266">
        <v>240110101040</v>
      </c>
      <c r="E11" s="277" t="s">
        <v>492</v>
      </c>
      <c r="F11" s="171">
        <v>1750</v>
      </c>
      <c r="G11" s="172"/>
      <c r="H11" s="266">
        <v>240110202080</v>
      </c>
      <c r="I11" s="279" t="s">
        <v>520</v>
      </c>
      <c r="J11" s="173">
        <v>1000</v>
      </c>
      <c r="K11" s="172"/>
      <c r="L11" s="131"/>
      <c r="M11" s="130"/>
      <c r="N11" s="167"/>
      <c r="O11" s="172"/>
      <c r="P11" s="266">
        <v>240110405004</v>
      </c>
      <c r="Q11" s="130" t="s">
        <v>4</v>
      </c>
      <c r="R11" s="167">
        <v>1000</v>
      </c>
      <c r="S11" s="172"/>
      <c r="T11" s="131"/>
      <c r="U11" s="130"/>
      <c r="V11" s="175"/>
      <c r="W11" s="180"/>
      <c r="X11" s="262"/>
    </row>
    <row r="12" spans="1:24" ht="15.75" customHeight="1">
      <c r="A12" s="176"/>
      <c r="B12" s="177"/>
      <c r="C12" s="233"/>
      <c r="D12" s="266">
        <v>240110101280</v>
      </c>
      <c r="E12" s="277" t="s">
        <v>70</v>
      </c>
      <c r="F12" s="171">
        <v>2300</v>
      </c>
      <c r="G12" s="172"/>
      <c r="H12" s="266">
        <v>240110202090</v>
      </c>
      <c r="I12" s="279" t="s">
        <v>125</v>
      </c>
      <c r="J12" s="173">
        <v>1100</v>
      </c>
      <c r="K12" s="172"/>
      <c r="L12" s="131"/>
      <c r="M12" s="130"/>
      <c r="N12" s="167"/>
      <c r="O12" s="172"/>
      <c r="P12" s="266">
        <v>240110405005</v>
      </c>
      <c r="Q12" s="130" t="s">
        <v>129</v>
      </c>
      <c r="R12" s="167">
        <v>450</v>
      </c>
      <c r="S12" s="172"/>
      <c r="T12" s="131"/>
      <c r="U12" s="130"/>
      <c r="V12" s="175"/>
      <c r="W12" s="172"/>
      <c r="X12" s="262" t="s">
        <v>479</v>
      </c>
    </row>
    <row r="13" spans="1:24" ht="15.75" customHeight="1">
      <c r="A13" s="176"/>
      <c r="B13" s="177"/>
      <c r="C13" s="233"/>
      <c r="D13" s="266">
        <v>240110101290</v>
      </c>
      <c r="E13" s="277" t="s">
        <v>71</v>
      </c>
      <c r="F13" s="171">
        <v>2300</v>
      </c>
      <c r="G13" s="172"/>
      <c r="H13" s="266">
        <v>240110202110</v>
      </c>
      <c r="I13" s="279" t="s">
        <v>126</v>
      </c>
      <c r="J13" s="173">
        <v>800</v>
      </c>
      <c r="K13" s="172"/>
      <c r="L13" s="266"/>
      <c r="M13" s="130"/>
      <c r="N13" s="167"/>
      <c r="O13" s="172"/>
      <c r="P13" s="266">
        <v>240110405006</v>
      </c>
      <c r="Q13" s="130" t="s">
        <v>3</v>
      </c>
      <c r="R13" s="167">
        <v>600</v>
      </c>
      <c r="S13" s="172"/>
      <c r="T13" s="131"/>
      <c r="U13" s="130"/>
      <c r="V13" s="175"/>
      <c r="W13" s="172"/>
      <c r="X13" s="262" t="s">
        <v>560</v>
      </c>
    </row>
    <row r="14" spans="1:24" ht="15.75" customHeight="1">
      <c r="A14" s="176"/>
      <c r="B14" s="177"/>
      <c r="C14" s="233"/>
      <c r="D14" s="266">
        <v>240110101230</v>
      </c>
      <c r="E14" s="277" t="s">
        <v>72</v>
      </c>
      <c r="F14" s="171">
        <v>2200</v>
      </c>
      <c r="G14" s="172"/>
      <c r="H14" s="266">
        <v>240110202120</v>
      </c>
      <c r="I14" s="279" t="s">
        <v>127</v>
      </c>
      <c r="J14" s="173">
        <v>150</v>
      </c>
      <c r="K14" s="172"/>
      <c r="L14" s="131"/>
      <c r="M14" s="130"/>
      <c r="N14" s="167"/>
      <c r="O14" s="172"/>
      <c r="P14" s="266">
        <v>240110405007</v>
      </c>
      <c r="Q14" s="130" t="s">
        <v>5</v>
      </c>
      <c r="R14" s="167">
        <v>150</v>
      </c>
      <c r="S14" s="172"/>
      <c r="T14" s="131"/>
      <c r="U14" s="130"/>
      <c r="V14" s="175"/>
      <c r="W14" s="172"/>
      <c r="X14" s="262"/>
    </row>
    <row r="15" spans="1:24" ht="15.75" customHeight="1">
      <c r="A15" s="181"/>
      <c r="B15" s="182"/>
      <c r="C15" s="233"/>
      <c r="D15" s="266">
        <v>240110101060</v>
      </c>
      <c r="E15" s="277" t="s">
        <v>119</v>
      </c>
      <c r="F15" s="171">
        <v>1500</v>
      </c>
      <c r="G15" s="172"/>
      <c r="H15" s="266">
        <v>240110202130</v>
      </c>
      <c r="I15" s="279" t="s">
        <v>521</v>
      </c>
      <c r="J15" s="173">
        <v>2700</v>
      </c>
      <c r="K15" s="172"/>
      <c r="L15" s="266"/>
      <c r="M15" s="130"/>
      <c r="N15" s="167"/>
      <c r="O15" s="172"/>
      <c r="P15" s="266">
        <v>240110405009</v>
      </c>
      <c r="Q15" s="130" t="s">
        <v>11</v>
      </c>
      <c r="R15" s="167">
        <v>350</v>
      </c>
      <c r="S15" s="172"/>
      <c r="T15" s="131"/>
      <c r="U15" s="130"/>
      <c r="V15" s="175"/>
      <c r="W15" s="172"/>
      <c r="X15" s="262"/>
    </row>
    <row r="16" spans="1:24" ht="15.75" customHeight="1">
      <c r="A16" s="178"/>
      <c r="B16" s="183"/>
      <c r="C16" s="233"/>
      <c r="D16" s="266">
        <v>240110101090</v>
      </c>
      <c r="E16" s="277" t="s">
        <v>73</v>
      </c>
      <c r="F16" s="171">
        <v>2850</v>
      </c>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4"/>
      <c r="D17" s="270">
        <v>240110101070</v>
      </c>
      <c r="E17" s="277" t="s">
        <v>63</v>
      </c>
      <c r="F17" s="171">
        <v>1700</v>
      </c>
      <c r="G17" s="187"/>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270">
        <v>240110101080</v>
      </c>
      <c r="E18" s="277" t="s">
        <v>64</v>
      </c>
      <c r="F18" s="171">
        <v>3300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270">
        <v>240110101160</v>
      </c>
      <c r="E19" s="277" t="s">
        <v>65</v>
      </c>
      <c r="F19" s="171">
        <v>2000</v>
      </c>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270">
        <v>240110101120</v>
      </c>
      <c r="E20" s="277" t="s">
        <v>493</v>
      </c>
      <c r="F20" s="171">
        <v>2150</v>
      </c>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270">
        <v>240110101180</v>
      </c>
      <c r="E21" s="277" t="s">
        <v>66</v>
      </c>
      <c r="F21" s="171">
        <v>2200</v>
      </c>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6"/>
      <c r="D22" s="270">
        <v>240110101270</v>
      </c>
      <c r="E22" s="277" t="s">
        <v>67</v>
      </c>
      <c r="F22" s="171">
        <v>1550</v>
      </c>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9"/>
      <c r="D23" s="266">
        <v>240110101140</v>
      </c>
      <c r="E23" s="277" t="s">
        <v>120</v>
      </c>
      <c r="F23" s="171">
        <v>2150</v>
      </c>
      <c r="G23" s="172"/>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9"/>
      <c r="D24" s="266">
        <v>240110101170</v>
      </c>
      <c r="E24" s="277" t="s">
        <v>494</v>
      </c>
      <c r="F24" s="171">
        <v>2300</v>
      </c>
      <c r="G24" s="172"/>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6"/>
      <c r="D25" s="270">
        <v>240110101220</v>
      </c>
      <c r="E25" s="277" t="s">
        <v>82</v>
      </c>
      <c r="F25" s="171">
        <v>3300</v>
      </c>
      <c r="G25" s="187"/>
      <c r="H25" s="134"/>
      <c r="I25" s="135"/>
      <c r="J25" s="188"/>
      <c r="K25" s="187"/>
      <c r="L25" s="134"/>
      <c r="M25" s="135"/>
      <c r="N25" s="188"/>
      <c r="O25" s="187"/>
      <c r="P25" s="134"/>
      <c r="Q25" s="135"/>
      <c r="R25" s="188"/>
      <c r="S25" s="187"/>
      <c r="T25" s="134"/>
      <c r="U25" s="135"/>
      <c r="V25" s="191"/>
      <c r="W25" s="187"/>
      <c r="X25" s="262"/>
    </row>
    <row r="26" spans="1:24" ht="15.75" customHeight="1">
      <c r="A26" s="184"/>
      <c r="B26" s="185"/>
      <c r="C26" s="234"/>
      <c r="D26" s="270">
        <v>240110101190</v>
      </c>
      <c r="E26" s="277" t="s">
        <v>69</v>
      </c>
      <c r="F26" s="171">
        <v>2250</v>
      </c>
      <c r="G26" s="187"/>
      <c r="H26" s="134"/>
      <c r="I26" s="135"/>
      <c r="J26" s="188"/>
      <c r="K26" s="187"/>
      <c r="L26" s="134"/>
      <c r="M26" s="135"/>
      <c r="N26" s="188"/>
      <c r="O26" s="187"/>
      <c r="P26" s="134"/>
      <c r="Q26" s="135"/>
      <c r="R26" s="188"/>
      <c r="S26" s="187"/>
      <c r="T26" s="134"/>
      <c r="U26" s="135"/>
      <c r="V26" s="191"/>
      <c r="W26" s="187"/>
      <c r="X26" s="262"/>
    </row>
    <row r="27" spans="1:24" ht="15.75" customHeight="1">
      <c r="A27" s="184"/>
      <c r="B27" s="185"/>
      <c r="C27" s="236"/>
      <c r="D27" s="270">
        <v>240110101320</v>
      </c>
      <c r="E27" s="277" t="s">
        <v>57</v>
      </c>
      <c r="F27" s="171">
        <v>1900</v>
      </c>
      <c r="G27" s="187"/>
      <c r="H27" s="134"/>
      <c r="I27" s="135"/>
      <c r="J27" s="188"/>
      <c r="K27" s="187"/>
      <c r="L27" s="134"/>
      <c r="M27" s="135"/>
      <c r="N27" s="188"/>
      <c r="O27" s="187"/>
      <c r="P27" s="134"/>
      <c r="Q27" s="135"/>
      <c r="R27" s="188"/>
      <c r="S27" s="187"/>
      <c r="T27" s="134"/>
      <c r="U27" s="135"/>
      <c r="V27" s="191"/>
      <c r="W27" s="187"/>
      <c r="X27" s="262"/>
    </row>
    <row r="28" spans="1:24" ht="15.75" customHeight="1">
      <c r="A28" s="169"/>
      <c r="B28" s="203"/>
      <c r="C28" s="239"/>
      <c r="D28" s="131"/>
      <c r="E28" s="130"/>
      <c r="F28" s="179"/>
      <c r="G28" s="172"/>
      <c r="H28" s="131"/>
      <c r="I28" s="130"/>
      <c r="J28" s="167"/>
      <c r="K28" s="172"/>
      <c r="L28" s="131"/>
      <c r="M28" s="130"/>
      <c r="N28" s="167"/>
      <c r="O28" s="172"/>
      <c r="P28" s="131"/>
      <c r="Q28" s="130"/>
      <c r="R28" s="167"/>
      <c r="S28" s="172"/>
      <c r="T28" s="131"/>
      <c r="U28" s="130"/>
      <c r="V28" s="190"/>
      <c r="W28" s="172"/>
      <c r="X28" s="262"/>
    </row>
    <row r="29" spans="1:24" ht="15.75" customHeight="1">
      <c r="A29" s="169"/>
      <c r="B29" s="203"/>
      <c r="C29" s="239"/>
      <c r="D29" s="131"/>
      <c r="E29" s="130"/>
      <c r="F29" s="179"/>
      <c r="G29" s="172"/>
      <c r="H29" s="131"/>
      <c r="I29" s="130"/>
      <c r="J29" s="167"/>
      <c r="K29" s="172"/>
      <c r="L29" s="131"/>
      <c r="M29" s="130"/>
      <c r="N29" s="167"/>
      <c r="O29" s="172"/>
      <c r="P29" s="131"/>
      <c r="Q29" s="130"/>
      <c r="R29" s="167"/>
      <c r="S29" s="172"/>
      <c r="T29" s="131"/>
      <c r="U29" s="130"/>
      <c r="V29" s="190"/>
      <c r="W29" s="172"/>
      <c r="X29" s="262"/>
    </row>
    <row r="30" spans="1:24" ht="15.75" customHeight="1">
      <c r="A30" s="184"/>
      <c r="B30" s="185"/>
      <c r="C30" s="239"/>
      <c r="D30" s="131"/>
      <c r="E30" s="130"/>
      <c r="F30" s="179"/>
      <c r="G30" s="172"/>
      <c r="H30" s="134"/>
      <c r="I30" s="135"/>
      <c r="J30" s="188"/>
      <c r="K30" s="187"/>
      <c r="L30" s="134"/>
      <c r="M30" s="135"/>
      <c r="N30" s="188"/>
      <c r="O30" s="187"/>
      <c r="P30" s="134"/>
      <c r="Q30" s="135"/>
      <c r="R30" s="188"/>
      <c r="S30" s="187"/>
      <c r="T30" s="134"/>
      <c r="U30" s="135"/>
      <c r="V30" s="191"/>
      <c r="W30" s="187"/>
      <c r="X30" s="262"/>
    </row>
    <row r="31" spans="1:24" ht="15.75" customHeight="1">
      <c r="A31" s="184"/>
      <c r="B31" s="185"/>
      <c r="C31" s="239"/>
      <c r="D31" s="131"/>
      <c r="E31" s="130"/>
      <c r="F31" s="179"/>
      <c r="G31" s="172"/>
      <c r="H31" s="134"/>
      <c r="I31" s="135"/>
      <c r="J31" s="188"/>
      <c r="K31" s="187"/>
      <c r="L31" s="131"/>
      <c r="M31" s="130"/>
      <c r="N31" s="167"/>
      <c r="O31" s="187"/>
      <c r="P31" s="134"/>
      <c r="Q31" s="135"/>
      <c r="R31" s="188"/>
      <c r="S31" s="187"/>
      <c r="T31" s="134"/>
      <c r="U31" s="135"/>
      <c r="V31" s="190"/>
      <c r="W31" s="187"/>
      <c r="X31" s="262"/>
    </row>
    <row r="32" spans="1:24" ht="15.75" customHeight="1">
      <c r="A32" s="184"/>
      <c r="B32" s="185"/>
      <c r="C32" s="239"/>
      <c r="D32" s="131"/>
      <c r="E32" s="130"/>
      <c r="F32" s="179"/>
      <c r="G32" s="172"/>
      <c r="H32" s="134"/>
      <c r="I32" s="135"/>
      <c r="J32" s="188"/>
      <c r="K32" s="187"/>
      <c r="L32" s="134"/>
      <c r="M32" s="135"/>
      <c r="N32" s="188"/>
      <c r="O32" s="187"/>
      <c r="P32" s="134"/>
      <c r="Q32" s="135"/>
      <c r="R32" s="188"/>
      <c r="S32" s="187"/>
      <c r="T32" s="134"/>
      <c r="U32" s="135"/>
      <c r="V32" s="191"/>
      <c r="W32" s="187"/>
      <c r="X32" s="262"/>
    </row>
    <row r="33" spans="1:24" ht="15.75" customHeight="1">
      <c r="A33" s="184"/>
      <c r="B33" s="185"/>
      <c r="C33" s="239"/>
      <c r="D33" s="131"/>
      <c r="E33" s="130"/>
      <c r="F33" s="179"/>
      <c r="G33" s="172"/>
      <c r="H33" s="134"/>
      <c r="I33" s="135"/>
      <c r="J33" s="188"/>
      <c r="K33" s="187"/>
      <c r="L33" s="134"/>
      <c r="M33" s="135"/>
      <c r="N33" s="188"/>
      <c r="O33" s="187"/>
      <c r="P33" s="134"/>
      <c r="Q33" s="135"/>
      <c r="R33" s="188"/>
      <c r="S33" s="187"/>
      <c r="T33" s="134"/>
      <c r="U33" s="135"/>
      <c r="V33" s="191"/>
      <c r="W33" s="187"/>
      <c r="X33" s="262"/>
    </row>
    <row r="34" spans="1:24" ht="15.75" customHeight="1">
      <c r="A34" s="184"/>
      <c r="B34" s="185"/>
      <c r="C34" s="239"/>
      <c r="D34" s="131"/>
      <c r="E34" s="130"/>
      <c r="F34" s="179"/>
      <c r="G34" s="172"/>
      <c r="H34" s="134"/>
      <c r="I34" s="135"/>
      <c r="J34" s="188"/>
      <c r="K34" s="187"/>
      <c r="L34" s="134"/>
      <c r="M34" s="135"/>
      <c r="N34" s="188"/>
      <c r="O34" s="187"/>
      <c r="P34" s="134"/>
      <c r="Q34" s="135"/>
      <c r="R34" s="188"/>
      <c r="S34" s="187"/>
      <c r="T34" s="134"/>
      <c r="U34" s="135"/>
      <c r="V34" s="191"/>
      <c r="W34" s="187"/>
      <c r="X34" s="262"/>
    </row>
    <row r="35" spans="1:24" ht="15.75" customHeight="1">
      <c r="A35" s="169"/>
      <c r="B35" s="203"/>
      <c r="C35" s="239"/>
      <c r="D35" s="131"/>
      <c r="E35" s="130"/>
      <c r="F35" s="179"/>
      <c r="G35" s="172"/>
      <c r="H35" s="131"/>
      <c r="I35" s="130"/>
      <c r="J35" s="167"/>
      <c r="K35" s="172"/>
      <c r="L35" s="131"/>
      <c r="M35" s="130"/>
      <c r="N35" s="167"/>
      <c r="O35" s="172"/>
      <c r="P35" s="131"/>
      <c r="Q35" s="130"/>
      <c r="R35" s="167"/>
      <c r="S35" s="172"/>
      <c r="T35" s="131"/>
      <c r="U35" s="130"/>
      <c r="V35" s="190"/>
      <c r="W35" s="172"/>
      <c r="X35" s="262"/>
    </row>
    <row r="36" spans="1:24" ht="15.75" customHeight="1">
      <c r="A36" s="169"/>
      <c r="B36" s="203"/>
      <c r="C36" s="236"/>
      <c r="D36" s="134"/>
      <c r="E36" s="135"/>
      <c r="F36" s="189"/>
      <c r="G36" s="187"/>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69"/>
      <c r="B40" s="203"/>
      <c r="C40" s="239"/>
      <c r="D40" s="131"/>
      <c r="E40" s="130"/>
      <c r="F40" s="179"/>
      <c r="G40" s="172"/>
      <c r="H40" s="131"/>
      <c r="I40" s="130"/>
      <c r="J40" s="167"/>
      <c r="K40" s="172"/>
      <c r="L40" s="131"/>
      <c r="M40" s="130"/>
      <c r="N40" s="167"/>
      <c r="O40" s="172"/>
      <c r="P40" s="131"/>
      <c r="Q40" s="130"/>
      <c r="R40" s="167"/>
      <c r="S40" s="172"/>
      <c r="T40" s="131"/>
      <c r="U40" s="130"/>
      <c r="V40" s="190"/>
      <c r="W40" s="172"/>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CONCATENATE(FIXED(COUNTA(E5:E47),0,0),"　店")</f>
        <v>23　店</v>
      </c>
      <c r="F48" s="194">
        <f>SUM(F5:F47)</f>
        <v>52300</v>
      </c>
      <c r="G48" s="194">
        <f>SUM(G5:G47)</f>
        <v>0</v>
      </c>
      <c r="H48" s="136"/>
      <c r="I48" s="145" t="str">
        <f>CONCATENATE(FIXED(COUNTA(I5:I47),0,0),"　店")</f>
        <v>11　店</v>
      </c>
      <c r="J48" s="194">
        <f>SUM(J5:J47)</f>
        <v>14000</v>
      </c>
      <c r="K48" s="194">
        <f>SUM(K5:K47)</f>
        <v>0</v>
      </c>
      <c r="L48" s="136"/>
      <c r="M48" s="145" t="str">
        <f>CONCATENATE(FIXED(COUNTA(M5:M47),0,0),"　店")</f>
        <v>5　店</v>
      </c>
      <c r="N48" s="194">
        <f>SUM(N5:N47)</f>
        <v>10050</v>
      </c>
      <c r="O48" s="194">
        <f>SUM(O5:O47)</f>
        <v>0</v>
      </c>
      <c r="P48" s="136"/>
      <c r="Q48" s="145" t="str">
        <f>CONCATENATE(FIXED(COUNTA(Q5:Q47),0,0),"　店")</f>
        <v>11　店</v>
      </c>
      <c r="R48" s="194">
        <f>SUM(R5:R47)</f>
        <v>5400</v>
      </c>
      <c r="S48" s="138">
        <f>SUM(S5:S47)</f>
        <v>0</v>
      </c>
      <c r="T48" s="136"/>
      <c r="U48" s="137" t="str">
        <f>CONCATENATE(FIXED(COUNTA(U5:U47),0,0),"　店")</f>
        <v>0　店</v>
      </c>
      <c r="V48" s="194">
        <f>SUM(V5:V47)</f>
        <v>0</v>
      </c>
      <c r="W48" s="223">
        <f>SUM(W5:W47)</f>
        <v>0</v>
      </c>
      <c r="X48" s="224">
        <f>SUM(X5:X47)</f>
        <v>0</v>
      </c>
    </row>
    <row r="49" spans="1:24" ht="15.75" customHeight="1">
      <c r="A49" s="146" t="s">
        <v>588</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allowBlank="1" showInputMessage="1" showErrorMessage="1" sqref="O20:P20 O23:P23 W5:W48 K5:K48 O21:O22 O24:O48 S5:S48 P5:P18 L5 L10:L47 O5:O19 G5:G48">
      <formula1>N20</formula1>
    </dataValidation>
    <dataValidation type="whole" operator="lessThanOrEqual" allowBlank="1" showInputMessage="1" showErrorMessage="1" sqref="U21:U22 U19 U24:U25 T5:T25">
      <formula1>H21</formula1>
    </dataValidation>
    <dataValidation operator="lessThanOrEqual" allowBlank="1" showInputMessage="1" showErrorMessage="1" sqref="W4 G4 S4 K4 O4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HD65536">
      <formula1>#REF!</formula1>
    </dataValidation>
    <dataValidation type="whole" operator="lessThanOrEqual" allowBlank="1" showInputMessage="1" showErrorMessage="1" sqref="L6:L9">
      <formula1>K8</formula1>
    </dataValidation>
    <dataValidation type="whole" operator="lessThanOrEqual" allowBlank="1" showInputMessage="1" showErrorMessage="1" sqref="T26:U47">
      <formula1>G25</formula1>
    </dataValidation>
    <dataValidation type="whole" operator="lessThanOrEqual" allowBlank="1" showInputMessage="1" showErrorMessage="1" sqref="V5:V47">
      <formula1>G5</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0"/>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16.3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13</v>
      </c>
      <c r="B1" s="300"/>
      <c r="C1" s="300"/>
      <c r="D1" s="300"/>
      <c r="E1" s="301"/>
      <c r="F1" s="336" t="s">
        <v>23</v>
      </c>
      <c r="G1" s="337"/>
      <c r="H1" s="158"/>
      <c r="I1" s="306"/>
      <c r="J1" s="306"/>
      <c r="K1" s="306"/>
      <c r="L1" s="306"/>
      <c r="M1" s="306"/>
      <c r="N1" s="306"/>
      <c r="O1" s="306"/>
      <c r="P1" s="159"/>
      <c r="Q1" s="120" t="s">
        <v>14</v>
      </c>
      <c r="R1" s="346"/>
      <c r="S1" s="306"/>
      <c r="T1" s="306"/>
      <c r="U1" s="307"/>
      <c r="V1" s="259" t="s">
        <v>53</v>
      </c>
      <c r="W1" s="342"/>
      <c r="X1" s="343"/>
    </row>
    <row r="2" spans="1:24" ht="34.5" customHeight="1">
      <c r="A2" s="161"/>
      <c r="B2" s="302"/>
      <c r="C2" s="302"/>
      <c r="D2" s="302"/>
      <c r="E2" s="303"/>
      <c r="F2" s="336" t="s">
        <v>54</v>
      </c>
      <c r="G2" s="337"/>
      <c r="H2" s="158"/>
      <c r="I2" s="306"/>
      <c r="J2" s="306"/>
      <c r="K2" s="306"/>
      <c r="L2" s="306"/>
      <c r="M2" s="306"/>
      <c r="N2" s="306"/>
      <c r="O2" s="306"/>
      <c r="P2" s="159"/>
      <c r="Q2" s="120" t="s">
        <v>25</v>
      </c>
      <c r="R2" s="339">
        <f>A6+A18+A31</f>
        <v>0</v>
      </c>
      <c r="S2" s="340"/>
      <c r="T2" s="340"/>
      <c r="U2" s="341"/>
      <c r="V2" s="260"/>
      <c r="W2" s="344"/>
      <c r="X2" s="345"/>
    </row>
    <row r="3" spans="5:24" ht="22.5" customHeight="1">
      <c r="E3" s="122"/>
      <c r="F3" s="122"/>
      <c r="G3" s="122"/>
      <c r="J3" s="332"/>
      <c r="K3" s="333"/>
      <c r="L3" s="124"/>
      <c r="M3" s="122"/>
      <c r="T3" s="124"/>
      <c r="U3" s="122"/>
      <c r="V3" s="122"/>
      <c r="X3" s="214"/>
    </row>
    <row r="4" spans="1:24" s="246" customFormat="1" ht="15.75" customHeight="1">
      <c r="A4" s="334" t="s">
        <v>0</v>
      </c>
      <c r="B4" s="335"/>
      <c r="C4" s="230"/>
      <c r="D4" s="329" t="s">
        <v>15</v>
      </c>
      <c r="E4" s="330"/>
      <c r="F4" s="331"/>
      <c r="G4" s="126" t="s">
        <v>19</v>
      </c>
      <c r="H4" s="329" t="s">
        <v>16</v>
      </c>
      <c r="I4" s="330"/>
      <c r="J4" s="331"/>
      <c r="K4" s="125" t="s">
        <v>19</v>
      </c>
      <c r="L4" s="329" t="s">
        <v>17</v>
      </c>
      <c r="M4" s="330"/>
      <c r="N4" s="331"/>
      <c r="O4" s="125" t="s">
        <v>19</v>
      </c>
      <c r="P4" s="329" t="s">
        <v>18</v>
      </c>
      <c r="Q4" s="330"/>
      <c r="R4" s="331"/>
      <c r="S4" s="125" t="s">
        <v>19</v>
      </c>
      <c r="T4" s="338" t="s">
        <v>466</v>
      </c>
      <c r="U4" s="330"/>
      <c r="V4" s="331"/>
      <c r="W4" s="126" t="s">
        <v>19</v>
      </c>
      <c r="X4" s="126" t="s">
        <v>22</v>
      </c>
    </row>
    <row r="5" spans="1:24" ht="15.75" customHeight="1">
      <c r="A5" s="212" t="s">
        <v>133</v>
      </c>
      <c r="B5" s="163"/>
      <c r="C5" s="231"/>
      <c r="D5" s="265">
        <v>240150101070</v>
      </c>
      <c r="E5" s="278" t="s">
        <v>84</v>
      </c>
      <c r="F5" s="272">
        <v>1900</v>
      </c>
      <c r="G5" s="164"/>
      <c r="H5" s="127">
        <v>240150202040</v>
      </c>
      <c r="I5" s="142" t="s">
        <v>135</v>
      </c>
      <c r="J5" s="165">
        <v>1000</v>
      </c>
      <c r="K5" s="247"/>
      <c r="L5" s="127">
        <v>240150303030</v>
      </c>
      <c r="M5" s="130" t="s">
        <v>9</v>
      </c>
      <c r="N5" s="174">
        <v>500</v>
      </c>
      <c r="O5" s="248"/>
      <c r="P5" s="129">
        <v>240150405001</v>
      </c>
      <c r="Q5" s="130" t="s">
        <v>138</v>
      </c>
      <c r="R5" s="167">
        <v>600</v>
      </c>
      <c r="S5" s="249"/>
      <c r="T5" s="127"/>
      <c r="U5" s="128"/>
      <c r="V5" s="168"/>
      <c r="W5" s="164"/>
      <c r="X5" s="261"/>
    </row>
    <row r="6" spans="1:24" ht="15.75" customHeight="1">
      <c r="A6" s="169">
        <f>SUM(G14,K14,O14,S14,W14)</f>
        <v>0</v>
      </c>
      <c r="B6" s="170">
        <f>SUM(F14,J14,N14,R14,V14)</f>
        <v>14450</v>
      </c>
      <c r="C6" s="232"/>
      <c r="D6" s="266">
        <v>240150101040</v>
      </c>
      <c r="E6" s="277" t="s">
        <v>56</v>
      </c>
      <c r="F6" s="171">
        <v>3450</v>
      </c>
      <c r="G6" s="172"/>
      <c r="H6" s="131">
        <v>240150202020</v>
      </c>
      <c r="I6" s="279" t="s">
        <v>136</v>
      </c>
      <c r="J6" s="173">
        <v>1050</v>
      </c>
      <c r="K6" s="250"/>
      <c r="L6" s="131">
        <v>240150303020</v>
      </c>
      <c r="M6" s="279" t="s">
        <v>137</v>
      </c>
      <c r="N6" s="174">
        <v>150</v>
      </c>
      <c r="O6" s="251"/>
      <c r="P6" s="131"/>
      <c r="Q6" s="130"/>
      <c r="R6" s="167" t="s">
        <v>543</v>
      </c>
      <c r="S6" s="249"/>
      <c r="T6" s="131"/>
      <c r="U6" s="130"/>
      <c r="V6" s="175"/>
      <c r="W6" s="172"/>
      <c r="X6" s="262"/>
    </row>
    <row r="7" spans="1:24" ht="15.75" customHeight="1">
      <c r="A7" s="176"/>
      <c r="B7" s="177"/>
      <c r="C7" s="233"/>
      <c r="D7" s="266">
        <v>240150101030</v>
      </c>
      <c r="E7" s="277" t="s">
        <v>79</v>
      </c>
      <c r="F7" s="171">
        <v>1650</v>
      </c>
      <c r="G7" s="172"/>
      <c r="H7" s="131">
        <v>240150202010</v>
      </c>
      <c r="I7" s="279" t="s">
        <v>10</v>
      </c>
      <c r="J7" s="273">
        <v>200</v>
      </c>
      <c r="K7" s="250"/>
      <c r="L7" s="131"/>
      <c r="M7" s="279"/>
      <c r="N7" s="174" t="s">
        <v>543</v>
      </c>
      <c r="O7" s="251"/>
      <c r="P7" s="131"/>
      <c r="Q7" s="130"/>
      <c r="R7" s="167" t="s">
        <v>543</v>
      </c>
      <c r="S7" s="249"/>
      <c r="T7" s="131"/>
      <c r="U7" s="130"/>
      <c r="V7" s="175"/>
      <c r="W7" s="172"/>
      <c r="X7" s="262"/>
    </row>
    <row r="8" spans="1:24" ht="15.75" customHeight="1">
      <c r="A8" s="176"/>
      <c r="B8" s="177"/>
      <c r="C8" s="233"/>
      <c r="D8" s="266">
        <v>240150101050</v>
      </c>
      <c r="E8" s="277" t="s">
        <v>134</v>
      </c>
      <c r="F8" s="171">
        <v>1600</v>
      </c>
      <c r="G8" s="172"/>
      <c r="H8" s="131"/>
      <c r="I8" s="130"/>
      <c r="J8" s="173"/>
      <c r="K8" s="250"/>
      <c r="L8" s="131"/>
      <c r="M8" s="279"/>
      <c r="N8" s="174" t="s">
        <v>543</v>
      </c>
      <c r="O8" s="249"/>
      <c r="P8" s="131"/>
      <c r="Q8" s="130"/>
      <c r="R8" s="167"/>
      <c r="S8" s="249"/>
      <c r="T8" s="131"/>
      <c r="U8" s="130"/>
      <c r="V8" s="175"/>
      <c r="W8" s="172"/>
      <c r="X8" s="262"/>
    </row>
    <row r="9" spans="1:24" ht="15.75" customHeight="1">
      <c r="A9" s="176"/>
      <c r="B9" s="177"/>
      <c r="C9" s="233"/>
      <c r="D9" s="266">
        <v>240150101090</v>
      </c>
      <c r="E9" s="277" t="s">
        <v>60</v>
      </c>
      <c r="F9" s="171">
        <v>1150</v>
      </c>
      <c r="G9" s="172"/>
      <c r="H9" s="131"/>
      <c r="I9" s="130"/>
      <c r="J9" s="179"/>
      <c r="K9" s="249"/>
      <c r="L9" s="131"/>
      <c r="M9" s="279"/>
      <c r="N9" s="179"/>
      <c r="O9" s="249"/>
      <c r="P9" s="131"/>
      <c r="Q9" s="130"/>
      <c r="R9" s="167"/>
      <c r="S9" s="172"/>
      <c r="T9" s="131"/>
      <c r="U9" s="130"/>
      <c r="V9" s="175"/>
      <c r="W9" s="172"/>
      <c r="X9" s="262"/>
    </row>
    <row r="10" spans="1:24" ht="15.75" customHeight="1">
      <c r="A10" s="176"/>
      <c r="B10" s="177"/>
      <c r="C10" s="233"/>
      <c r="D10" s="266">
        <v>240150101080</v>
      </c>
      <c r="E10" s="277" t="s">
        <v>85</v>
      </c>
      <c r="F10" s="171">
        <v>1200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6　店</v>
      </c>
      <c r="F14" s="194">
        <f>SUM(F5:F13)</f>
        <v>10950</v>
      </c>
      <c r="G14" s="138">
        <f>SUM(G5:G13)</f>
        <v>0</v>
      </c>
      <c r="H14" s="136"/>
      <c r="I14" s="137" t="str">
        <f>CONCATENATE(FIXED(COUNTA(I5:I13),0,0),"　店")</f>
        <v>3　店</v>
      </c>
      <c r="J14" s="194">
        <f>SUM(J5:J13)</f>
        <v>2250</v>
      </c>
      <c r="K14" s="138">
        <f>SUM(K5:K13)</f>
        <v>0</v>
      </c>
      <c r="L14" s="136"/>
      <c r="M14" s="137" t="str">
        <f>CONCATENATE(FIXED(COUNTA(M5:M13),0,0),"　店")</f>
        <v>2　店</v>
      </c>
      <c r="N14" s="194">
        <f>SUM(N5:N13)</f>
        <v>650</v>
      </c>
      <c r="O14" s="138">
        <f>SUM(O5:O13)</f>
        <v>0</v>
      </c>
      <c r="P14" s="136"/>
      <c r="Q14" s="137" t="str">
        <f>CONCATENATE(FIXED(COUNTA(Q5:Q13),0,0),"　店")</f>
        <v>1　店</v>
      </c>
      <c r="R14" s="194">
        <f>SUM(R5:R13)</f>
        <v>600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34" t="s">
        <v>0</v>
      </c>
      <c r="B16" s="335"/>
      <c r="C16" s="237"/>
      <c r="D16" s="329" t="s">
        <v>15</v>
      </c>
      <c r="E16" s="330"/>
      <c r="F16" s="331"/>
      <c r="G16" s="126" t="s">
        <v>19</v>
      </c>
      <c r="H16" s="329" t="s">
        <v>16</v>
      </c>
      <c r="I16" s="330"/>
      <c r="J16" s="331"/>
      <c r="K16" s="125" t="s">
        <v>19</v>
      </c>
      <c r="L16" s="329" t="s">
        <v>17</v>
      </c>
      <c r="M16" s="330"/>
      <c r="N16" s="331"/>
      <c r="O16" s="125" t="s">
        <v>19</v>
      </c>
      <c r="P16" s="329" t="s">
        <v>18</v>
      </c>
      <c r="Q16" s="330"/>
      <c r="R16" s="331"/>
      <c r="S16" s="125" t="s">
        <v>19</v>
      </c>
      <c r="T16" s="338" t="s">
        <v>466</v>
      </c>
      <c r="U16" s="330"/>
      <c r="V16" s="331"/>
      <c r="W16" s="126" t="s">
        <v>19</v>
      </c>
      <c r="X16" s="126" t="s">
        <v>22</v>
      </c>
    </row>
    <row r="17" spans="1:24" ht="15.75" customHeight="1">
      <c r="A17" s="197" t="s">
        <v>139</v>
      </c>
      <c r="B17" s="198"/>
      <c r="C17" s="238"/>
      <c r="D17" s="267">
        <v>240205101010</v>
      </c>
      <c r="E17" s="278" t="s">
        <v>140</v>
      </c>
      <c r="F17" s="272">
        <v>1950</v>
      </c>
      <c r="G17" s="200"/>
      <c r="H17" s="141">
        <v>240205202010</v>
      </c>
      <c r="I17" s="142" t="s">
        <v>144</v>
      </c>
      <c r="J17" s="165">
        <v>800</v>
      </c>
      <c r="K17" s="200"/>
      <c r="L17" s="141"/>
      <c r="M17" s="142"/>
      <c r="N17" s="201"/>
      <c r="O17" s="200"/>
      <c r="P17" s="141">
        <v>240205405001</v>
      </c>
      <c r="Q17" s="130" t="s">
        <v>144</v>
      </c>
      <c r="R17" s="167">
        <v>850</v>
      </c>
      <c r="S17" s="200"/>
      <c r="T17" s="141"/>
      <c r="U17" s="142"/>
      <c r="V17" s="202"/>
      <c r="W17" s="200"/>
      <c r="X17" s="261" t="s">
        <v>175</v>
      </c>
    </row>
    <row r="18" spans="1:24" ht="15.75" customHeight="1">
      <c r="A18" s="169">
        <f>SUM(G27,K27,O27,S27,W27)</f>
        <v>0</v>
      </c>
      <c r="B18" s="170">
        <f>SUM(F27,J27,N27,R27,V27)</f>
        <v>12150</v>
      </c>
      <c r="C18" s="239" t="s">
        <v>131</v>
      </c>
      <c r="D18" s="266">
        <v>240205101070</v>
      </c>
      <c r="E18" s="277" t="s">
        <v>498</v>
      </c>
      <c r="F18" s="171">
        <v>2900</v>
      </c>
      <c r="G18" s="172"/>
      <c r="H18" s="131">
        <v>240205202020</v>
      </c>
      <c r="I18" s="279" t="s">
        <v>145</v>
      </c>
      <c r="J18" s="173">
        <v>1400</v>
      </c>
      <c r="K18" s="172"/>
      <c r="L18" s="131"/>
      <c r="M18" s="130"/>
      <c r="N18" s="167"/>
      <c r="O18" s="172"/>
      <c r="P18" s="131"/>
      <c r="Q18" s="130"/>
      <c r="R18" s="167" t="s">
        <v>543</v>
      </c>
      <c r="S18" s="172"/>
      <c r="T18" s="131"/>
      <c r="U18" s="130"/>
      <c r="V18" s="190"/>
      <c r="W18" s="172"/>
      <c r="X18" s="262" t="s">
        <v>458</v>
      </c>
    </row>
    <row r="19" spans="1:24" ht="15.75" customHeight="1">
      <c r="A19" s="184"/>
      <c r="B19" s="185"/>
      <c r="C19" s="239"/>
      <c r="D19" s="270">
        <v>240205101040</v>
      </c>
      <c r="E19" s="277" t="s">
        <v>141</v>
      </c>
      <c r="F19" s="171">
        <v>2700</v>
      </c>
      <c r="G19" s="187"/>
      <c r="H19" s="134">
        <v>240205202030</v>
      </c>
      <c r="I19" s="279" t="s">
        <v>526</v>
      </c>
      <c r="J19" s="273">
        <v>550</v>
      </c>
      <c r="K19" s="187"/>
      <c r="L19" s="134"/>
      <c r="M19" s="135"/>
      <c r="N19" s="188"/>
      <c r="O19" s="187"/>
      <c r="P19" s="134"/>
      <c r="Q19" s="130"/>
      <c r="R19" s="167" t="s">
        <v>543</v>
      </c>
      <c r="S19" s="187"/>
      <c r="T19" s="134"/>
      <c r="U19" s="135"/>
      <c r="V19" s="191"/>
      <c r="W19" s="187"/>
      <c r="X19" s="262" t="s">
        <v>553</v>
      </c>
    </row>
    <row r="20" spans="1:24" ht="15.75" customHeight="1">
      <c r="A20" s="184"/>
      <c r="B20" s="185"/>
      <c r="C20" s="239" t="s">
        <v>482</v>
      </c>
      <c r="D20" s="266">
        <v>240205101030</v>
      </c>
      <c r="E20" s="277" t="s">
        <v>142</v>
      </c>
      <c r="F20" s="171">
        <v>700</v>
      </c>
      <c r="G20" s="172"/>
      <c r="H20" s="134"/>
      <c r="I20" s="135"/>
      <c r="J20" s="188"/>
      <c r="K20" s="187"/>
      <c r="L20" s="134"/>
      <c r="M20" s="135"/>
      <c r="N20" s="188"/>
      <c r="O20" s="187"/>
      <c r="P20" s="134"/>
      <c r="Q20" s="135"/>
      <c r="R20" s="188"/>
      <c r="S20" s="187"/>
      <c r="T20" s="134"/>
      <c r="U20" s="135"/>
      <c r="V20" s="191"/>
      <c r="W20" s="187"/>
      <c r="X20" s="262" t="s">
        <v>453</v>
      </c>
    </row>
    <row r="21" spans="1:24" ht="15.75" customHeight="1">
      <c r="A21" s="169"/>
      <c r="B21" s="203"/>
      <c r="C21" s="239"/>
      <c r="D21" s="270">
        <v>240205101060</v>
      </c>
      <c r="E21" s="277" t="s">
        <v>143</v>
      </c>
      <c r="F21" s="171">
        <v>300</v>
      </c>
      <c r="G21" s="187"/>
      <c r="H21" s="131"/>
      <c r="I21" s="130"/>
      <c r="J21" s="167"/>
      <c r="K21" s="172"/>
      <c r="L21" s="131"/>
      <c r="M21" s="130"/>
      <c r="N21" s="167"/>
      <c r="O21" s="172"/>
      <c r="P21" s="131"/>
      <c r="Q21" s="130"/>
      <c r="R21" s="167"/>
      <c r="S21" s="172"/>
      <c r="T21" s="131"/>
      <c r="U21" s="130"/>
      <c r="V21" s="190"/>
      <c r="W21" s="172"/>
      <c r="X21" s="262"/>
    </row>
    <row r="22" spans="1:24" ht="15.75" customHeight="1">
      <c r="A22" s="169"/>
      <c r="B22" s="203"/>
      <c r="C22" s="236"/>
      <c r="D22" s="131"/>
      <c r="E22" s="130"/>
      <c r="F22" s="171" t="s">
        <v>543</v>
      </c>
      <c r="G22" s="172"/>
      <c r="H22" s="131"/>
      <c r="I22" s="130"/>
      <c r="J22" s="167"/>
      <c r="K22" s="172"/>
      <c r="L22" s="131"/>
      <c r="M22" s="130"/>
      <c r="N22" s="167"/>
      <c r="O22" s="172"/>
      <c r="P22" s="131"/>
      <c r="Q22" s="130"/>
      <c r="R22" s="167"/>
      <c r="S22" s="172"/>
      <c r="T22" s="131"/>
      <c r="U22" s="130"/>
      <c r="V22" s="190"/>
      <c r="W22" s="172"/>
      <c r="X22" s="262" t="s">
        <v>459</v>
      </c>
    </row>
    <row r="23" spans="1:24" ht="15.75" customHeight="1">
      <c r="A23" s="184"/>
      <c r="B23" s="185"/>
      <c r="C23" s="239"/>
      <c r="D23" s="131"/>
      <c r="E23" s="130"/>
      <c r="F23" s="179"/>
      <c r="G23" s="172"/>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t="s">
        <v>484</v>
      </c>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204"/>
      <c r="B26" s="205"/>
      <c r="C26" s="240"/>
      <c r="D26" s="143"/>
      <c r="E26" s="144"/>
      <c r="F26" s="206"/>
      <c r="G26" s="207"/>
      <c r="H26" s="143"/>
      <c r="I26" s="144"/>
      <c r="J26" s="208"/>
      <c r="K26" s="207"/>
      <c r="L26" s="143"/>
      <c r="M26" s="144"/>
      <c r="N26" s="208"/>
      <c r="O26" s="207"/>
      <c r="P26" s="143"/>
      <c r="Q26" s="144"/>
      <c r="R26" s="208"/>
      <c r="S26" s="207"/>
      <c r="T26" s="143"/>
      <c r="U26" s="144"/>
      <c r="V26" s="209"/>
      <c r="W26" s="207"/>
      <c r="X26" s="263"/>
    </row>
    <row r="27" spans="1:24" ht="15.75" customHeight="1">
      <c r="A27" s="192"/>
      <c r="B27" s="193"/>
      <c r="C27" s="241"/>
      <c r="D27" s="136"/>
      <c r="E27" s="137" t="str">
        <f>CONCATENATE(FIXED(COUNTA(E17:E26),0,0),"　店")</f>
        <v>5　店</v>
      </c>
      <c r="F27" s="194">
        <f>SUM(F17:F26)</f>
        <v>8550</v>
      </c>
      <c r="G27" s="194">
        <f>SUM(G17:G26)</f>
        <v>0</v>
      </c>
      <c r="H27" s="136"/>
      <c r="I27" s="145" t="str">
        <f>CONCATENATE(FIXED(COUNTA(I17:I26),0,0),"　店")</f>
        <v>3　店</v>
      </c>
      <c r="J27" s="194">
        <f>SUM(J17:J26)</f>
        <v>2750</v>
      </c>
      <c r="K27" s="194">
        <f>SUM(K17:K26)</f>
        <v>0</v>
      </c>
      <c r="L27" s="136"/>
      <c r="M27" s="145" t="str">
        <f>CONCATENATE(FIXED(COUNTA(M17:M26),0,0),"　店")</f>
        <v>0　店</v>
      </c>
      <c r="N27" s="194">
        <f>SUM(N17:N26)</f>
        <v>0</v>
      </c>
      <c r="O27" s="194">
        <f>SUM(O17:O26)</f>
        <v>0</v>
      </c>
      <c r="P27" s="136"/>
      <c r="Q27" s="145" t="str">
        <f>CONCATENATE(FIXED(COUNTA(Q17:Q26),0,0),"　店")</f>
        <v>1　店</v>
      </c>
      <c r="R27" s="194">
        <f>SUM(R17:R26)</f>
        <v>850</v>
      </c>
      <c r="S27" s="138">
        <f>SUM(S17:S26)</f>
        <v>0</v>
      </c>
      <c r="T27" s="136"/>
      <c r="U27" s="137" t="str">
        <f>CONCATENATE(FIXED(COUNTA(U17:U26),0,0),"　店")</f>
        <v>0　店</v>
      </c>
      <c r="V27" s="194">
        <f>SUM(V17:V26)</f>
        <v>0</v>
      </c>
      <c r="W27" s="223">
        <f>SUM(W17:W26)</f>
        <v>0</v>
      </c>
      <c r="X27" s="224">
        <f>SUM(X17:X26)</f>
        <v>0</v>
      </c>
    </row>
    <row r="28" spans="1:24" s="252" customFormat="1" ht="15.75" customHeight="1">
      <c r="A28" s="211"/>
      <c r="B28" s="211"/>
      <c r="C28" s="241"/>
      <c r="D28" s="155"/>
      <c r="E28" s="137"/>
      <c r="F28" s="156"/>
      <c r="G28" s="156"/>
      <c r="H28" s="155"/>
      <c r="I28" s="137"/>
      <c r="J28" s="156"/>
      <c r="K28" s="156"/>
      <c r="L28" s="155"/>
      <c r="M28" s="137"/>
      <c r="N28" s="156"/>
      <c r="O28" s="156"/>
      <c r="P28" s="155"/>
      <c r="Q28" s="137"/>
      <c r="R28" s="156"/>
      <c r="S28" s="156"/>
      <c r="T28" s="155"/>
      <c r="U28" s="137"/>
      <c r="V28" s="156"/>
      <c r="W28" s="156"/>
      <c r="X28" s="219"/>
    </row>
    <row r="29" spans="1:24" s="246" customFormat="1" ht="15.75" customHeight="1">
      <c r="A29" s="334" t="s">
        <v>0</v>
      </c>
      <c r="B29" s="335"/>
      <c r="C29" s="237"/>
      <c r="D29" s="329" t="s">
        <v>15</v>
      </c>
      <c r="E29" s="330"/>
      <c r="F29" s="331"/>
      <c r="G29" s="126" t="s">
        <v>19</v>
      </c>
      <c r="H29" s="329" t="s">
        <v>16</v>
      </c>
      <c r="I29" s="330"/>
      <c r="J29" s="331"/>
      <c r="K29" s="125" t="s">
        <v>19</v>
      </c>
      <c r="L29" s="329" t="s">
        <v>17</v>
      </c>
      <c r="M29" s="330"/>
      <c r="N29" s="331"/>
      <c r="O29" s="125" t="s">
        <v>19</v>
      </c>
      <c r="P29" s="329" t="s">
        <v>18</v>
      </c>
      <c r="Q29" s="330"/>
      <c r="R29" s="331"/>
      <c r="S29" s="125" t="s">
        <v>19</v>
      </c>
      <c r="T29" s="338" t="s">
        <v>466</v>
      </c>
      <c r="U29" s="330"/>
      <c r="V29" s="331"/>
      <c r="W29" s="126" t="s">
        <v>19</v>
      </c>
      <c r="X29" s="126" t="s">
        <v>22</v>
      </c>
    </row>
    <row r="30" spans="1:24" ht="15.75" customHeight="1">
      <c r="A30" s="197" t="s">
        <v>146</v>
      </c>
      <c r="B30" s="198"/>
      <c r="C30" s="238"/>
      <c r="D30" s="267">
        <v>240210101010</v>
      </c>
      <c r="E30" s="278" t="s">
        <v>147</v>
      </c>
      <c r="F30" s="272">
        <v>1650</v>
      </c>
      <c r="G30" s="200"/>
      <c r="H30" s="267">
        <v>240210202010</v>
      </c>
      <c r="I30" s="142" t="s">
        <v>161</v>
      </c>
      <c r="J30" s="165">
        <v>1000</v>
      </c>
      <c r="K30" s="200"/>
      <c r="L30" s="267">
        <v>240210303010</v>
      </c>
      <c r="M30" s="130" t="s">
        <v>168</v>
      </c>
      <c r="N30" s="174">
        <v>600</v>
      </c>
      <c r="O30" s="200"/>
      <c r="P30" s="267">
        <v>240210405001</v>
      </c>
      <c r="Q30" s="130" t="s">
        <v>171</v>
      </c>
      <c r="R30" s="167">
        <v>650</v>
      </c>
      <c r="S30" s="200"/>
      <c r="T30" s="141"/>
      <c r="U30" s="142"/>
      <c r="V30" s="202"/>
      <c r="W30" s="200"/>
      <c r="X30" s="261" t="s">
        <v>174</v>
      </c>
    </row>
    <row r="31" spans="1:24" ht="15.75" customHeight="1">
      <c r="A31" s="169">
        <f>SUM(G48,K48,O48,S48,W48)</f>
        <v>0</v>
      </c>
      <c r="B31" s="170">
        <f>SUM(F48,J48,N48,R48,V48)</f>
        <v>51050</v>
      </c>
      <c r="C31" s="236"/>
      <c r="D31" s="270">
        <v>240210101030</v>
      </c>
      <c r="E31" s="277" t="s">
        <v>148</v>
      </c>
      <c r="F31" s="171">
        <v>2150</v>
      </c>
      <c r="G31" s="187"/>
      <c r="H31" s="266">
        <v>240210202020</v>
      </c>
      <c r="I31" s="279" t="s">
        <v>162</v>
      </c>
      <c r="J31" s="173">
        <v>1750</v>
      </c>
      <c r="K31" s="172"/>
      <c r="L31" s="266">
        <v>240210303022</v>
      </c>
      <c r="M31" s="279" t="s">
        <v>169</v>
      </c>
      <c r="N31" s="174">
        <v>300</v>
      </c>
      <c r="O31" s="172"/>
      <c r="P31" s="266">
        <v>240210405002</v>
      </c>
      <c r="Q31" s="130" t="s">
        <v>170</v>
      </c>
      <c r="R31" s="167">
        <v>550</v>
      </c>
      <c r="S31" s="172"/>
      <c r="T31" s="131"/>
      <c r="U31" s="130"/>
      <c r="V31" s="190"/>
      <c r="W31" s="172"/>
      <c r="X31" s="262" t="s">
        <v>483</v>
      </c>
    </row>
    <row r="32" spans="1:24" ht="15.75" customHeight="1">
      <c r="A32" s="184"/>
      <c r="B32" s="185"/>
      <c r="C32" s="236"/>
      <c r="D32" s="270">
        <v>240210101040</v>
      </c>
      <c r="E32" s="277" t="s">
        <v>149</v>
      </c>
      <c r="F32" s="171">
        <v>3200</v>
      </c>
      <c r="G32" s="187"/>
      <c r="H32" s="270">
        <v>240210202030</v>
      </c>
      <c r="I32" s="279" t="s">
        <v>163</v>
      </c>
      <c r="J32" s="273">
        <v>1500</v>
      </c>
      <c r="K32" s="187"/>
      <c r="L32" s="270">
        <v>240210303030</v>
      </c>
      <c r="M32" s="279" t="s">
        <v>164</v>
      </c>
      <c r="N32" s="174">
        <v>950</v>
      </c>
      <c r="O32" s="187"/>
      <c r="P32" s="270">
        <v>240210405003</v>
      </c>
      <c r="Q32" s="130" t="s">
        <v>172</v>
      </c>
      <c r="R32" s="167">
        <v>500</v>
      </c>
      <c r="S32" s="187"/>
      <c r="T32" s="134"/>
      <c r="U32" s="135"/>
      <c r="V32" s="191"/>
      <c r="W32" s="187"/>
      <c r="X32" s="262" t="s">
        <v>453</v>
      </c>
    </row>
    <row r="33" spans="1:24" ht="15.75" customHeight="1">
      <c r="A33" s="184"/>
      <c r="B33" s="185"/>
      <c r="C33" s="239"/>
      <c r="D33" s="266">
        <v>240210101160</v>
      </c>
      <c r="E33" s="277" t="s">
        <v>150</v>
      </c>
      <c r="F33" s="171">
        <v>2000</v>
      </c>
      <c r="G33" s="172"/>
      <c r="H33" s="270">
        <v>240210202040</v>
      </c>
      <c r="I33" s="279" t="s">
        <v>527</v>
      </c>
      <c r="J33" s="280">
        <v>1600</v>
      </c>
      <c r="K33" s="187"/>
      <c r="L33" s="270">
        <v>240210303050</v>
      </c>
      <c r="M33" s="279" t="s">
        <v>161</v>
      </c>
      <c r="N33" s="174">
        <v>750</v>
      </c>
      <c r="O33" s="187"/>
      <c r="P33" s="270">
        <v>240210405004</v>
      </c>
      <c r="Q33" s="130" t="s">
        <v>173</v>
      </c>
      <c r="R33" s="167">
        <v>1050</v>
      </c>
      <c r="S33" s="187"/>
      <c r="T33" s="134"/>
      <c r="U33" s="135"/>
      <c r="V33" s="191"/>
      <c r="W33" s="187"/>
      <c r="X33" s="262"/>
    </row>
    <row r="34" spans="1:24" ht="15.75" customHeight="1">
      <c r="A34" s="169"/>
      <c r="B34" s="203"/>
      <c r="C34" s="239"/>
      <c r="D34" s="266">
        <v>240210101050</v>
      </c>
      <c r="E34" s="277" t="s">
        <v>151</v>
      </c>
      <c r="F34" s="171">
        <v>1550</v>
      </c>
      <c r="G34" s="172"/>
      <c r="H34" s="266">
        <v>240210202050</v>
      </c>
      <c r="I34" s="279" t="s">
        <v>165</v>
      </c>
      <c r="J34" s="280">
        <v>3400</v>
      </c>
      <c r="K34" s="172"/>
      <c r="L34" s="266">
        <v>240210303060</v>
      </c>
      <c r="M34" s="279" t="s">
        <v>162</v>
      </c>
      <c r="N34" s="174">
        <v>1800</v>
      </c>
      <c r="O34" s="172"/>
      <c r="P34" s="131"/>
      <c r="Q34" s="130"/>
      <c r="R34" s="167"/>
      <c r="S34" s="172"/>
      <c r="T34" s="131"/>
      <c r="U34" s="130"/>
      <c r="V34" s="190"/>
      <c r="W34" s="172"/>
      <c r="X34" s="262"/>
    </row>
    <row r="35" spans="1:24" ht="15.75" customHeight="1">
      <c r="A35" s="169"/>
      <c r="B35" s="203"/>
      <c r="C35" s="236"/>
      <c r="D35" s="270">
        <v>240210101060</v>
      </c>
      <c r="E35" s="277" t="s">
        <v>152</v>
      </c>
      <c r="F35" s="171">
        <v>1400</v>
      </c>
      <c r="G35" s="187"/>
      <c r="H35" s="266">
        <v>240210202080</v>
      </c>
      <c r="I35" s="279" t="s">
        <v>166</v>
      </c>
      <c r="J35" s="173">
        <v>1450</v>
      </c>
      <c r="K35" s="172"/>
      <c r="L35" s="266">
        <v>240210303070</v>
      </c>
      <c r="M35" s="279" t="s">
        <v>163</v>
      </c>
      <c r="N35" s="174">
        <v>1750</v>
      </c>
      <c r="O35" s="172"/>
      <c r="P35" s="131"/>
      <c r="Q35" s="130"/>
      <c r="R35" s="167"/>
      <c r="S35" s="172"/>
      <c r="T35" s="131"/>
      <c r="U35" s="130"/>
      <c r="V35" s="190"/>
      <c r="W35" s="172"/>
      <c r="X35" s="262"/>
    </row>
    <row r="36" spans="1:24" ht="15.75" customHeight="1">
      <c r="A36" s="184"/>
      <c r="B36" s="185"/>
      <c r="C36" s="239"/>
      <c r="D36" s="266">
        <v>240210101070</v>
      </c>
      <c r="E36" s="277" t="s">
        <v>153</v>
      </c>
      <c r="F36" s="171">
        <v>2700</v>
      </c>
      <c r="G36" s="172"/>
      <c r="H36" s="270">
        <v>240210202070</v>
      </c>
      <c r="I36" s="279" t="s">
        <v>167</v>
      </c>
      <c r="J36" s="273">
        <v>750</v>
      </c>
      <c r="K36" s="187"/>
      <c r="L36" s="134">
        <v>240210303080</v>
      </c>
      <c r="M36" s="279" t="s">
        <v>170</v>
      </c>
      <c r="N36" s="174">
        <v>200</v>
      </c>
      <c r="O36" s="187"/>
      <c r="P36" s="134"/>
      <c r="Q36" s="135"/>
      <c r="R36" s="188"/>
      <c r="S36" s="187"/>
      <c r="T36" s="134"/>
      <c r="U36" s="135"/>
      <c r="V36" s="191"/>
      <c r="W36" s="187"/>
      <c r="X36" s="262"/>
    </row>
    <row r="37" spans="1:24" ht="15.75" customHeight="1">
      <c r="A37" s="169"/>
      <c r="B37" s="203"/>
      <c r="C37" s="236"/>
      <c r="D37" s="270">
        <v>240210101080</v>
      </c>
      <c r="E37" s="277" t="s">
        <v>154</v>
      </c>
      <c r="F37" s="171">
        <v>1750</v>
      </c>
      <c r="G37" s="187"/>
      <c r="H37" s="131"/>
      <c r="I37" s="130"/>
      <c r="J37" s="167"/>
      <c r="K37" s="172"/>
      <c r="L37" s="131"/>
      <c r="M37" s="130"/>
      <c r="N37" s="167"/>
      <c r="O37" s="172"/>
      <c r="P37" s="131"/>
      <c r="Q37" s="130"/>
      <c r="R37" s="167"/>
      <c r="S37" s="172"/>
      <c r="T37" s="131"/>
      <c r="U37" s="130"/>
      <c r="V37" s="190"/>
      <c r="W37" s="172"/>
      <c r="X37" s="262"/>
    </row>
    <row r="38" spans="1:24" ht="15.75" customHeight="1">
      <c r="A38" s="184"/>
      <c r="B38" s="185"/>
      <c r="C38" s="239"/>
      <c r="D38" s="266">
        <v>240210101090</v>
      </c>
      <c r="E38" s="277" t="s">
        <v>155</v>
      </c>
      <c r="F38" s="171">
        <v>1200</v>
      </c>
      <c r="G38" s="172"/>
      <c r="H38" s="134"/>
      <c r="I38" s="135"/>
      <c r="J38" s="188"/>
      <c r="K38" s="187"/>
      <c r="L38" s="134"/>
      <c r="M38" s="135"/>
      <c r="N38" s="188"/>
      <c r="O38" s="187"/>
      <c r="P38" s="134"/>
      <c r="Q38" s="135"/>
      <c r="R38" s="188"/>
      <c r="S38" s="187"/>
      <c r="T38" s="134"/>
      <c r="U38" s="135"/>
      <c r="V38" s="191"/>
      <c r="W38" s="187"/>
      <c r="X38" s="262"/>
    </row>
    <row r="39" spans="1:24" ht="15.75" customHeight="1">
      <c r="A39" s="169"/>
      <c r="B39" s="203"/>
      <c r="C39" s="236"/>
      <c r="D39" s="270">
        <v>240210101100</v>
      </c>
      <c r="E39" s="277" t="s">
        <v>156</v>
      </c>
      <c r="F39" s="171">
        <v>1550</v>
      </c>
      <c r="G39" s="187"/>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6"/>
      <c r="D40" s="270">
        <v>240210101110</v>
      </c>
      <c r="E40" s="277" t="s">
        <v>157</v>
      </c>
      <c r="F40" s="171">
        <v>5250</v>
      </c>
      <c r="G40" s="187"/>
      <c r="H40" s="134"/>
      <c r="I40" s="135"/>
      <c r="J40" s="188"/>
      <c r="K40" s="187"/>
      <c r="L40" s="134"/>
      <c r="M40" s="135"/>
      <c r="N40" s="188"/>
      <c r="O40" s="187"/>
      <c r="P40" s="134"/>
      <c r="Q40" s="135"/>
      <c r="R40" s="188"/>
      <c r="S40" s="187"/>
      <c r="T40" s="134"/>
      <c r="U40" s="135"/>
      <c r="V40" s="191"/>
      <c r="W40" s="187"/>
      <c r="X40" s="262"/>
    </row>
    <row r="41" spans="1:24" ht="15.75" customHeight="1">
      <c r="A41" s="184"/>
      <c r="B41" s="185"/>
      <c r="C41" s="239" t="s">
        <v>131</v>
      </c>
      <c r="D41" s="266">
        <v>240210101120</v>
      </c>
      <c r="E41" s="277" t="s">
        <v>158</v>
      </c>
      <c r="F41" s="171">
        <v>2250</v>
      </c>
      <c r="G41" s="172"/>
      <c r="H41" s="134"/>
      <c r="I41" s="135"/>
      <c r="J41" s="188"/>
      <c r="K41" s="187"/>
      <c r="L41" s="134"/>
      <c r="M41" s="135"/>
      <c r="N41" s="188"/>
      <c r="O41" s="187"/>
      <c r="P41" s="134"/>
      <c r="Q41" s="135"/>
      <c r="R41" s="188"/>
      <c r="S41" s="187"/>
      <c r="T41" s="134"/>
      <c r="U41" s="135"/>
      <c r="V41" s="191"/>
      <c r="W41" s="187"/>
      <c r="X41" s="262"/>
    </row>
    <row r="42" spans="1:24" ht="15.75" customHeight="1">
      <c r="A42" s="169"/>
      <c r="B42" s="203"/>
      <c r="C42" s="236" t="s">
        <v>132</v>
      </c>
      <c r="D42" s="270">
        <v>240210101130</v>
      </c>
      <c r="E42" s="277" t="s">
        <v>159</v>
      </c>
      <c r="F42" s="171">
        <v>2350</v>
      </c>
      <c r="G42" s="187"/>
      <c r="H42" s="131"/>
      <c r="I42" s="130"/>
      <c r="J42" s="167"/>
      <c r="K42" s="172"/>
      <c r="L42" s="131"/>
      <c r="M42" s="130"/>
      <c r="N42" s="167"/>
      <c r="O42" s="172"/>
      <c r="P42" s="131"/>
      <c r="Q42" s="130"/>
      <c r="R42" s="167"/>
      <c r="S42" s="172"/>
      <c r="T42" s="131"/>
      <c r="U42" s="130"/>
      <c r="V42" s="190"/>
      <c r="W42" s="172"/>
      <c r="X42" s="262" t="s">
        <v>554</v>
      </c>
    </row>
    <row r="43" spans="1:24" ht="15.75" customHeight="1">
      <c r="A43" s="184"/>
      <c r="B43" s="185"/>
      <c r="C43" s="239"/>
      <c r="D43" s="266">
        <v>240210101140</v>
      </c>
      <c r="E43" s="277" t="s">
        <v>160</v>
      </c>
      <c r="F43" s="171">
        <v>1500</v>
      </c>
      <c r="G43" s="172"/>
      <c r="H43" s="134"/>
      <c r="I43" s="135"/>
      <c r="J43" s="188"/>
      <c r="K43" s="187"/>
      <c r="L43" s="134"/>
      <c r="M43" s="135"/>
      <c r="N43" s="188"/>
      <c r="O43" s="187"/>
      <c r="P43" s="134"/>
      <c r="Q43" s="135"/>
      <c r="R43" s="188"/>
      <c r="S43" s="187"/>
      <c r="T43" s="134"/>
      <c r="U43" s="135"/>
      <c r="V43" s="191"/>
      <c r="W43" s="187"/>
      <c r="X43" s="262" t="s">
        <v>555</v>
      </c>
    </row>
    <row r="44" spans="1:24" ht="15.75" customHeight="1">
      <c r="A44" s="169"/>
      <c r="B44" s="203"/>
      <c r="C44" s="236"/>
      <c r="D44" s="134"/>
      <c r="E44" s="135"/>
      <c r="F44" s="189"/>
      <c r="G44" s="187"/>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CONCATENATE(FIXED(COUNTA(E30:E47),0,0),"　店")</f>
        <v>14　店</v>
      </c>
      <c r="F48" s="194">
        <f>SUM(F30:F47)</f>
        <v>30500</v>
      </c>
      <c r="G48" s="194">
        <f>SUM(G30:G47)</f>
        <v>0</v>
      </c>
      <c r="H48" s="136"/>
      <c r="I48" s="145" t="str">
        <f>CONCATENATE(FIXED(COUNTA(I30:I47),0,0),"　店")</f>
        <v>7　店</v>
      </c>
      <c r="J48" s="194">
        <f>SUM(J30:J47)</f>
        <v>11450</v>
      </c>
      <c r="K48" s="194">
        <f>SUM(K30:K47)</f>
        <v>0</v>
      </c>
      <c r="L48" s="136"/>
      <c r="M48" s="145" t="str">
        <f>CONCATENATE(FIXED(COUNTA(M30:M47),0,0),"　店")</f>
        <v>7　店</v>
      </c>
      <c r="N48" s="194">
        <f>SUM(N30:N47)</f>
        <v>6350</v>
      </c>
      <c r="O48" s="194">
        <f>SUM(O30:O47)</f>
        <v>0</v>
      </c>
      <c r="P48" s="136"/>
      <c r="Q48" s="145" t="str">
        <f>CONCATENATE(FIXED(COUNTA(Q30:Q47),0,0),"　店")</f>
        <v>4　店</v>
      </c>
      <c r="R48" s="194">
        <f>SUM(R30:R47)</f>
        <v>2750</v>
      </c>
      <c r="S48" s="138">
        <f>SUM(S30:S47)</f>
        <v>0</v>
      </c>
      <c r="T48" s="136"/>
      <c r="U48" s="137" t="str">
        <f>CONCATENATE(FIXED(COUNTA(U30:U47),0,0),"　店")</f>
        <v>0　店</v>
      </c>
      <c r="V48" s="194">
        <f>SUM(V30:V47)</f>
        <v>0</v>
      </c>
      <c r="W48" s="223">
        <f>SUM(W30:W47)</f>
        <v>0</v>
      </c>
      <c r="X48" s="224">
        <f>SUM(X30:X47)</f>
        <v>0</v>
      </c>
    </row>
    <row r="49" spans="1:24" ht="15.75" customHeight="1">
      <c r="A49" s="146" t="s">
        <v>588</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27">
    <mergeCell ref="T4:V4"/>
    <mergeCell ref="L4:N4"/>
    <mergeCell ref="L16:N16"/>
    <mergeCell ref="P16:R16"/>
    <mergeCell ref="T16:V16"/>
    <mergeCell ref="B1:E2"/>
    <mergeCell ref="R1:U1"/>
    <mergeCell ref="J3:K3"/>
    <mergeCell ref="A4:B4"/>
    <mergeCell ref="D4:F4"/>
    <mergeCell ref="P29:R29"/>
    <mergeCell ref="T29:V29"/>
    <mergeCell ref="H4:J4"/>
    <mergeCell ref="W1:X2"/>
    <mergeCell ref="R2:U2"/>
    <mergeCell ref="F1:G1"/>
    <mergeCell ref="I1:O1"/>
    <mergeCell ref="F2:G2"/>
    <mergeCell ref="I2:O2"/>
    <mergeCell ref="P4:R4"/>
    <mergeCell ref="D16:F16"/>
    <mergeCell ref="H16:J16"/>
    <mergeCell ref="A29:B29"/>
    <mergeCell ref="D29:F29"/>
    <mergeCell ref="H29:J29"/>
    <mergeCell ref="L29:N29"/>
    <mergeCell ref="A16:B16"/>
  </mergeCells>
  <dataValidations count="9">
    <dataValidation type="whole" operator="lessThanOrEqual" allowBlank="1" showInputMessage="1" showErrorMessage="1" sqref="K18:K28 L15 G5:G15 K31:K48 K5:K15 S5:S15 W5:W15 L5:L13 P5:P12 O5:O15 W17:W28 O17:O28 S17:S28 L18:L26 K30:L30 W30:W48 O30:O48 S30:S48 L31:L47 G30:G48 K17:L17 G17:G28">
      <formula1>J18</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H15 H5:H13 H17:H26 H30:H47">
      <formula1>W15</formula1>
    </dataValidation>
    <dataValidation operator="lessThanOrEqual" allowBlank="1" showInputMessage="1" showErrorMessage="1" sqref="G4 W4 S4 K4 O4 G29 S29 W16:X16 O29 G16 S16 K29 O16 F1:F2 W29:X29 X4:X5 K16 X17:X27 X30:X47"/>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showInputMessage="1" showErrorMessage="1" sqref="HE3:IV65536">
      <formula1>HC3</formula1>
    </dataValidation>
    <dataValidation type="whole" operator="lessThanOrEqual" allowBlank="1" showInputMessage="1" showErrorMessage="1" sqref="X48 X6:X15 X28">
      <formula1>三重郡・亀山市・鈴鹿市!#REF!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53" customWidth="1"/>
    <col min="2" max="2" width="10.625" style="153" customWidth="1"/>
    <col min="3" max="3" width="2.625" style="229" customWidth="1"/>
    <col min="4" max="4" width="7.375" style="121" hidden="1" customWidth="1"/>
    <col min="5" max="5" width="15.625" style="123" customWidth="1"/>
    <col min="6" max="6" width="7.625" style="152" customWidth="1"/>
    <col min="7" max="7" width="7.625" style="153" customWidth="1"/>
    <col min="8" max="8" width="4.125" style="121" hidden="1" customWidth="1"/>
    <col min="9" max="9" width="15.625" style="123" customWidth="1"/>
    <col min="10" max="11" width="7.625" style="153" customWidth="1"/>
    <col min="12" max="12" width="9.5039062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7.0039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13</v>
      </c>
      <c r="B1" s="300"/>
      <c r="C1" s="300"/>
      <c r="D1" s="300"/>
      <c r="E1" s="301"/>
      <c r="F1" s="336" t="s">
        <v>23</v>
      </c>
      <c r="G1" s="337"/>
      <c r="H1" s="158"/>
      <c r="I1" s="306"/>
      <c r="J1" s="306"/>
      <c r="K1" s="306"/>
      <c r="L1" s="306"/>
      <c r="M1" s="306"/>
      <c r="N1" s="306"/>
      <c r="O1" s="306"/>
      <c r="P1" s="159"/>
      <c r="Q1" s="120" t="s">
        <v>14</v>
      </c>
      <c r="R1" s="346"/>
      <c r="S1" s="306"/>
      <c r="T1" s="306"/>
      <c r="U1" s="307"/>
      <c r="V1" s="259" t="s">
        <v>53</v>
      </c>
      <c r="W1" s="342"/>
      <c r="X1" s="343"/>
    </row>
    <row r="2" spans="1:24" ht="34.5" customHeight="1">
      <c r="A2" s="161"/>
      <c r="B2" s="302"/>
      <c r="C2" s="302"/>
      <c r="D2" s="302"/>
      <c r="E2" s="303"/>
      <c r="F2" s="336" t="s">
        <v>54</v>
      </c>
      <c r="G2" s="337"/>
      <c r="H2" s="158"/>
      <c r="I2" s="306"/>
      <c r="J2" s="306"/>
      <c r="K2" s="306"/>
      <c r="L2" s="306"/>
      <c r="M2" s="306"/>
      <c r="N2" s="306"/>
      <c r="O2" s="306"/>
      <c r="P2" s="159"/>
      <c r="Q2" s="120" t="s">
        <v>25</v>
      </c>
      <c r="R2" s="339">
        <f>A6</f>
        <v>0</v>
      </c>
      <c r="S2" s="340"/>
      <c r="T2" s="340"/>
      <c r="U2" s="341"/>
      <c r="V2" s="260"/>
      <c r="W2" s="344"/>
      <c r="X2" s="345"/>
    </row>
    <row r="3" spans="5:24" ht="22.5" customHeight="1">
      <c r="E3" s="122"/>
      <c r="F3" s="122"/>
      <c r="G3" s="122"/>
      <c r="J3" s="332"/>
      <c r="K3" s="333"/>
      <c r="L3" s="124"/>
      <c r="M3" s="122"/>
      <c r="T3" s="124"/>
      <c r="U3" s="122"/>
      <c r="V3" s="122"/>
      <c r="X3" s="214"/>
    </row>
    <row r="4" spans="1:24" s="246" customFormat="1" ht="15.75" customHeight="1">
      <c r="A4" s="334" t="s">
        <v>0</v>
      </c>
      <c r="B4" s="335"/>
      <c r="C4" s="230"/>
      <c r="D4" s="329" t="s">
        <v>15</v>
      </c>
      <c r="E4" s="330"/>
      <c r="F4" s="331"/>
      <c r="G4" s="126" t="s">
        <v>19</v>
      </c>
      <c r="H4" s="329" t="s">
        <v>16</v>
      </c>
      <c r="I4" s="330"/>
      <c r="J4" s="331"/>
      <c r="K4" s="125" t="s">
        <v>19</v>
      </c>
      <c r="L4" s="329" t="s">
        <v>17</v>
      </c>
      <c r="M4" s="330"/>
      <c r="N4" s="331"/>
      <c r="O4" s="125" t="s">
        <v>19</v>
      </c>
      <c r="P4" s="329" t="s">
        <v>18</v>
      </c>
      <c r="Q4" s="330"/>
      <c r="R4" s="331"/>
      <c r="S4" s="125" t="s">
        <v>19</v>
      </c>
      <c r="T4" s="338" t="s">
        <v>466</v>
      </c>
      <c r="U4" s="330"/>
      <c r="V4" s="331"/>
      <c r="W4" s="126" t="s">
        <v>19</v>
      </c>
      <c r="X4" s="126" t="s">
        <v>22</v>
      </c>
    </row>
    <row r="5" spans="1:24" ht="15.75" customHeight="1">
      <c r="A5" s="212" t="s">
        <v>176</v>
      </c>
      <c r="B5" s="163"/>
      <c r="C5" s="231"/>
      <c r="D5" s="265">
        <v>240220101010</v>
      </c>
      <c r="E5" s="278" t="s">
        <v>499</v>
      </c>
      <c r="F5" s="272">
        <v>1900</v>
      </c>
      <c r="G5" s="164"/>
      <c r="H5" s="265">
        <v>240220202010</v>
      </c>
      <c r="I5" s="142" t="s">
        <v>200</v>
      </c>
      <c r="J5" s="165">
        <v>1050</v>
      </c>
      <c r="K5" s="247"/>
      <c r="L5" s="266">
        <v>240220303030</v>
      </c>
      <c r="M5" s="130" t="s">
        <v>211</v>
      </c>
      <c r="N5" s="174">
        <v>1000</v>
      </c>
      <c r="O5" s="251"/>
      <c r="P5" s="268">
        <v>240220405001</v>
      </c>
      <c r="Q5" s="130" t="s">
        <v>215</v>
      </c>
      <c r="R5" s="167">
        <v>950</v>
      </c>
      <c r="S5" s="249"/>
      <c r="T5" s="127" t="s">
        <v>225</v>
      </c>
      <c r="U5" s="128" t="s">
        <v>226</v>
      </c>
      <c r="V5" s="168">
        <v>2250</v>
      </c>
      <c r="W5" s="164"/>
      <c r="X5" s="261" t="s">
        <v>229</v>
      </c>
    </row>
    <row r="6" spans="1:24" ht="15.75" customHeight="1">
      <c r="A6" s="169">
        <f>SUM(G48,K48,O48,S48,W48)</f>
        <v>0</v>
      </c>
      <c r="B6" s="170">
        <f>SUM(F48,J48,N48,R48,V48)</f>
        <v>80450</v>
      </c>
      <c r="C6" s="233"/>
      <c r="D6" s="266">
        <v>240220101030</v>
      </c>
      <c r="E6" s="277" t="s">
        <v>177</v>
      </c>
      <c r="F6" s="171">
        <v>2650</v>
      </c>
      <c r="G6" s="172"/>
      <c r="H6" s="266">
        <v>240220202020</v>
      </c>
      <c r="I6" s="279" t="s">
        <v>201</v>
      </c>
      <c r="J6" s="173">
        <v>1650</v>
      </c>
      <c r="K6" s="250"/>
      <c r="L6" s="266">
        <v>240220303040</v>
      </c>
      <c r="M6" s="279" t="s">
        <v>212</v>
      </c>
      <c r="N6" s="174">
        <v>1600</v>
      </c>
      <c r="O6" s="249"/>
      <c r="P6" s="266">
        <v>240220405002</v>
      </c>
      <c r="Q6" s="130" t="s">
        <v>216</v>
      </c>
      <c r="R6" s="167">
        <v>550</v>
      </c>
      <c r="S6" s="249"/>
      <c r="T6" s="131" t="s">
        <v>227</v>
      </c>
      <c r="U6" s="130" t="s">
        <v>228</v>
      </c>
      <c r="V6" s="175">
        <v>700</v>
      </c>
      <c r="W6" s="172"/>
      <c r="X6" s="262" t="s">
        <v>456</v>
      </c>
    </row>
    <row r="7" spans="1:24" ht="15.75" customHeight="1">
      <c r="A7" s="176"/>
      <c r="B7" s="177"/>
      <c r="C7" s="233"/>
      <c r="D7" s="266">
        <v>240220101080</v>
      </c>
      <c r="E7" s="277" t="s">
        <v>178</v>
      </c>
      <c r="F7" s="171">
        <v>1100</v>
      </c>
      <c r="G7" s="172"/>
      <c r="H7" s="266">
        <v>240220202030</v>
      </c>
      <c r="I7" s="279" t="s">
        <v>202</v>
      </c>
      <c r="J7" s="273">
        <v>1100</v>
      </c>
      <c r="K7" s="250"/>
      <c r="L7" s="266">
        <v>240220303050</v>
      </c>
      <c r="M7" s="279" t="s">
        <v>213</v>
      </c>
      <c r="N7" s="174">
        <v>1350</v>
      </c>
      <c r="O7" s="249"/>
      <c r="P7" s="266">
        <v>240220405003</v>
      </c>
      <c r="Q7" s="130" t="s">
        <v>217</v>
      </c>
      <c r="R7" s="167">
        <v>500</v>
      </c>
      <c r="S7" s="249"/>
      <c r="T7" s="131"/>
      <c r="U7" s="130"/>
      <c r="V7" s="175"/>
      <c r="W7" s="172"/>
      <c r="X7" s="262" t="s">
        <v>453</v>
      </c>
    </row>
    <row r="8" spans="1:24" ht="15.75" customHeight="1">
      <c r="A8" s="176"/>
      <c r="B8" s="177"/>
      <c r="C8" s="233"/>
      <c r="D8" s="266">
        <v>240220101040</v>
      </c>
      <c r="E8" s="277" t="s">
        <v>179</v>
      </c>
      <c r="F8" s="171">
        <v>2500</v>
      </c>
      <c r="G8" s="172"/>
      <c r="H8" s="266">
        <v>240220202040</v>
      </c>
      <c r="I8" s="279" t="s">
        <v>203</v>
      </c>
      <c r="J8" s="173">
        <v>1200</v>
      </c>
      <c r="K8" s="250"/>
      <c r="L8" s="266">
        <v>240220303060</v>
      </c>
      <c r="M8" s="279" t="s">
        <v>214</v>
      </c>
      <c r="N8" s="174">
        <v>1550</v>
      </c>
      <c r="O8" s="249"/>
      <c r="P8" s="266">
        <v>240220405004</v>
      </c>
      <c r="Q8" s="130" t="s">
        <v>218</v>
      </c>
      <c r="R8" s="167">
        <v>400</v>
      </c>
      <c r="S8" s="249"/>
      <c r="T8" s="131"/>
      <c r="U8" s="130"/>
      <c r="V8" s="175"/>
      <c r="W8" s="172"/>
      <c r="X8" s="262"/>
    </row>
    <row r="9" spans="1:24" ht="15.75" customHeight="1">
      <c r="A9" s="176"/>
      <c r="B9" s="177"/>
      <c r="C9" s="233"/>
      <c r="D9" s="266">
        <v>240220101045</v>
      </c>
      <c r="E9" s="277" t="s">
        <v>500</v>
      </c>
      <c r="F9" s="171">
        <v>2050</v>
      </c>
      <c r="G9" s="172"/>
      <c r="H9" s="266">
        <v>240220202050</v>
      </c>
      <c r="I9" s="279" t="s">
        <v>204</v>
      </c>
      <c r="J9" s="173">
        <v>3300</v>
      </c>
      <c r="K9" s="249"/>
      <c r="L9" s="131"/>
      <c r="M9" s="130"/>
      <c r="N9" s="167"/>
      <c r="O9" s="172"/>
      <c r="P9" s="266">
        <v>240220405005</v>
      </c>
      <c r="Q9" s="130" t="s">
        <v>219</v>
      </c>
      <c r="R9" s="167">
        <v>1350</v>
      </c>
      <c r="S9" s="172"/>
      <c r="T9" s="131"/>
      <c r="U9" s="130"/>
      <c r="V9" s="175"/>
      <c r="W9" s="172"/>
      <c r="X9" s="262"/>
    </row>
    <row r="10" spans="1:24" ht="15.75" customHeight="1">
      <c r="A10" s="176"/>
      <c r="B10" s="177"/>
      <c r="C10" s="233"/>
      <c r="D10" s="266">
        <v>240220101310</v>
      </c>
      <c r="E10" s="277" t="s">
        <v>504</v>
      </c>
      <c r="F10" s="171">
        <v>1950</v>
      </c>
      <c r="G10" s="172"/>
      <c r="H10" s="266">
        <v>240220202060</v>
      </c>
      <c r="I10" s="279" t="s">
        <v>528</v>
      </c>
      <c r="J10" s="273">
        <v>2350</v>
      </c>
      <c r="K10" s="249"/>
      <c r="L10" s="132"/>
      <c r="M10" s="133"/>
      <c r="N10" s="179"/>
      <c r="O10" s="172"/>
      <c r="P10" s="266">
        <v>240220405006</v>
      </c>
      <c r="Q10" s="130" t="s">
        <v>220</v>
      </c>
      <c r="R10" s="167">
        <v>1100</v>
      </c>
      <c r="S10" s="172"/>
      <c r="T10" s="131"/>
      <c r="U10" s="130"/>
      <c r="V10" s="175"/>
      <c r="W10" s="172"/>
      <c r="X10" s="262"/>
    </row>
    <row r="11" spans="1:24" ht="15.75" customHeight="1">
      <c r="A11" s="176"/>
      <c r="B11" s="177"/>
      <c r="C11" s="233"/>
      <c r="D11" s="266">
        <v>240220101050</v>
      </c>
      <c r="E11" s="277" t="s">
        <v>501</v>
      </c>
      <c r="F11" s="171">
        <v>1750</v>
      </c>
      <c r="G11" s="172"/>
      <c r="H11" s="269">
        <v>240220202120</v>
      </c>
      <c r="I11" s="279" t="s">
        <v>205</v>
      </c>
      <c r="J11" s="173">
        <v>1200</v>
      </c>
      <c r="K11" s="172"/>
      <c r="L11" s="131"/>
      <c r="M11" s="130"/>
      <c r="N11" s="167"/>
      <c r="O11" s="172"/>
      <c r="P11" s="266">
        <v>240220405007</v>
      </c>
      <c r="Q11" s="130" t="s">
        <v>221</v>
      </c>
      <c r="R11" s="167">
        <v>700</v>
      </c>
      <c r="S11" s="172"/>
      <c r="T11" s="131"/>
      <c r="U11" s="130"/>
      <c r="V11" s="175"/>
      <c r="W11" s="180"/>
      <c r="X11" s="262"/>
    </row>
    <row r="12" spans="1:24" ht="15.75" customHeight="1">
      <c r="A12" s="176"/>
      <c r="B12" s="177"/>
      <c r="C12" s="233"/>
      <c r="D12" s="266">
        <v>240220101060</v>
      </c>
      <c r="E12" s="277" t="s">
        <v>180</v>
      </c>
      <c r="F12" s="171">
        <v>3700</v>
      </c>
      <c r="G12" s="172"/>
      <c r="H12" s="266">
        <v>240220202080</v>
      </c>
      <c r="I12" s="279" t="s">
        <v>206</v>
      </c>
      <c r="J12" s="173">
        <v>500</v>
      </c>
      <c r="K12" s="172"/>
      <c r="L12" s="131"/>
      <c r="M12" s="130"/>
      <c r="N12" s="167"/>
      <c r="O12" s="172"/>
      <c r="P12" s="266">
        <v>240220405008</v>
      </c>
      <c r="Q12" s="130" t="s">
        <v>214</v>
      </c>
      <c r="R12" s="167">
        <v>1000</v>
      </c>
      <c r="S12" s="172"/>
      <c r="T12" s="131"/>
      <c r="U12" s="130"/>
      <c r="V12" s="175"/>
      <c r="W12" s="172"/>
      <c r="X12" s="262"/>
    </row>
    <row r="13" spans="1:24" ht="15.75" customHeight="1">
      <c r="A13" s="176"/>
      <c r="B13" s="177"/>
      <c r="C13" s="233"/>
      <c r="D13" s="266">
        <v>240220101070</v>
      </c>
      <c r="E13" s="277" t="s">
        <v>181</v>
      </c>
      <c r="F13" s="171">
        <v>1350</v>
      </c>
      <c r="G13" s="172"/>
      <c r="H13" s="266">
        <v>240220202090</v>
      </c>
      <c r="I13" s="279" t="s">
        <v>207</v>
      </c>
      <c r="J13" s="281">
        <v>1050</v>
      </c>
      <c r="K13" s="172"/>
      <c r="L13" s="131"/>
      <c r="M13" s="130"/>
      <c r="N13" s="167"/>
      <c r="O13" s="172"/>
      <c r="P13" s="266">
        <v>240220405009</v>
      </c>
      <c r="Q13" s="130" t="s">
        <v>222</v>
      </c>
      <c r="R13" s="167">
        <v>200</v>
      </c>
      <c r="S13" s="172"/>
      <c r="T13" s="131"/>
      <c r="U13" s="130"/>
      <c r="V13" s="175"/>
      <c r="W13" s="172"/>
      <c r="X13" s="262"/>
    </row>
    <row r="14" spans="1:24" ht="15.75" customHeight="1">
      <c r="A14" s="176"/>
      <c r="B14" s="177"/>
      <c r="C14" s="233"/>
      <c r="D14" s="266">
        <v>240220101100</v>
      </c>
      <c r="E14" s="277" t="s">
        <v>182</v>
      </c>
      <c r="F14" s="171">
        <v>1750</v>
      </c>
      <c r="G14" s="172"/>
      <c r="H14" s="266">
        <v>240220202110</v>
      </c>
      <c r="I14" s="279" t="s">
        <v>208</v>
      </c>
      <c r="J14" s="273">
        <v>1500</v>
      </c>
      <c r="K14" s="172"/>
      <c r="L14" s="131"/>
      <c r="M14" s="130"/>
      <c r="N14" s="167"/>
      <c r="O14" s="172"/>
      <c r="P14" s="266">
        <v>240220405010</v>
      </c>
      <c r="Q14" s="130" t="s">
        <v>223</v>
      </c>
      <c r="R14" s="167">
        <v>350</v>
      </c>
      <c r="S14" s="172"/>
      <c r="T14" s="131"/>
      <c r="U14" s="130"/>
      <c r="V14" s="175"/>
      <c r="W14" s="172"/>
      <c r="X14" s="262"/>
    </row>
    <row r="15" spans="1:24" ht="15.75" customHeight="1">
      <c r="A15" s="181"/>
      <c r="B15" s="182"/>
      <c r="C15" s="233"/>
      <c r="D15" s="266">
        <v>240220101290</v>
      </c>
      <c r="E15" s="277" t="s">
        <v>503</v>
      </c>
      <c r="F15" s="171">
        <v>1900</v>
      </c>
      <c r="G15" s="187"/>
      <c r="H15" s="266">
        <v>240220202140</v>
      </c>
      <c r="I15" s="279" t="s">
        <v>529</v>
      </c>
      <c r="J15" s="173">
        <v>1900</v>
      </c>
      <c r="K15" s="172"/>
      <c r="L15" s="131"/>
      <c r="M15" s="130"/>
      <c r="N15" s="167"/>
      <c r="O15" s="172"/>
      <c r="P15" s="266">
        <v>240220405011</v>
      </c>
      <c r="Q15" s="130" t="s">
        <v>224</v>
      </c>
      <c r="R15" s="167">
        <v>200</v>
      </c>
      <c r="S15" s="172"/>
      <c r="T15" s="131"/>
      <c r="U15" s="130"/>
      <c r="V15" s="175"/>
      <c r="W15" s="172"/>
      <c r="X15" s="262"/>
    </row>
    <row r="16" spans="1:24" ht="15.75" customHeight="1">
      <c r="A16" s="178"/>
      <c r="B16" s="183"/>
      <c r="C16" s="234"/>
      <c r="D16" s="270">
        <v>240220101300</v>
      </c>
      <c r="E16" s="277" t="s">
        <v>183</v>
      </c>
      <c r="F16" s="171">
        <v>1350</v>
      </c>
      <c r="G16" s="187"/>
      <c r="H16" s="266">
        <v>240220202150</v>
      </c>
      <c r="I16" s="279" t="s">
        <v>209</v>
      </c>
      <c r="J16" s="173">
        <v>750</v>
      </c>
      <c r="K16" s="172"/>
      <c r="L16" s="131"/>
      <c r="M16" s="130"/>
      <c r="N16" s="167"/>
      <c r="O16" s="172"/>
      <c r="P16" s="131"/>
      <c r="Q16" s="130"/>
      <c r="R16" s="167"/>
      <c r="S16" s="172"/>
      <c r="T16" s="131"/>
      <c r="U16" s="130"/>
      <c r="V16" s="175"/>
      <c r="W16" s="172"/>
      <c r="X16" s="262"/>
    </row>
    <row r="17" spans="1:24" ht="15.75" customHeight="1">
      <c r="A17" s="178"/>
      <c r="B17" s="183"/>
      <c r="C17" s="234"/>
      <c r="D17" s="270">
        <v>240220101120</v>
      </c>
      <c r="E17" s="277" t="s">
        <v>184</v>
      </c>
      <c r="F17" s="171">
        <v>2650</v>
      </c>
      <c r="G17" s="187"/>
      <c r="H17" s="270">
        <v>240220202160</v>
      </c>
      <c r="I17" s="279" t="s">
        <v>210</v>
      </c>
      <c r="J17" s="273">
        <v>1350</v>
      </c>
      <c r="K17" s="187"/>
      <c r="L17" s="131"/>
      <c r="M17" s="130"/>
      <c r="N17" s="167"/>
      <c r="O17" s="172"/>
      <c r="P17" s="131"/>
      <c r="Q17" s="130"/>
      <c r="R17" s="167"/>
      <c r="S17" s="172"/>
      <c r="T17" s="131"/>
      <c r="U17" s="130"/>
      <c r="V17" s="175"/>
      <c r="W17" s="172"/>
      <c r="X17" s="262"/>
    </row>
    <row r="18" spans="1:24" ht="15.75" customHeight="1">
      <c r="A18" s="184"/>
      <c r="B18" s="185"/>
      <c r="C18" s="234"/>
      <c r="D18" s="270">
        <v>240220101130</v>
      </c>
      <c r="E18" s="277" t="s">
        <v>185</v>
      </c>
      <c r="F18" s="171">
        <v>1550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270">
        <v>240220101140</v>
      </c>
      <c r="E19" s="277" t="s">
        <v>186</v>
      </c>
      <c r="F19" s="171">
        <v>1900</v>
      </c>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270">
        <v>240220101150</v>
      </c>
      <c r="E20" s="277" t="s">
        <v>187</v>
      </c>
      <c r="F20" s="171">
        <v>1350</v>
      </c>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270">
        <v>240220101160</v>
      </c>
      <c r="E21" s="277" t="s">
        <v>188</v>
      </c>
      <c r="F21" s="171">
        <v>950</v>
      </c>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270">
        <v>240220101170</v>
      </c>
      <c r="E22" s="277" t="s">
        <v>189</v>
      </c>
      <c r="F22" s="171">
        <v>1500</v>
      </c>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270">
        <v>240220101180</v>
      </c>
      <c r="E23" s="277" t="s">
        <v>190</v>
      </c>
      <c r="F23" s="171">
        <v>450</v>
      </c>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270">
        <v>240220101190</v>
      </c>
      <c r="E24" s="277" t="s">
        <v>191</v>
      </c>
      <c r="F24" s="171">
        <v>1500</v>
      </c>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270">
        <v>240220101200</v>
      </c>
      <c r="E25" s="277" t="s">
        <v>192</v>
      </c>
      <c r="F25" s="171">
        <v>2050</v>
      </c>
      <c r="G25" s="187"/>
      <c r="H25" s="134"/>
      <c r="I25" s="135"/>
      <c r="J25" s="188"/>
      <c r="K25" s="187"/>
      <c r="L25" s="131"/>
      <c r="M25" s="130"/>
      <c r="N25" s="167"/>
      <c r="O25" s="187"/>
      <c r="P25" s="134"/>
      <c r="Q25" s="135"/>
      <c r="R25" s="188"/>
      <c r="S25" s="187"/>
      <c r="T25" s="134"/>
      <c r="U25" s="135"/>
      <c r="V25" s="175"/>
      <c r="W25" s="187"/>
      <c r="X25" s="262"/>
    </row>
    <row r="26" spans="1:24" ht="15.75" customHeight="1">
      <c r="A26" s="184"/>
      <c r="B26" s="185"/>
      <c r="C26" s="234" t="s">
        <v>131</v>
      </c>
      <c r="D26" s="270">
        <v>240220101210</v>
      </c>
      <c r="E26" s="277" t="s">
        <v>193</v>
      </c>
      <c r="F26" s="171">
        <v>1150</v>
      </c>
      <c r="G26" s="187"/>
      <c r="H26" s="134"/>
      <c r="I26" s="135"/>
      <c r="J26" s="188"/>
      <c r="K26" s="187"/>
      <c r="L26" s="131"/>
      <c r="M26" s="130"/>
      <c r="N26" s="167"/>
      <c r="O26" s="187"/>
      <c r="P26" s="134"/>
      <c r="Q26" s="135"/>
      <c r="R26" s="188"/>
      <c r="S26" s="187"/>
      <c r="T26" s="134"/>
      <c r="U26" s="135"/>
      <c r="V26" s="190"/>
      <c r="W26" s="187"/>
      <c r="X26" s="262"/>
    </row>
    <row r="27" spans="1:24" ht="15.75" customHeight="1">
      <c r="A27" s="184"/>
      <c r="B27" s="185"/>
      <c r="C27" s="234"/>
      <c r="D27" s="270">
        <v>240220101220</v>
      </c>
      <c r="E27" s="277" t="s">
        <v>194</v>
      </c>
      <c r="F27" s="171">
        <v>700</v>
      </c>
      <c r="G27" s="187"/>
      <c r="H27" s="134"/>
      <c r="I27" s="135"/>
      <c r="J27" s="188"/>
      <c r="K27" s="187"/>
      <c r="L27" s="131"/>
      <c r="M27" s="130"/>
      <c r="N27" s="167"/>
      <c r="O27" s="187"/>
      <c r="P27" s="134"/>
      <c r="Q27" s="135"/>
      <c r="R27" s="188"/>
      <c r="S27" s="187"/>
      <c r="T27" s="134"/>
      <c r="U27" s="135"/>
      <c r="V27" s="175"/>
      <c r="W27" s="187"/>
      <c r="X27" s="262" t="s">
        <v>457</v>
      </c>
    </row>
    <row r="28" spans="1:24" ht="15.75" customHeight="1">
      <c r="A28" s="184"/>
      <c r="B28" s="185"/>
      <c r="C28" s="234"/>
      <c r="D28" s="270">
        <v>240220101230</v>
      </c>
      <c r="E28" s="277" t="s">
        <v>502</v>
      </c>
      <c r="F28" s="171">
        <v>1850</v>
      </c>
      <c r="G28" s="187"/>
      <c r="H28" s="134"/>
      <c r="I28" s="135"/>
      <c r="J28" s="188"/>
      <c r="K28" s="187"/>
      <c r="L28" s="131"/>
      <c r="M28" s="130"/>
      <c r="N28" s="167"/>
      <c r="O28" s="187"/>
      <c r="P28" s="134"/>
      <c r="Q28" s="135"/>
      <c r="R28" s="188"/>
      <c r="S28" s="187"/>
      <c r="T28" s="134"/>
      <c r="U28" s="135"/>
      <c r="V28" s="175"/>
      <c r="W28" s="187"/>
      <c r="X28" s="262"/>
    </row>
    <row r="29" spans="1:24" ht="15.75" customHeight="1">
      <c r="A29" s="184"/>
      <c r="B29" s="185"/>
      <c r="C29" s="234"/>
      <c r="D29" s="270">
        <v>240220101240</v>
      </c>
      <c r="E29" s="277" t="s">
        <v>195</v>
      </c>
      <c r="F29" s="171">
        <v>2200</v>
      </c>
      <c r="G29" s="187"/>
      <c r="H29" s="134"/>
      <c r="I29" s="135"/>
      <c r="J29" s="188"/>
      <c r="K29" s="187"/>
      <c r="L29" s="131"/>
      <c r="M29" s="130"/>
      <c r="N29" s="167"/>
      <c r="O29" s="187"/>
      <c r="P29" s="134"/>
      <c r="Q29" s="135"/>
      <c r="R29" s="188"/>
      <c r="S29" s="187"/>
      <c r="T29" s="134"/>
      <c r="U29" s="135"/>
      <c r="V29" s="190"/>
      <c r="W29" s="187"/>
      <c r="X29" s="262"/>
    </row>
    <row r="30" spans="1:24" ht="15.75" customHeight="1">
      <c r="A30" s="184"/>
      <c r="B30" s="185"/>
      <c r="C30" s="234"/>
      <c r="D30" s="270">
        <v>240220101250</v>
      </c>
      <c r="E30" s="277" t="s">
        <v>196</v>
      </c>
      <c r="F30" s="171">
        <v>550</v>
      </c>
      <c r="G30" s="187"/>
      <c r="H30" s="134"/>
      <c r="I30" s="135"/>
      <c r="J30" s="188"/>
      <c r="K30" s="187"/>
      <c r="L30" s="131"/>
      <c r="M30" s="130"/>
      <c r="N30" s="167"/>
      <c r="O30" s="187"/>
      <c r="P30" s="134"/>
      <c r="Q30" s="135"/>
      <c r="R30" s="188"/>
      <c r="S30" s="187"/>
      <c r="T30" s="134"/>
      <c r="U30" s="135"/>
      <c r="V30" s="190"/>
      <c r="W30" s="187"/>
      <c r="X30" s="262"/>
    </row>
    <row r="31" spans="1:24" ht="15.75" customHeight="1">
      <c r="A31" s="184"/>
      <c r="B31" s="185"/>
      <c r="C31" s="234"/>
      <c r="D31" s="270">
        <v>240220101260</v>
      </c>
      <c r="E31" s="277" t="s">
        <v>197</v>
      </c>
      <c r="F31" s="171">
        <v>350</v>
      </c>
      <c r="G31" s="187"/>
      <c r="H31" s="134"/>
      <c r="I31" s="135"/>
      <c r="J31" s="188"/>
      <c r="K31" s="187"/>
      <c r="L31" s="131"/>
      <c r="M31" s="130"/>
      <c r="N31" s="167"/>
      <c r="O31" s="187"/>
      <c r="P31" s="134"/>
      <c r="Q31" s="135"/>
      <c r="R31" s="188"/>
      <c r="S31" s="187"/>
      <c r="T31" s="134"/>
      <c r="U31" s="135"/>
      <c r="V31" s="175"/>
      <c r="W31" s="187"/>
      <c r="X31" s="262"/>
    </row>
    <row r="32" spans="1:24" ht="15.75" customHeight="1">
      <c r="A32" s="184"/>
      <c r="B32" s="185"/>
      <c r="C32" s="234"/>
      <c r="D32" s="270">
        <v>240220101270</v>
      </c>
      <c r="E32" s="277" t="s">
        <v>198</v>
      </c>
      <c r="F32" s="171">
        <v>600</v>
      </c>
      <c r="G32" s="187"/>
      <c r="H32" s="134"/>
      <c r="I32" s="135"/>
      <c r="J32" s="188"/>
      <c r="K32" s="187"/>
      <c r="L32" s="131"/>
      <c r="M32" s="130"/>
      <c r="N32" s="167"/>
      <c r="O32" s="187"/>
      <c r="P32" s="134"/>
      <c r="Q32" s="135"/>
      <c r="R32" s="188"/>
      <c r="S32" s="187"/>
      <c r="T32" s="134"/>
      <c r="U32" s="135"/>
      <c r="V32" s="190"/>
      <c r="W32" s="187"/>
      <c r="X32" s="262"/>
    </row>
    <row r="33" spans="1:24" ht="15.75" customHeight="1">
      <c r="A33" s="184"/>
      <c r="B33" s="185"/>
      <c r="C33" s="234"/>
      <c r="D33" s="270">
        <v>240220101280</v>
      </c>
      <c r="E33" s="277" t="s">
        <v>199</v>
      </c>
      <c r="F33" s="171">
        <v>550</v>
      </c>
      <c r="G33" s="187"/>
      <c r="H33" s="134"/>
      <c r="I33" s="135"/>
      <c r="J33" s="188"/>
      <c r="K33" s="187"/>
      <c r="L33" s="131"/>
      <c r="M33" s="130"/>
      <c r="N33" s="167"/>
      <c r="O33" s="187"/>
      <c r="P33" s="134"/>
      <c r="Q33" s="135"/>
      <c r="R33" s="188"/>
      <c r="S33" s="187"/>
      <c r="T33" s="134"/>
      <c r="U33" s="135"/>
      <c r="V33" s="175"/>
      <c r="W33" s="187"/>
      <c r="X33" s="262"/>
    </row>
    <row r="34" spans="1:24" ht="15.75" customHeight="1">
      <c r="A34" s="184"/>
      <c r="B34" s="185"/>
      <c r="C34" s="234"/>
      <c r="D34" s="134"/>
      <c r="E34" s="135"/>
      <c r="F34" s="189"/>
      <c r="G34" s="187"/>
      <c r="H34" s="134"/>
      <c r="I34" s="135"/>
      <c r="J34" s="188"/>
      <c r="K34" s="187"/>
      <c r="L34" s="131"/>
      <c r="M34" s="130"/>
      <c r="N34" s="167"/>
      <c r="O34" s="187"/>
      <c r="P34" s="134"/>
      <c r="Q34" s="135"/>
      <c r="R34" s="188"/>
      <c r="S34" s="187"/>
      <c r="T34" s="134"/>
      <c r="U34" s="135"/>
      <c r="V34" s="190"/>
      <c r="W34" s="187"/>
      <c r="X34" s="262"/>
    </row>
    <row r="35" spans="1:24" ht="15.75" customHeight="1">
      <c r="A35" s="184"/>
      <c r="B35" s="185"/>
      <c r="C35" s="234"/>
      <c r="D35" s="134"/>
      <c r="E35" s="135"/>
      <c r="F35" s="189"/>
      <c r="G35" s="187"/>
      <c r="H35" s="134"/>
      <c r="I35" s="135"/>
      <c r="J35" s="188"/>
      <c r="K35" s="187"/>
      <c r="L35" s="131"/>
      <c r="M35" s="130"/>
      <c r="N35" s="167"/>
      <c r="O35" s="187"/>
      <c r="P35" s="134"/>
      <c r="Q35" s="135"/>
      <c r="R35" s="188"/>
      <c r="S35" s="187"/>
      <c r="T35" s="134"/>
      <c r="U35" s="135"/>
      <c r="V35" s="175"/>
      <c r="W35" s="187"/>
      <c r="X35" s="262"/>
    </row>
    <row r="36" spans="1:24" ht="15.75" customHeight="1">
      <c r="A36" s="184"/>
      <c r="B36" s="185"/>
      <c r="C36" s="234"/>
      <c r="D36" s="134"/>
      <c r="E36" s="135"/>
      <c r="F36" s="189"/>
      <c r="G36" s="187"/>
      <c r="H36" s="134"/>
      <c r="I36" s="135"/>
      <c r="J36" s="188"/>
      <c r="K36" s="187"/>
      <c r="L36" s="131"/>
      <c r="M36" s="130"/>
      <c r="N36" s="167"/>
      <c r="O36" s="187"/>
      <c r="P36" s="134"/>
      <c r="Q36" s="135"/>
      <c r="R36" s="188"/>
      <c r="S36" s="187"/>
      <c r="T36" s="134"/>
      <c r="U36" s="135"/>
      <c r="V36" s="190"/>
      <c r="W36" s="187"/>
      <c r="X36" s="262"/>
    </row>
    <row r="37" spans="1:24" ht="15.75" customHeight="1">
      <c r="A37" s="184"/>
      <c r="B37" s="185"/>
      <c r="C37" s="234"/>
      <c r="D37" s="134"/>
      <c r="E37" s="135"/>
      <c r="F37" s="189"/>
      <c r="G37" s="187"/>
      <c r="H37" s="134"/>
      <c r="I37" s="135"/>
      <c r="J37" s="188"/>
      <c r="K37" s="187"/>
      <c r="L37" s="131"/>
      <c r="M37" s="130"/>
      <c r="N37" s="167"/>
      <c r="O37" s="187"/>
      <c r="P37" s="134"/>
      <c r="Q37" s="135"/>
      <c r="R37" s="188"/>
      <c r="S37" s="187"/>
      <c r="T37" s="134"/>
      <c r="U37" s="135"/>
      <c r="V37" s="190"/>
      <c r="W37" s="187"/>
      <c r="X37" s="262"/>
    </row>
    <row r="38" spans="1:24" ht="15.75" customHeight="1">
      <c r="A38" s="184"/>
      <c r="B38" s="185"/>
      <c r="C38" s="234"/>
      <c r="D38" s="134"/>
      <c r="E38" s="135"/>
      <c r="F38" s="186"/>
      <c r="G38" s="187"/>
      <c r="H38" s="134"/>
      <c r="I38" s="135"/>
      <c r="J38" s="188"/>
      <c r="K38" s="187"/>
      <c r="L38" s="131"/>
      <c r="M38" s="130"/>
      <c r="N38" s="167"/>
      <c r="O38" s="187"/>
      <c r="P38" s="134"/>
      <c r="Q38" s="135"/>
      <c r="R38" s="188"/>
      <c r="S38" s="187"/>
      <c r="T38" s="134"/>
      <c r="U38" s="135"/>
      <c r="V38" s="175"/>
      <c r="W38" s="187"/>
      <c r="X38" s="262"/>
    </row>
    <row r="39" spans="1:24" ht="15.75" customHeight="1">
      <c r="A39" s="184"/>
      <c r="B39" s="185"/>
      <c r="C39" s="234"/>
      <c r="D39" s="134"/>
      <c r="E39" s="135"/>
      <c r="F39" s="189"/>
      <c r="G39" s="187"/>
      <c r="H39" s="134"/>
      <c r="I39" s="135"/>
      <c r="J39" s="188"/>
      <c r="K39" s="187"/>
      <c r="L39" s="131"/>
      <c r="M39" s="130"/>
      <c r="N39" s="167"/>
      <c r="O39" s="187"/>
      <c r="P39" s="134"/>
      <c r="Q39" s="135"/>
      <c r="R39" s="188"/>
      <c r="S39" s="187"/>
      <c r="T39" s="134"/>
      <c r="U39" s="135"/>
      <c r="V39" s="190"/>
      <c r="W39" s="187"/>
      <c r="X39" s="262"/>
    </row>
    <row r="40" spans="1:24" ht="15.75" customHeight="1">
      <c r="A40" s="184"/>
      <c r="B40" s="185"/>
      <c r="C40" s="234"/>
      <c r="D40" s="134"/>
      <c r="E40" s="135"/>
      <c r="F40" s="186"/>
      <c r="G40" s="187"/>
      <c r="H40" s="134"/>
      <c r="I40" s="135"/>
      <c r="J40" s="188"/>
      <c r="K40" s="187"/>
      <c r="L40" s="131"/>
      <c r="M40" s="130"/>
      <c r="N40" s="167"/>
      <c r="O40" s="187"/>
      <c r="P40" s="134"/>
      <c r="Q40" s="135"/>
      <c r="R40" s="188"/>
      <c r="S40" s="187"/>
      <c r="T40" s="134"/>
      <c r="U40" s="135"/>
      <c r="V40" s="175"/>
      <c r="W40" s="187"/>
      <c r="X40" s="262"/>
    </row>
    <row r="41" spans="1:24" ht="15.75" customHeight="1">
      <c r="A41" s="184"/>
      <c r="B41" s="185"/>
      <c r="C41" s="234"/>
      <c r="D41" s="134"/>
      <c r="E41" s="135"/>
      <c r="F41" s="189"/>
      <c r="G41" s="187"/>
      <c r="H41" s="134"/>
      <c r="I41" s="135"/>
      <c r="J41" s="188"/>
      <c r="K41" s="187"/>
      <c r="L41" s="131"/>
      <c r="M41" s="130"/>
      <c r="N41" s="167"/>
      <c r="O41" s="187"/>
      <c r="P41" s="134"/>
      <c r="Q41" s="135"/>
      <c r="R41" s="188"/>
      <c r="S41" s="187"/>
      <c r="T41" s="134"/>
      <c r="U41" s="135"/>
      <c r="V41" s="190"/>
      <c r="W41" s="187"/>
      <c r="X41" s="262"/>
    </row>
    <row r="42" spans="1:24" ht="15.75" customHeight="1">
      <c r="A42" s="184"/>
      <c r="B42" s="185"/>
      <c r="C42" s="234"/>
      <c r="D42" s="134"/>
      <c r="E42" s="135"/>
      <c r="F42" s="186"/>
      <c r="G42" s="187"/>
      <c r="H42" s="134"/>
      <c r="I42" s="135"/>
      <c r="J42" s="188"/>
      <c r="K42" s="187"/>
      <c r="L42" s="131"/>
      <c r="M42" s="130"/>
      <c r="N42" s="167"/>
      <c r="O42" s="187"/>
      <c r="P42" s="134"/>
      <c r="Q42" s="135"/>
      <c r="R42" s="188"/>
      <c r="S42" s="187"/>
      <c r="T42" s="134"/>
      <c r="U42" s="135"/>
      <c r="V42" s="175"/>
      <c r="W42" s="187"/>
      <c r="X42" s="262"/>
    </row>
    <row r="43" spans="1:24" ht="15.75" customHeight="1">
      <c r="A43" s="184"/>
      <c r="B43" s="185"/>
      <c r="C43" s="234"/>
      <c r="D43" s="134"/>
      <c r="E43" s="135"/>
      <c r="F43" s="189"/>
      <c r="G43" s="187"/>
      <c r="H43" s="134"/>
      <c r="I43" s="135"/>
      <c r="J43" s="188"/>
      <c r="K43" s="187"/>
      <c r="L43" s="131"/>
      <c r="M43" s="130"/>
      <c r="N43" s="167"/>
      <c r="O43" s="187"/>
      <c r="P43" s="134"/>
      <c r="Q43" s="135"/>
      <c r="R43" s="188"/>
      <c r="S43" s="187"/>
      <c r="T43" s="134"/>
      <c r="U43" s="135"/>
      <c r="V43" s="190"/>
      <c r="W43" s="187"/>
      <c r="X43" s="262"/>
    </row>
    <row r="44" spans="1:24" ht="15.75" customHeight="1">
      <c r="A44" s="184"/>
      <c r="B44" s="185"/>
      <c r="C44" s="234"/>
      <c r="D44" s="134"/>
      <c r="E44" s="135"/>
      <c r="F44" s="189"/>
      <c r="G44" s="187"/>
      <c r="H44" s="134"/>
      <c r="I44" s="135"/>
      <c r="J44" s="188"/>
      <c r="K44" s="187"/>
      <c r="L44" s="131"/>
      <c r="M44" s="130"/>
      <c r="N44" s="167"/>
      <c r="O44" s="187"/>
      <c r="P44" s="134"/>
      <c r="Q44" s="135"/>
      <c r="R44" s="188"/>
      <c r="S44" s="187"/>
      <c r="T44" s="134"/>
      <c r="U44" s="135"/>
      <c r="V44" s="190"/>
      <c r="W44" s="187"/>
      <c r="X44" s="262"/>
    </row>
    <row r="45" spans="1:24" ht="15.75" customHeight="1">
      <c r="A45" s="184"/>
      <c r="B45" s="185"/>
      <c r="C45" s="234"/>
      <c r="D45" s="134"/>
      <c r="E45" s="135"/>
      <c r="F45" s="186"/>
      <c r="G45" s="187"/>
      <c r="H45" s="134"/>
      <c r="I45" s="135"/>
      <c r="J45" s="188"/>
      <c r="K45" s="187"/>
      <c r="L45" s="131"/>
      <c r="M45" s="130"/>
      <c r="N45" s="167"/>
      <c r="O45" s="187"/>
      <c r="P45" s="134"/>
      <c r="Q45" s="135"/>
      <c r="R45" s="188"/>
      <c r="S45" s="187"/>
      <c r="T45" s="134"/>
      <c r="U45" s="135"/>
      <c r="V45" s="175"/>
      <c r="W45" s="187"/>
      <c r="X45" s="262"/>
    </row>
    <row r="46" spans="1:24" ht="15.75" customHeight="1">
      <c r="A46" s="184"/>
      <c r="B46" s="185"/>
      <c r="C46" s="234"/>
      <c r="D46" s="134"/>
      <c r="E46" s="135"/>
      <c r="F46" s="189"/>
      <c r="G46" s="187"/>
      <c r="H46" s="134"/>
      <c r="I46" s="135"/>
      <c r="J46" s="188"/>
      <c r="K46" s="187"/>
      <c r="L46" s="131"/>
      <c r="M46" s="130"/>
      <c r="N46" s="167"/>
      <c r="O46" s="187"/>
      <c r="P46" s="134"/>
      <c r="Q46" s="135"/>
      <c r="R46" s="188"/>
      <c r="S46" s="187"/>
      <c r="T46" s="134"/>
      <c r="U46" s="135"/>
      <c r="V46" s="190"/>
      <c r="W46" s="187"/>
      <c r="X46" s="262"/>
    </row>
    <row r="47" spans="1:24" ht="15.75" customHeight="1">
      <c r="A47" s="184"/>
      <c r="B47" s="185"/>
      <c r="C47" s="234"/>
      <c r="D47" s="134"/>
      <c r="E47" s="135"/>
      <c r="F47" s="189"/>
      <c r="G47" s="187"/>
      <c r="H47" s="134"/>
      <c r="I47" s="135"/>
      <c r="J47" s="188"/>
      <c r="K47" s="187"/>
      <c r="L47" s="134"/>
      <c r="M47" s="135"/>
      <c r="N47" s="188"/>
      <c r="O47" s="187"/>
      <c r="P47" s="134"/>
      <c r="Q47" s="135"/>
      <c r="R47" s="188"/>
      <c r="S47" s="187"/>
      <c r="T47" s="134"/>
      <c r="U47" s="135"/>
      <c r="V47" s="191"/>
      <c r="W47" s="187"/>
      <c r="X47" s="263"/>
    </row>
    <row r="48" spans="1:24" ht="15.75" customHeight="1">
      <c r="A48" s="192"/>
      <c r="B48" s="193"/>
      <c r="C48" s="235"/>
      <c r="D48" s="136"/>
      <c r="E48" s="137" t="str">
        <f>CONCATENATE(FIXED(COUNTA(E5:E47),0,0),"　店")</f>
        <v>29　店</v>
      </c>
      <c r="F48" s="194">
        <f>SUM(F5:F47)</f>
        <v>45800</v>
      </c>
      <c r="G48" s="138">
        <f>SUM(G5:G47)</f>
        <v>0</v>
      </c>
      <c r="H48" s="136"/>
      <c r="I48" s="137" t="str">
        <f>CONCATENATE(FIXED(COUNTA(I5:I47),0,0),"　店")</f>
        <v>13　店</v>
      </c>
      <c r="J48" s="194">
        <f>SUM(J5:J47)</f>
        <v>18900</v>
      </c>
      <c r="K48" s="138">
        <f>SUM(K5:K47)</f>
        <v>0</v>
      </c>
      <c r="L48" s="136"/>
      <c r="M48" s="137" t="str">
        <f>CONCATENATE(FIXED(COUNTA(M5:M47),0,0),"　店")</f>
        <v>4　店</v>
      </c>
      <c r="N48" s="194">
        <f>SUM(N5:N47)</f>
        <v>5500</v>
      </c>
      <c r="O48" s="138">
        <f>SUM(O5:O47)</f>
        <v>0</v>
      </c>
      <c r="P48" s="136"/>
      <c r="Q48" s="137" t="str">
        <f>CONCATENATE(FIXED(COUNTA(Q5:Q47),0,0),"　店")</f>
        <v>11　店</v>
      </c>
      <c r="R48" s="194">
        <f>SUM(R5:R47)</f>
        <v>7300</v>
      </c>
      <c r="S48" s="138">
        <f>SUM(S5:S47)</f>
        <v>0</v>
      </c>
      <c r="T48" s="136"/>
      <c r="U48" s="137" t="str">
        <f>CONCATENATE(FIXED(COUNTA(U5:U47),0,0),"　店")</f>
        <v>2　店</v>
      </c>
      <c r="V48" s="194">
        <f>SUM(V5:V47)</f>
        <v>2950</v>
      </c>
      <c r="W48" s="223">
        <f>SUM(W5:W47)</f>
        <v>0</v>
      </c>
      <c r="X48" s="224">
        <f>SUM(X5:X47)</f>
        <v>0</v>
      </c>
    </row>
    <row r="49" spans="1:24" ht="15.75" customHeight="1">
      <c r="A49" s="146" t="s">
        <v>588</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1">
    <dataValidation type="whole" operator="lessThanOrEqual" allowBlank="1" showInputMessage="1" showErrorMessage="1" sqref="O45:P45 O42:P42 O33:P33 O35:P35 O40:P40 O38:P38 O31:P31 P27:P28 O25:P25 O23:P23 O20:P20 O43:O44 S5:S48 W5:W48 O46:O48 O21:O22 O24 O26:O30 O32 O34 O36:O37 O39 O41 G5:G48 K5:K48 L9:L47 O5:O19">
      <formula1>N45</formula1>
    </dataValidation>
    <dataValidation type="whole" operator="lessThanOrEqual" allowBlank="1" showInputMessage="1" showErrorMessage="1" sqref="U46:U47 U43:U44 U41 U34 U39 U36:U37 U29:U30 U32 U24 U21:U22 U19 U26 T5:T47">
      <formula1>H46</formula1>
    </dataValidation>
    <dataValidation type="whole" operator="lessThanOrEqual" allowBlank="1" showInputMessage="1" showErrorMessage="1" sqref="H5:H47">
      <formula1>W5</formula1>
    </dataValidation>
    <dataValidation operator="lessThanOrEqual" allowBlank="1" showInputMessage="1" showErrorMessage="1" sqref="X5 G4 S4 K4 O4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X6:X48">
      <formula1>津市!#REF!</formula1>
    </dataValidation>
    <dataValidation type="whole" operator="lessThanOrEqual" allowBlank="1" showInputMessage="1" showErrorMessage="1" sqref="V5:V47">
      <formula1>G5</formula1>
    </dataValidation>
    <dataValidation type="whole" operator="lessThanOrEqual" allowBlank="1" showInputMessage="1" showErrorMessage="1" sqref="P5:P18">
      <formula1>津市!#REF!</formula1>
    </dataValidation>
    <dataValidation type="whole" operator="lessThanOrEqual" allowBlank="1" showInputMessage="1" showErrorMessage="1" sqref="L5:L8">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B23" sqref="AB23"/>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8.00390625" style="121" hidden="1" customWidth="1"/>
    <col min="13" max="13" width="15.625" style="123" customWidth="1"/>
    <col min="14" max="15" width="7.625" style="153" customWidth="1"/>
    <col min="16" max="16" width="14.5039062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13</v>
      </c>
      <c r="B1" s="300"/>
      <c r="C1" s="300"/>
      <c r="D1" s="300"/>
      <c r="E1" s="301"/>
      <c r="F1" s="336" t="s">
        <v>23</v>
      </c>
      <c r="G1" s="337"/>
      <c r="H1" s="158"/>
      <c r="I1" s="306"/>
      <c r="J1" s="306"/>
      <c r="K1" s="306"/>
      <c r="L1" s="306"/>
      <c r="M1" s="306"/>
      <c r="N1" s="306"/>
      <c r="O1" s="306"/>
      <c r="P1" s="159"/>
      <c r="Q1" s="120" t="s">
        <v>14</v>
      </c>
      <c r="R1" s="346"/>
      <c r="S1" s="306"/>
      <c r="T1" s="306"/>
      <c r="U1" s="307"/>
      <c r="V1" s="259" t="s">
        <v>53</v>
      </c>
      <c r="W1" s="342"/>
      <c r="X1" s="343"/>
    </row>
    <row r="2" spans="1:24" ht="34.5" customHeight="1">
      <c r="A2" s="161"/>
      <c r="B2" s="302"/>
      <c r="C2" s="302"/>
      <c r="D2" s="302"/>
      <c r="E2" s="303"/>
      <c r="F2" s="336" t="s">
        <v>54</v>
      </c>
      <c r="G2" s="337"/>
      <c r="H2" s="158"/>
      <c r="I2" s="306"/>
      <c r="J2" s="306"/>
      <c r="K2" s="306"/>
      <c r="L2" s="306"/>
      <c r="M2" s="306"/>
      <c r="N2" s="306"/>
      <c r="O2" s="306"/>
      <c r="P2" s="159"/>
      <c r="Q2" s="120" t="s">
        <v>25</v>
      </c>
      <c r="R2" s="339">
        <f>A6+A30</f>
        <v>0</v>
      </c>
      <c r="S2" s="340"/>
      <c r="T2" s="340"/>
      <c r="U2" s="341"/>
      <c r="V2" s="260"/>
      <c r="W2" s="344"/>
      <c r="X2" s="345"/>
    </row>
    <row r="3" spans="5:24" ht="22.5" customHeight="1">
      <c r="E3" s="122"/>
      <c r="F3" s="122"/>
      <c r="G3" s="122"/>
      <c r="J3" s="332"/>
      <c r="K3" s="333"/>
      <c r="L3" s="124"/>
      <c r="M3" s="122"/>
      <c r="T3" s="124"/>
      <c r="U3" s="122"/>
      <c r="V3" s="122"/>
      <c r="X3" s="214"/>
    </row>
    <row r="4" spans="1:24" s="246" customFormat="1" ht="15.75" customHeight="1">
      <c r="A4" s="334" t="s">
        <v>0</v>
      </c>
      <c r="B4" s="335"/>
      <c r="C4" s="230"/>
      <c r="D4" s="329" t="s">
        <v>15</v>
      </c>
      <c r="E4" s="330"/>
      <c r="F4" s="331"/>
      <c r="G4" s="126" t="s">
        <v>19</v>
      </c>
      <c r="H4" s="329" t="s">
        <v>16</v>
      </c>
      <c r="I4" s="330"/>
      <c r="J4" s="331"/>
      <c r="K4" s="125" t="s">
        <v>19</v>
      </c>
      <c r="L4" s="329" t="s">
        <v>17</v>
      </c>
      <c r="M4" s="330"/>
      <c r="N4" s="331"/>
      <c r="O4" s="125" t="s">
        <v>19</v>
      </c>
      <c r="P4" s="329" t="s">
        <v>18</v>
      </c>
      <c r="Q4" s="330"/>
      <c r="R4" s="331"/>
      <c r="S4" s="125" t="s">
        <v>19</v>
      </c>
      <c r="T4" s="338" t="s">
        <v>466</v>
      </c>
      <c r="U4" s="330"/>
      <c r="V4" s="331"/>
      <c r="W4" s="126" t="s">
        <v>19</v>
      </c>
      <c r="X4" s="126" t="s">
        <v>22</v>
      </c>
    </row>
    <row r="5" spans="1:24" ht="15.75" customHeight="1">
      <c r="A5" s="212" t="s">
        <v>230</v>
      </c>
      <c r="B5" s="163"/>
      <c r="C5" s="231"/>
      <c r="D5" s="265">
        <v>240230101010</v>
      </c>
      <c r="E5" s="278" t="s">
        <v>232</v>
      </c>
      <c r="F5" s="272">
        <v>2150</v>
      </c>
      <c r="G5" s="164"/>
      <c r="H5" s="265">
        <v>240230202010</v>
      </c>
      <c r="I5" s="142" t="s">
        <v>530</v>
      </c>
      <c r="J5" s="165">
        <v>7600</v>
      </c>
      <c r="K5" s="247"/>
      <c r="L5" s="266">
        <v>240230303020</v>
      </c>
      <c r="M5" s="130" t="s">
        <v>245</v>
      </c>
      <c r="N5" s="174">
        <v>800</v>
      </c>
      <c r="O5" s="251"/>
      <c r="P5" s="268">
        <v>240230405001</v>
      </c>
      <c r="Q5" s="130" t="s">
        <v>249</v>
      </c>
      <c r="R5" s="167">
        <v>2000</v>
      </c>
      <c r="S5" s="249"/>
      <c r="T5" s="127"/>
      <c r="U5" s="128"/>
      <c r="V5" s="168"/>
      <c r="W5" s="164"/>
      <c r="X5" s="261" t="s">
        <v>256</v>
      </c>
    </row>
    <row r="6" spans="1:24" ht="15.75" customHeight="1">
      <c r="A6" s="169">
        <f>SUM(G26,K26,O26,S26,W26)</f>
        <v>0</v>
      </c>
      <c r="B6" s="170">
        <f>SUM(F26,J26,N26,R26,V26)</f>
        <v>44100</v>
      </c>
      <c r="C6" s="232"/>
      <c r="D6" s="266">
        <v>240230101040</v>
      </c>
      <c r="E6" s="277" t="s">
        <v>233</v>
      </c>
      <c r="F6" s="171">
        <v>1950</v>
      </c>
      <c r="G6" s="172"/>
      <c r="H6" s="266">
        <v>240230202020</v>
      </c>
      <c r="I6" s="279" t="s">
        <v>245</v>
      </c>
      <c r="J6" s="173">
        <v>1450</v>
      </c>
      <c r="K6" s="250"/>
      <c r="L6" s="131"/>
      <c r="M6" s="279"/>
      <c r="N6" s="174" t="s">
        <v>543</v>
      </c>
      <c r="O6" s="251"/>
      <c r="P6" s="266">
        <v>240230405002</v>
      </c>
      <c r="Q6" s="130" t="s">
        <v>250</v>
      </c>
      <c r="R6" s="167">
        <v>500</v>
      </c>
      <c r="S6" s="249"/>
      <c r="T6" s="131"/>
      <c r="U6" s="130"/>
      <c r="V6" s="175"/>
      <c r="W6" s="172"/>
      <c r="X6" s="262" t="s">
        <v>485</v>
      </c>
    </row>
    <row r="7" spans="1:24" ht="15.75" customHeight="1">
      <c r="A7" s="176"/>
      <c r="B7" s="177"/>
      <c r="C7" s="233"/>
      <c r="D7" s="266">
        <v>240230101100</v>
      </c>
      <c r="E7" s="277" t="s">
        <v>234</v>
      </c>
      <c r="F7" s="171">
        <v>2250</v>
      </c>
      <c r="G7" s="172"/>
      <c r="H7" s="266">
        <v>240230202040</v>
      </c>
      <c r="I7" s="279" t="s">
        <v>246</v>
      </c>
      <c r="J7" s="173">
        <v>2100</v>
      </c>
      <c r="K7" s="250"/>
      <c r="L7" s="131"/>
      <c r="M7" s="279"/>
      <c r="N7" s="174" t="s">
        <v>543</v>
      </c>
      <c r="O7" s="251"/>
      <c r="P7" s="266">
        <v>240230405003</v>
      </c>
      <c r="Q7" s="130" t="s">
        <v>251</v>
      </c>
      <c r="R7" s="167">
        <v>750</v>
      </c>
      <c r="S7" s="249"/>
      <c r="T7" s="131"/>
      <c r="U7" s="130"/>
      <c r="V7" s="175"/>
      <c r="W7" s="172"/>
      <c r="X7" s="262" t="s">
        <v>453</v>
      </c>
    </row>
    <row r="8" spans="1:24" ht="15.75" customHeight="1">
      <c r="A8" s="176"/>
      <c r="B8" s="177"/>
      <c r="C8" s="233"/>
      <c r="D8" s="266">
        <v>240230101080</v>
      </c>
      <c r="E8" s="277" t="s">
        <v>235</v>
      </c>
      <c r="F8" s="171">
        <v>1350</v>
      </c>
      <c r="G8" s="172"/>
      <c r="H8" s="266">
        <v>240230202050</v>
      </c>
      <c r="I8" s="279" t="s">
        <v>247</v>
      </c>
      <c r="J8" s="273">
        <v>750</v>
      </c>
      <c r="K8" s="250"/>
      <c r="L8" s="131"/>
      <c r="M8" s="130"/>
      <c r="N8" s="174" t="s">
        <v>543</v>
      </c>
      <c r="O8" s="249"/>
      <c r="P8" s="266">
        <v>240230405009</v>
      </c>
      <c r="Q8" s="130" t="s">
        <v>252</v>
      </c>
      <c r="R8" s="167">
        <v>200</v>
      </c>
      <c r="S8" s="249"/>
      <c r="T8" s="131"/>
      <c r="U8" s="130"/>
      <c r="V8" s="175"/>
      <c r="W8" s="172"/>
      <c r="X8" s="262"/>
    </row>
    <row r="9" spans="1:24" ht="15.75" customHeight="1">
      <c r="A9" s="176"/>
      <c r="B9" s="177"/>
      <c r="C9" s="233"/>
      <c r="D9" s="266">
        <v>240230101070</v>
      </c>
      <c r="E9" s="277" t="s">
        <v>236</v>
      </c>
      <c r="F9" s="171">
        <v>2200</v>
      </c>
      <c r="G9" s="172"/>
      <c r="H9" s="266">
        <v>240230202060</v>
      </c>
      <c r="I9" s="279" t="s">
        <v>248</v>
      </c>
      <c r="J9" s="173">
        <v>250</v>
      </c>
      <c r="K9" s="249"/>
      <c r="L9" s="131"/>
      <c r="M9" s="130"/>
      <c r="N9" s="179"/>
      <c r="O9" s="249"/>
      <c r="P9" s="266">
        <v>240230405005</v>
      </c>
      <c r="Q9" s="130" t="s">
        <v>253</v>
      </c>
      <c r="R9" s="167">
        <v>900</v>
      </c>
      <c r="S9" s="172"/>
      <c r="T9" s="131"/>
      <c r="U9" s="130"/>
      <c r="V9" s="175"/>
      <c r="W9" s="172"/>
      <c r="X9" s="262"/>
    </row>
    <row r="10" spans="1:24" ht="15.75" customHeight="1">
      <c r="A10" s="176"/>
      <c r="B10" s="177"/>
      <c r="C10" s="233"/>
      <c r="D10" s="266">
        <v>240230101030</v>
      </c>
      <c r="E10" s="277" t="s">
        <v>237</v>
      </c>
      <c r="F10" s="171">
        <v>1950</v>
      </c>
      <c r="G10" s="172"/>
      <c r="H10" s="131"/>
      <c r="I10" s="130"/>
      <c r="J10" s="179"/>
      <c r="K10" s="249"/>
      <c r="L10" s="131"/>
      <c r="M10" s="130"/>
      <c r="N10" s="179"/>
      <c r="O10" s="249"/>
      <c r="P10" s="266">
        <v>240230405007</v>
      </c>
      <c r="Q10" s="130" t="s">
        <v>254</v>
      </c>
      <c r="R10" s="167">
        <v>350</v>
      </c>
      <c r="S10" s="172"/>
      <c r="T10" s="131"/>
      <c r="U10" s="130"/>
      <c r="V10" s="175"/>
      <c r="W10" s="172"/>
      <c r="X10" s="262"/>
    </row>
    <row r="11" spans="1:24" ht="15.75" customHeight="1">
      <c r="A11" s="176"/>
      <c r="B11" s="177"/>
      <c r="C11" s="233"/>
      <c r="D11" s="266">
        <v>240230101090</v>
      </c>
      <c r="E11" s="277" t="s">
        <v>238</v>
      </c>
      <c r="F11" s="171">
        <v>1800</v>
      </c>
      <c r="G11" s="172"/>
      <c r="H11" s="132"/>
      <c r="I11" s="133"/>
      <c r="J11" s="167"/>
      <c r="K11" s="172"/>
      <c r="L11" s="132"/>
      <c r="M11" s="133"/>
      <c r="N11" s="179"/>
      <c r="O11" s="172"/>
      <c r="P11" s="266">
        <v>240230405008</v>
      </c>
      <c r="Q11" s="130" t="s">
        <v>255</v>
      </c>
      <c r="R11" s="167">
        <v>850</v>
      </c>
      <c r="S11" s="172"/>
      <c r="T11" s="131"/>
      <c r="U11" s="130"/>
      <c r="V11" s="175"/>
      <c r="W11" s="180"/>
      <c r="X11" s="262"/>
    </row>
    <row r="12" spans="1:24" ht="15.75" customHeight="1">
      <c r="A12" s="176"/>
      <c r="B12" s="177"/>
      <c r="C12" s="233"/>
      <c r="D12" s="266">
        <v>240230101110</v>
      </c>
      <c r="E12" s="277" t="s">
        <v>239</v>
      </c>
      <c r="F12" s="171">
        <v>1500</v>
      </c>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266">
        <v>240230101020</v>
      </c>
      <c r="E13" s="277" t="s">
        <v>240</v>
      </c>
      <c r="F13" s="171">
        <v>1500</v>
      </c>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t="s">
        <v>131</v>
      </c>
      <c r="D14" s="266">
        <v>240230101050</v>
      </c>
      <c r="E14" s="277" t="s">
        <v>241</v>
      </c>
      <c r="F14" s="171">
        <v>1300</v>
      </c>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266">
        <v>240230101130</v>
      </c>
      <c r="E15" s="277" t="s">
        <v>242</v>
      </c>
      <c r="F15" s="171">
        <v>3050</v>
      </c>
      <c r="G15" s="172"/>
      <c r="H15" s="131"/>
      <c r="I15" s="130"/>
      <c r="J15" s="167"/>
      <c r="K15" s="172"/>
      <c r="L15" s="131"/>
      <c r="M15" s="130"/>
      <c r="N15" s="167"/>
      <c r="O15" s="172"/>
      <c r="P15" s="131"/>
      <c r="Q15" s="130"/>
      <c r="R15" s="167"/>
      <c r="S15" s="172"/>
      <c r="T15" s="131"/>
      <c r="U15" s="130"/>
      <c r="V15" s="175"/>
      <c r="W15" s="172"/>
      <c r="X15" s="262" t="s">
        <v>454</v>
      </c>
    </row>
    <row r="16" spans="1:24" ht="15.75" customHeight="1">
      <c r="A16" s="178"/>
      <c r="B16" s="183"/>
      <c r="C16" s="233"/>
      <c r="D16" s="266">
        <v>240230101160</v>
      </c>
      <c r="E16" s="277" t="s">
        <v>243</v>
      </c>
      <c r="F16" s="171">
        <v>2600</v>
      </c>
      <c r="G16" s="172"/>
      <c r="H16" s="131"/>
      <c r="I16" s="130"/>
      <c r="J16" s="167"/>
      <c r="K16" s="172"/>
      <c r="L16" s="131"/>
      <c r="M16" s="130"/>
      <c r="N16" s="167"/>
      <c r="O16" s="172"/>
      <c r="P16" s="131"/>
      <c r="Q16" s="130"/>
      <c r="R16" s="167"/>
      <c r="S16" s="172"/>
      <c r="T16" s="131"/>
      <c r="U16" s="130"/>
      <c r="V16" s="175"/>
      <c r="W16" s="172"/>
      <c r="X16" s="262" t="s">
        <v>463</v>
      </c>
    </row>
    <row r="17" spans="1:24" ht="15.75" customHeight="1">
      <c r="A17" s="178"/>
      <c r="B17" s="183"/>
      <c r="C17" s="234"/>
      <c r="D17" s="270">
        <v>240230101140</v>
      </c>
      <c r="E17" s="277" t="s">
        <v>244</v>
      </c>
      <c r="F17" s="171">
        <v>900</v>
      </c>
      <c r="G17" s="187"/>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270">
        <v>240230101150</v>
      </c>
      <c r="E18" s="277" t="s">
        <v>505</v>
      </c>
      <c r="F18" s="171">
        <v>1100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6"/>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14　店</v>
      </c>
      <c r="F26" s="194">
        <f>SUM(F5:F25)</f>
        <v>25600</v>
      </c>
      <c r="G26" s="138">
        <f>SUM(G5:G25)</f>
        <v>0</v>
      </c>
      <c r="H26" s="136"/>
      <c r="I26" s="137" t="str">
        <f>CONCATENATE(FIXED(COUNTA(I5:I25),0,0),"　店")</f>
        <v>5　店</v>
      </c>
      <c r="J26" s="194">
        <f>SUM(J5:J25)</f>
        <v>12150</v>
      </c>
      <c r="K26" s="138">
        <f>SUM(K5:K25)</f>
        <v>0</v>
      </c>
      <c r="L26" s="136"/>
      <c r="M26" s="137" t="str">
        <f>CONCATENATE(FIXED(COUNTA(M5:M25),0,0),"　店")</f>
        <v>1　店</v>
      </c>
      <c r="N26" s="194">
        <f>SUM(N5:N25)</f>
        <v>800</v>
      </c>
      <c r="O26" s="138">
        <f>SUM(O5:O25)</f>
        <v>0</v>
      </c>
      <c r="P26" s="136"/>
      <c r="Q26" s="137" t="str">
        <f>CONCATENATE(FIXED(COUNTA(Q5:Q25),0,0),"　店")</f>
        <v>7　店</v>
      </c>
      <c r="R26" s="194">
        <f>SUM(R5:R25)</f>
        <v>5550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34" t="s">
        <v>0</v>
      </c>
      <c r="B28" s="335"/>
      <c r="C28" s="237"/>
      <c r="D28" s="329" t="s">
        <v>15</v>
      </c>
      <c r="E28" s="330"/>
      <c r="F28" s="331"/>
      <c r="G28" s="126" t="s">
        <v>19</v>
      </c>
      <c r="H28" s="329" t="s">
        <v>16</v>
      </c>
      <c r="I28" s="330"/>
      <c r="J28" s="331"/>
      <c r="K28" s="125" t="s">
        <v>19</v>
      </c>
      <c r="L28" s="329" t="s">
        <v>17</v>
      </c>
      <c r="M28" s="330"/>
      <c r="N28" s="331"/>
      <c r="O28" s="125" t="s">
        <v>19</v>
      </c>
      <c r="P28" s="329" t="s">
        <v>18</v>
      </c>
      <c r="Q28" s="330"/>
      <c r="R28" s="331"/>
      <c r="S28" s="125" t="s">
        <v>19</v>
      </c>
      <c r="T28" s="338" t="s">
        <v>466</v>
      </c>
      <c r="U28" s="330"/>
      <c r="V28" s="331"/>
      <c r="W28" s="126" t="s">
        <v>19</v>
      </c>
      <c r="X28" s="126" t="s">
        <v>22</v>
      </c>
    </row>
    <row r="29" spans="1:24" ht="15.75" customHeight="1">
      <c r="A29" s="197" t="s">
        <v>231</v>
      </c>
      <c r="B29" s="198"/>
      <c r="C29" s="238" t="s">
        <v>131</v>
      </c>
      <c r="D29" s="267">
        <v>240250101010</v>
      </c>
      <c r="E29" s="278" t="s">
        <v>257</v>
      </c>
      <c r="F29" s="272">
        <v>1900</v>
      </c>
      <c r="G29" s="200"/>
      <c r="H29" s="267">
        <v>240250202020</v>
      </c>
      <c r="I29" s="142" t="s">
        <v>261</v>
      </c>
      <c r="J29" s="165">
        <v>1100</v>
      </c>
      <c r="K29" s="200"/>
      <c r="L29" s="141"/>
      <c r="M29" s="142"/>
      <c r="N29" s="201"/>
      <c r="O29" s="200"/>
      <c r="P29" s="141">
        <v>240250405002</v>
      </c>
      <c r="Q29" s="130" t="s">
        <v>262</v>
      </c>
      <c r="R29" s="167">
        <v>550</v>
      </c>
      <c r="S29" s="200"/>
      <c r="T29" s="141"/>
      <c r="U29" s="142"/>
      <c r="V29" s="202"/>
      <c r="W29" s="200"/>
      <c r="X29" s="261" t="s">
        <v>263</v>
      </c>
    </row>
    <row r="30" spans="1:24" ht="15.75" customHeight="1">
      <c r="A30" s="169">
        <f>SUM(G48,K48,O48,S48,W48)</f>
        <v>0</v>
      </c>
      <c r="B30" s="170">
        <f>SUM(F48,J48,N48,R48,V48)</f>
        <v>10900</v>
      </c>
      <c r="C30" s="239"/>
      <c r="D30" s="266">
        <v>240250101040</v>
      </c>
      <c r="E30" s="277" t="s">
        <v>506</v>
      </c>
      <c r="F30" s="171">
        <v>2150</v>
      </c>
      <c r="G30" s="172"/>
      <c r="H30" s="266">
        <v>240250202030</v>
      </c>
      <c r="I30" s="279" t="s">
        <v>531</v>
      </c>
      <c r="J30" s="173">
        <v>2350</v>
      </c>
      <c r="K30" s="172"/>
      <c r="L30" s="131"/>
      <c r="M30" s="130"/>
      <c r="N30" s="167"/>
      <c r="O30" s="172"/>
      <c r="P30" s="131"/>
      <c r="Q30" s="130"/>
      <c r="R30" s="167"/>
      <c r="S30" s="172"/>
      <c r="T30" s="131"/>
      <c r="U30" s="130"/>
      <c r="V30" s="190"/>
      <c r="W30" s="172"/>
      <c r="X30" s="262" t="s">
        <v>465</v>
      </c>
    </row>
    <row r="31" spans="1:24" ht="15.75" customHeight="1">
      <c r="A31" s="184"/>
      <c r="B31" s="185"/>
      <c r="C31" s="236" t="s">
        <v>267</v>
      </c>
      <c r="D31" s="270">
        <v>240250101020</v>
      </c>
      <c r="E31" s="277" t="s">
        <v>258</v>
      </c>
      <c r="F31" s="171">
        <v>800</v>
      </c>
      <c r="G31" s="187"/>
      <c r="H31" s="134"/>
      <c r="I31" s="279"/>
      <c r="J31" s="188"/>
      <c r="K31" s="187"/>
      <c r="L31" s="134"/>
      <c r="M31" s="135"/>
      <c r="N31" s="188"/>
      <c r="O31" s="187"/>
      <c r="P31" s="134"/>
      <c r="Q31" s="135"/>
      <c r="R31" s="188"/>
      <c r="S31" s="187"/>
      <c r="T31" s="134"/>
      <c r="U31" s="135"/>
      <c r="V31" s="191"/>
      <c r="W31" s="187"/>
      <c r="X31" s="262" t="s">
        <v>487</v>
      </c>
    </row>
    <row r="32" spans="1:24" ht="15.75" customHeight="1">
      <c r="A32" s="184"/>
      <c r="B32" s="185"/>
      <c r="C32" s="236"/>
      <c r="D32" s="270">
        <v>240250101030</v>
      </c>
      <c r="E32" s="277" t="s">
        <v>259</v>
      </c>
      <c r="F32" s="171">
        <v>850</v>
      </c>
      <c r="G32" s="187"/>
      <c r="H32" s="134"/>
      <c r="I32" s="279"/>
      <c r="J32" s="188"/>
      <c r="K32" s="187"/>
      <c r="L32" s="134"/>
      <c r="M32" s="135"/>
      <c r="N32" s="188"/>
      <c r="O32" s="187"/>
      <c r="P32" s="134"/>
      <c r="Q32" s="135"/>
      <c r="R32" s="188"/>
      <c r="S32" s="187"/>
      <c r="T32" s="134"/>
      <c r="U32" s="135"/>
      <c r="V32" s="191"/>
      <c r="W32" s="187"/>
      <c r="X32" s="262"/>
    </row>
    <row r="33" spans="1:24" ht="15.75" customHeight="1">
      <c r="A33" s="169">
        <f>SUM(F41,J41,N41,R41,V41)</f>
        <v>0</v>
      </c>
      <c r="B33" s="203">
        <f>SUM(G41,K41,O41,S41,W41)</f>
        <v>0</v>
      </c>
      <c r="C33" s="239" t="s">
        <v>266</v>
      </c>
      <c r="D33" s="266">
        <v>240250101050</v>
      </c>
      <c r="E33" s="277" t="s">
        <v>260</v>
      </c>
      <c r="F33" s="171">
        <v>1200</v>
      </c>
      <c r="G33" s="172"/>
      <c r="H33" s="131"/>
      <c r="I33" s="279"/>
      <c r="J33" s="167"/>
      <c r="K33" s="172"/>
      <c r="L33" s="131"/>
      <c r="M33" s="130"/>
      <c r="N33" s="167"/>
      <c r="O33" s="172"/>
      <c r="P33" s="131"/>
      <c r="Q33" s="130"/>
      <c r="R33" s="167"/>
      <c r="S33" s="172"/>
      <c r="T33" s="131"/>
      <c r="U33" s="130"/>
      <c r="V33" s="190"/>
      <c r="W33" s="172"/>
      <c r="X33" s="262" t="s">
        <v>264</v>
      </c>
    </row>
    <row r="34" spans="1:24" ht="15.75" customHeight="1">
      <c r="A34" s="169"/>
      <c r="B34" s="203"/>
      <c r="C34" s="239"/>
      <c r="D34" s="131"/>
      <c r="E34" s="130"/>
      <c r="F34" s="179"/>
      <c r="G34" s="172"/>
      <c r="H34" s="131"/>
      <c r="I34" s="130"/>
      <c r="J34" s="167"/>
      <c r="K34" s="172"/>
      <c r="L34" s="131"/>
      <c r="M34" s="130"/>
      <c r="N34" s="167"/>
      <c r="O34" s="172"/>
      <c r="P34" s="131"/>
      <c r="Q34" s="130"/>
      <c r="R34" s="167"/>
      <c r="S34" s="172"/>
      <c r="T34" s="131"/>
      <c r="U34" s="130"/>
      <c r="V34" s="190"/>
      <c r="W34" s="172"/>
      <c r="X34" s="262" t="s">
        <v>488</v>
      </c>
    </row>
    <row r="35" spans="1:24" ht="15.75" customHeight="1">
      <c r="A35" s="184"/>
      <c r="B35" s="185"/>
      <c r="C35" s="236"/>
      <c r="D35" s="134"/>
      <c r="E35" s="135"/>
      <c r="F35" s="189"/>
      <c r="G35" s="187"/>
      <c r="H35" s="134"/>
      <c r="I35" s="135"/>
      <c r="J35" s="188"/>
      <c r="K35" s="187"/>
      <c r="L35" s="134"/>
      <c r="M35" s="135"/>
      <c r="N35" s="188"/>
      <c r="O35" s="187"/>
      <c r="P35" s="134"/>
      <c r="Q35" s="135"/>
      <c r="R35" s="188"/>
      <c r="S35" s="187"/>
      <c r="T35" s="134"/>
      <c r="U35" s="135"/>
      <c r="V35" s="191"/>
      <c r="W35" s="187"/>
      <c r="X35" s="262" t="s">
        <v>453</v>
      </c>
    </row>
    <row r="36" spans="1:24" ht="15.75" customHeight="1">
      <c r="A36" s="169"/>
      <c r="B36" s="203"/>
      <c r="C36" s="239"/>
      <c r="D36" s="131"/>
      <c r="E36" s="130"/>
      <c r="F36" s="179"/>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t="s">
        <v>265</v>
      </c>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t="s">
        <v>470</v>
      </c>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t="s">
        <v>453</v>
      </c>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t="s">
        <v>589</v>
      </c>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t="s">
        <v>455</v>
      </c>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t="s">
        <v>462</v>
      </c>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5　店</v>
      </c>
      <c r="F48" s="194">
        <f>SUM(F29:F47)</f>
        <v>6900</v>
      </c>
      <c r="G48" s="194">
        <f>SUM(G29:G47)</f>
        <v>0</v>
      </c>
      <c r="H48" s="136"/>
      <c r="I48" s="145" t="str">
        <f>CONCATENATE(FIXED(COUNTA(I29:I47),0,0),"　店")</f>
        <v>2　店</v>
      </c>
      <c r="J48" s="194">
        <f>SUM(J29:J47)</f>
        <v>3450</v>
      </c>
      <c r="K48" s="194">
        <f>SUM(K29:K47)</f>
        <v>0</v>
      </c>
      <c r="L48" s="136"/>
      <c r="M48" s="145" t="str">
        <f>CONCATENATE(FIXED(COUNTA(M29:M47),0,0),"　店")</f>
        <v>0　店</v>
      </c>
      <c r="N48" s="194">
        <f>SUM(N29:N47)</f>
        <v>0</v>
      </c>
      <c r="O48" s="194">
        <f>SUM(O29:O47)</f>
        <v>0</v>
      </c>
      <c r="P48" s="136"/>
      <c r="Q48" s="145" t="str">
        <f>CONCATENATE(FIXED(COUNTA(Q29:Q47),0,0),"　店")</f>
        <v>1　店</v>
      </c>
      <c r="R48" s="194">
        <f>SUM(R29:R47)</f>
        <v>550</v>
      </c>
      <c r="S48" s="138">
        <f>SUM(S29:S47)</f>
        <v>0</v>
      </c>
      <c r="T48" s="136"/>
      <c r="U48" s="137" t="str">
        <f>CONCATENATE(FIXED(COUNTA(U29:U47),0,0),"　店")</f>
        <v>0　店</v>
      </c>
      <c r="V48" s="194">
        <f>SUM(V29:V47)</f>
        <v>0</v>
      </c>
      <c r="W48" s="223">
        <f>SUM(W29:W47)</f>
        <v>0</v>
      </c>
      <c r="X48" s="224">
        <f>SUM(X29:X47)</f>
        <v>0</v>
      </c>
    </row>
    <row r="49" spans="1:24" ht="15.75" customHeight="1">
      <c r="A49" s="146" t="s">
        <v>588</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L27 K30:K48 O23:P23 G29:G48 L30:L47 S29:S48 O29:O48 W29:W48 O24:O27 W5:W27 S5:S27 K5:K27 K29:L29 O20:P20 G5:G27 O21:O22 L6:L25 O5:O19">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4 W4 S4 K4 O4 O28 F1:F2 G28 W28 S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P5:P18">
      <formula1>松阪市・多気郡!#REF!</formula1>
    </dataValidation>
    <dataValidation type="whole" operator="lessThanOrEqual" allowBlank="1" showInputMessage="1" showErrorMessage="1" sqref="L5">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2.0039062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13</v>
      </c>
      <c r="B1" s="300"/>
      <c r="C1" s="300"/>
      <c r="D1" s="300"/>
      <c r="E1" s="301"/>
      <c r="F1" s="336" t="s">
        <v>23</v>
      </c>
      <c r="G1" s="337"/>
      <c r="H1" s="158"/>
      <c r="I1" s="306"/>
      <c r="J1" s="306"/>
      <c r="K1" s="306"/>
      <c r="L1" s="306"/>
      <c r="M1" s="306"/>
      <c r="N1" s="306"/>
      <c r="O1" s="306"/>
      <c r="P1" s="159"/>
      <c r="Q1" s="120" t="s">
        <v>14</v>
      </c>
      <c r="R1" s="346"/>
      <c r="S1" s="306"/>
      <c r="T1" s="306"/>
      <c r="U1" s="307"/>
      <c r="V1" s="259" t="s">
        <v>53</v>
      </c>
      <c r="W1" s="342"/>
      <c r="X1" s="343"/>
    </row>
    <row r="2" spans="1:24" ht="34.5" customHeight="1">
      <c r="A2" s="161"/>
      <c r="B2" s="302"/>
      <c r="C2" s="302"/>
      <c r="D2" s="302"/>
      <c r="E2" s="303"/>
      <c r="F2" s="336" t="s">
        <v>54</v>
      </c>
      <c r="G2" s="337"/>
      <c r="H2" s="158"/>
      <c r="I2" s="306"/>
      <c r="J2" s="306"/>
      <c r="K2" s="306"/>
      <c r="L2" s="306"/>
      <c r="M2" s="306"/>
      <c r="N2" s="306"/>
      <c r="O2" s="306"/>
      <c r="P2" s="159"/>
      <c r="Q2" s="120" t="s">
        <v>25</v>
      </c>
      <c r="R2" s="339">
        <f>A6+A30</f>
        <v>0</v>
      </c>
      <c r="S2" s="340"/>
      <c r="T2" s="340"/>
      <c r="U2" s="341"/>
      <c r="V2" s="260"/>
      <c r="W2" s="344"/>
      <c r="X2" s="345"/>
    </row>
    <row r="3" spans="5:24" ht="22.5" customHeight="1">
      <c r="E3" s="122"/>
      <c r="F3" s="122"/>
      <c r="G3" s="122"/>
      <c r="J3" s="332"/>
      <c r="K3" s="333"/>
      <c r="L3" s="124"/>
      <c r="M3" s="122"/>
      <c r="T3" s="124"/>
      <c r="U3" s="122"/>
      <c r="V3" s="122"/>
      <c r="X3" s="214"/>
    </row>
    <row r="4" spans="1:24" s="246" customFormat="1" ht="15.75" customHeight="1">
      <c r="A4" s="334" t="s">
        <v>0</v>
      </c>
      <c r="B4" s="335"/>
      <c r="C4" s="230"/>
      <c r="D4" s="329" t="s">
        <v>15</v>
      </c>
      <c r="E4" s="330"/>
      <c r="F4" s="331"/>
      <c r="G4" s="126" t="s">
        <v>19</v>
      </c>
      <c r="H4" s="329" t="s">
        <v>16</v>
      </c>
      <c r="I4" s="330"/>
      <c r="J4" s="331"/>
      <c r="K4" s="125" t="s">
        <v>19</v>
      </c>
      <c r="L4" s="329" t="s">
        <v>17</v>
      </c>
      <c r="M4" s="330"/>
      <c r="N4" s="331"/>
      <c r="O4" s="125" t="s">
        <v>19</v>
      </c>
      <c r="P4" s="329" t="s">
        <v>18</v>
      </c>
      <c r="Q4" s="330"/>
      <c r="R4" s="331"/>
      <c r="S4" s="125" t="s">
        <v>19</v>
      </c>
      <c r="T4" s="338" t="s">
        <v>466</v>
      </c>
      <c r="U4" s="330"/>
      <c r="V4" s="331"/>
      <c r="W4" s="126" t="s">
        <v>19</v>
      </c>
      <c r="X4" s="126" t="s">
        <v>22</v>
      </c>
    </row>
    <row r="5" spans="1:24" ht="15.75" customHeight="1">
      <c r="A5" s="212" t="s">
        <v>268</v>
      </c>
      <c r="B5" s="163"/>
      <c r="C5" s="231"/>
      <c r="D5" s="265">
        <v>240305101010</v>
      </c>
      <c r="E5" s="278" t="s">
        <v>270</v>
      </c>
      <c r="F5" s="272">
        <v>2050</v>
      </c>
      <c r="G5" s="164"/>
      <c r="H5" s="265">
        <v>240305202020</v>
      </c>
      <c r="I5" s="142" t="s">
        <v>280</v>
      </c>
      <c r="J5" s="165">
        <v>1300</v>
      </c>
      <c r="K5" s="247"/>
      <c r="L5" s="266">
        <v>240305303030</v>
      </c>
      <c r="M5" s="130" t="s">
        <v>284</v>
      </c>
      <c r="N5" s="174">
        <v>1100</v>
      </c>
      <c r="O5" s="251"/>
      <c r="P5" s="268">
        <v>240305405001</v>
      </c>
      <c r="Q5" s="130" t="s">
        <v>291</v>
      </c>
      <c r="R5" s="167">
        <v>1050</v>
      </c>
      <c r="S5" s="249"/>
      <c r="T5" s="127" t="s">
        <v>296</v>
      </c>
      <c r="U5" s="128" t="s">
        <v>297</v>
      </c>
      <c r="V5" s="168">
        <v>950</v>
      </c>
      <c r="W5" s="164"/>
      <c r="X5" s="261"/>
    </row>
    <row r="6" spans="1:24" ht="15.75" customHeight="1">
      <c r="A6" s="169">
        <f>SUM(G26,K26,O26,S26,W26)</f>
        <v>0</v>
      </c>
      <c r="B6" s="170">
        <f>SUM(F26,J26,N26,R26,V26)</f>
        <v>46000</v>
      </c>
      <c r="C6" s="232"/>
      <c r="D6" s="266">
        <v>240305101030</v>
      </c>
      <c r="E6" s="277" t="s">
        <v>271</v>
      </c>
      <c r="F6" s="171">
        <v>1850</v>
      </c>
      <c r="G6" s="172"/>
      <c r="H6" s="266">
        <v>240305202030</v>
      </c>
      <c r="I6" s="279" t="s">
        <v>281</v>
      </c>
      <c r="J6" s="173">
        <v>800</v>
      </c>
      <c r="K6" s="250"/>
      <c r="L6" s="266">
        <v>240305303040</v>
      </c>
      <c r="M6" s="279" t="s">
        <v>285</v>
      </c>
      <c r="N6" s="174">
        <v>2600</v>
      </c>
      <c r="O6" s="251"/>
      <c r="P6" s="266">
        <v>240305405006</v>
      </c>
      <c r="Q6" s="130" t="s">
        <v>292</v>
      </c>
      <c r="R6" s="167">
        <v>750</v>
      </c>
      <c r="S6" s="249"/>
      <c r="T6" s="131"/>
      <c r="U6" s="130"/>
      <c r="V6" s="175"/>
      <c r="W6" s="172"/>
      <c r="X6" s="262"/>
    </row>
    <row r="7" spans="1:24" ht="15.75" customHeight="1">
      <c r="A7" s="176"/>
      <c r="B7" s="177"/>
      <c r="C7" s="233"/>
      <c r="D7" s="266">
        <v>240305101040</v>
      </c>
      <c r="E7" s="277" t="s">
        <v>272</v>
      </c>
      <c r="F7" s="171">
        <v>2050</v>
      </c>
      <c r="G7" s="172"/>
      <c r="H7" s="266">
        <v>240305202050</v>
      </c>
      <c r="I7" s="279" t="s">
        <v>282</v>
      </c>
      <c r="J7" s="173">
        <v>2450</v>
      </c>
      <c r="K7" s="250"/>
      <c r="L7" s="266">
        <v>240305303060</v>
      </c>
      <c r="M7" s="279" t="s">
        <v>286</v>
      </c>
      <c r="N7" s="174">
        <v>1450</v>
      </c>
      <c r="O7" s="249"/>
      <c r="P7" s="266">
        <v>240305405003</v>
      </c>
      <c r="Q7" s="130" t="s">
        <v>293</v>
      </c>
      <c r="R7" s="167">
        <v>1600</v>
      </c>
      <c r="S7" s="249"/>
      <c r="T7" s="131"/>
      <c r="U7" s="130"/>
      <c r="V7" s="175"/>
      <c r="W7" s="172"/>
      <c r="X7" s="262"/>
    </row>
    <row r="8" spans="1:24" ht="15.75" customHeight="1">
      <c r="A8" s="176"/>
      <c r="B8" s="177"/>
      <c r="C8" s="233"/>
      <c r="D8" s="266">
        <v>240305101080</v>
      </c>
      <c r="E8" s="277" t="s">
        <v>273</v>
      </c>
      <c r="F8" s="171">
        <v>1800</v>
      </c>
      <c r="G8" s="172"/>
      <c r="H8" s="266">
        <v>240305202060</v>
      </c>
      <c r="I8" s="279" t="s">
        <v>283</v>
      </c>
      <c r="J8" s="173">
        <v>1000</v>
      </c>
      <c r="K8" s="250"/>
      <c r="L8" s="266">
        <v>240305303110</v>
      </c>
      <c r="M8" s="279" t="s">
        <v>287</v>
      </c>
      <c r="N8" s="174">
        <v>1150</v>
      </c>
      <c r="O8" s="249"/>
      <c r="P8" s="266">
        <v>240305405004</v>
      </c>
      <c r="Q8" s="130" t="s">
        <v>294</v>
      </c>
      <c r="R8" s="167">
        <v>750</v>
      </c>
      <c r="S8" s="172"/>
      <c r="T8" s="131"/>
      <c r="U8" s="130"/>
      <c r="V8" s="175"/>
      <c r="W8" s="172"/>
      <c r="X8" s="262"/>
    </row>
    <row r="9" spans="1:24" ht="15.75" customHeight="1">
      <c r="A9" s="176"/>
      <c r="B9" s="177"/>
      <c r="C9" s="233"/>
      <c r="D9" s="266">
        <v>240305101060</v>
      </c>
      <c r="E9" s="277" t="s">
        <v>274</v>
      </c>
      <c r="F9" s="171">
        <v>1850</v>
      </c>
      <c r="G9" s="172"/>
      <c r="H9" s="131"/>
      <c r="I9" s="279"/>
      <c r="J9" s="179"/>
      <c r="K9" s="249"/>
      <c r="L9" s="266">
        <v>240305303080</v>
      </c>
      <c r="M9" s="279" t="s">
        <v>288</v>
      </c>
      <c r="N9" s="174">
        <v>400</v>
      </c>
      <c r="O9" s="249"/>
      <c r="P9" s="266">
        <v>240305405005</v>
      </c>
      <c r="Q9" s="130" t="s">
        <v>295</v>
      </c>
      <c r="R9" s="167">
        <v>1000</v>
      </c>
      <c r="S9" s="172"/>
      <c r="T9" s="131"/>
      <c r="U9" s="130"/>
      <c r="V9" s="175"/>
      <c r="W9" s="172"/>
      <c r="X9" s="262"/>
    </row>
    <row r="10" spans="1:24" ht="15.75" customHeight="1">
      <c r="A10" s="176"/>
      <c r="B10" s="177"/>
      <c r="C10" s="233"/>
      <c r="D10" s="266">
        <v>240305101070</v>
      </c>
      <c r="E10" s="277" t="s">
        <v>275</v>
      </c>
      <c r="F10" s="171">
        <v>2850</v>
      </c>
      <c r="G10" s="172"/>
      <c r="H10" s="131"/>
      <c r="I10" s="130"/>
      <c r="J10" s="179"/>
      <c r="K10" s="249"/>
      <c r="L10" s="269">
        <v>240305303100</v>
      </c>
      <c r="M10" s="279" t="s">
        <v>289</v>
      </c>
      <c r="N10" s="174">
        <v>1700</v>
      </c>
      <c r="O10" s="172"/>
      <c r="P10" s="131"/>
      <c r="Q10" s="130"/>
      <c r="R10" s="167"/>
      <c r="S10" s="172"/>
      <c r="T10" s="131"/>
      <c r="U10" s="130"/>
      <c r="V10" s="175"/>
      <c r="W10" s="172"/>
      <c r="X10" s="262"/>
    </row>
    <row r="11" spans="1:24" ht="15.75" customHeight="1">
      <c r="A11" s="176"/>
      <c r="B11" s="177"/>
      <c r="C11" s="233"/>
      <c r="D11" s="266">
        <v>240305101110</v>
      </c>
      <c r="E11" s="277" t="s">
        <v>276</v>
      </c>
      <c r="F11" s="171">
        <v>3200</v>
      </c>
      <c r="G11" s="172"/>
      <c r="H11" s="132"/>
      <c r="I11" s="133"/>
      <c r="J11" s="167"/>
      <c r="K11" s="172"/>
      <c r="L11" s="266">
        <v>240305303090</v>
      </c>
      <c r="M11" s="279" t="s">
        <v>290</v>
      </c>
      <c r="N11" s="174">
        <v>950</v>
      </c>
      <c r="O11" s="172"/>
      <c r="P11" s="131"/>
      <c r="Q11" s="130"/>
      <c r="R11" s="167"/>
      <c r="S11" s="172"/>
      <c r="T11" s="131"/>
      <c r="U11" s="130"/>
      <c r="V11" s="175"/>
      <c r="W11" s="180"/>
      <c r="X11" s="262"/>
    </row>
    <row r="12" spans="1:24" ht="15.75" customHeight="1">
      <c r="A12" s="176"/>
      <c r="B12" s="177"/>
      <c r="C12" s="233"/>
      <c r="D12" s="266">
        <v>240305101130</v>
      </c>
      <c r="E12" s="277" t="s">
        <v>507</v>
      </c>
      <c r="F12" s="171">
        <v>1600</v>
      </c>
      <c r="G12" s="172"/>
      <c r="H12" s="131"/>
      <c r="I12" s="130"/>
      <c r="J12" s="167"/>
      <c r="K12" s="172"/>
      <c r="L12" s="131"/>
      <c r="M12" s="130"/>
      <c r="N12" s="167"/>
      <c r="O12" s="172"/>
      <c r="P12" s="131"/>
      <c r="Q12" s="130"/>
      <c r="R12" s="167"/>
      <c r="S12" s="172"/>
      <c r="T12" s="131"/>
      <c r="U12" s="130"/>
      <c r="V12" s="175"/>
      <c r="W12" s="172"/>
      <c r="X12" s="262" t="s">
        <v>451</v>
      </c>
    </row>
    <row r="13" spans="1:24" ht="15.75" customHeight="1">
      <c r="A13" s="176"/>
      <c r="B13" s="177"/>
      <c r="C13" s="233" t="s">
        <v>131</v>
      </c>
      <c r="D13" s="266">
        <v>240305101090</v>
      </c>
      <c r="E13" s="277" t="s">
        <v>277</v>
      </c>
      <c r="F13" s="171">
        <v>2650</v>
      </c>
      <c r="G13" s="172"/>
      <c r="H13" s="131"/>
      <c r="I13" s="130"/>
      <c r="J13" s="167"/>
      <c r="K13" s="172"/>
      <c r="L13" s="131"/>
      <c r="M13" s="130"/>
      <c r="N13" s="167"/>
      <c r="O13" s="172"/>
      <c r="P13" s="131"/>
      <c r="Q13" s="130"/>
      <c r="R13" s="167"/>
      <c r="S13" s="172"/>
      <c r="T13" s="131"/>
      <c r="U13" s="130"/>
      <c r="V13" s="175"/>
      <c r="W13" s="172"/>
      <c r="X13" s="262" t="s">
        <v>486</v>
      </c>
    </row>
    <row r="14" spans="1:24" ht="15.75" customHeight="1">
      <c r="A14" s="176"/>
      <c r="B14" s="177"/>
      <c r="C14" s="233"/>
      <c r="D14" s="266">
        <v>240305101100</v>
      </c>
      <c r="E14" s="277" t="s">
        <v>278</v>
      </c>
      <c r="F14" s="171">
        <v>3050</v>
      </c>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266">
        <v>240305101120</v>
      </c>
      <c r="E15" s="277" t="s">
        <v>279</v>
      </c>
      <c r="F15" s="171">
        <v>2050</v>
      </c>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11　店</v>
      </c>
      <c r="F26" s="194">
        <f>SUM(F5:F25)</f>
        <v>25000</v>
      </c>
      <c r="G26" s="138">
        <f>SUM(G5:G25)</f>
        <v>0</v>
      </c>
      <c r="H26" s="136"/>
      <c r="I26" s="137" t="str">
        <f>CONCATENATE(FIXED(COUNTA(I5:I25),0,0),"　店")</f>
        <v>4　店</v>
      </c>
      <c r="J26" s="194">
        <f>SUM(J5:J25)</f>
        <v>5550</v>
      </c>
      <c r="K26" s="138">
        <f>SUM(K5:K25)</f>
        <v>0</v>
      </c>
      <c r="L26" s="136"/>
      <c r="M26" s="137" t="str">
        <f>CONCATENATE(FIXED(COUNTA(M5:M25),0,0),"　店")</f>
        <v>7　店</v>
      </c>
      <c r="N26" s="194">
        <f>SUM(N5:N25)</f>
        <v>9350</v>
      </c>
      <c r="O26" s="138">
        <f>SUM(O5:O25)</f>
        <v>0</v>
      </c>
      <c r="P26" s="136"/>
      <c r="Q26" s="137" t="str">
        <f>CONCATENATE(FIXED(COUNTA(Q5:Q25),0,0),"　店")</f>
        <v>5　店</v>
      </c>
      <c r="R26" s="194">
        <f>SUM(R5:R25)</f>
        <v>5150</v>
      </c>
      <c r="S26" s="138">
        <f>SUM(S5:S25)</f>
        <v>0</v>
      </c>
      <c r="T26" s="136"/>
      <c r="U26" s="137" t="str">
        <f>CONCATENATE(FIXED(COUNTA(U5:U25),0,0),"　店")</f>
        <v>1　店</v>
      </c>
      <c r="V26" s="194">
        <f>SUM(V5:V25)</f>
        <v>950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34" t="s">
        <v>0</v>
      </c>
      <c r="B28" s="335"/>
      <c r="C28" s="237"/>
      <c r="D28" s="329" t="s">
        <v>15</v>
      </c>
      <c r="E28" s="330"/>
      <c r="F28" s="331"/>
      <c r="G28" s="126" t="s">
        <v>19</v>
      </c>
      <c r="H28" s="329" t="s">
        <v>16</v>
      </c>
      <c r="I28" s="330"/>
      <c r="J28" s="331"/>
      <c r="K28" s="125" t="s">
        <v>19</v>
      </c>
      <c r="L28" s="329" t="s">
        <v>17</v>
      </c>
      <c r="M28" s="330"/>
      <c r="N28" s="331"/>
      <c r="O28" s="125" t="s">
        <v>19</v>
      </c>
      <c r="P28" s="329" t="s">
        <v>18</v>
      </c>
      <c r="Q28" s="330"/>
      <c r="R28" s="331"/>
      <c r="S28" s="125" t="s">
        <v>19</v>
      </c>
      <c r="T28" s="338" t="s">
        <v>466</v>
      </c>
      <c r="U28" s="330"/>
      <c r="V28" s="331"/>
      <c r="W28" s="126" t="s">
        <v>19</v>
      </c>
      <c r="X28" s="126" t="s">
        <v>22</v>
      </c>
    </row>
    <row r="29" spans="1:24" ht="15.75" customHeight="1">
      <c r="A29" s="197" t="s">
        <v>269</v>
      </c>
      <c r="B29" s="198"/>
      <c r="C29" s="238" t="s">
        <v>131</v>
      </c>
      <c r="D29" s="267">
        <v>240354101020</v>
      </c>
      <c r="E29" s="278" t="s">
        <v>298</v>
      </c>
      <c r="F29" s="272">
        <v>400</v>
      </c>
      <c r="G29" s="200"/>
      <c r="H29" s="141"/>
      <c r="I29" s="142"/>
      <c r="J29" s="201"/>
      <c r="K29" s="200"/>
      <c r="L29" s="141"/>
      <c r="M29" s="142"/>
      <c r="N29" s="201"/>
      <c r="O29" s="200"/>
      <c r="P29" s="141">
        <v>240354404010</v>
      </c>
      <c r="Q29" s="130" t="s">
        <v>310</v>
      </c>
      <c r="R29" s="167">
        <v>1250</v>
      </c>
      <c r="S29" s="200"/>
      <c r="T29" s="141"/>
      <c r="U29" s="142"/>
      <c r="V29" s="202"/>
      <c r="W29" s="200"/>
      <c r="X29" s="261" t="s">
        <v>312</v>
      </c>
    </row>
    <row r="30" spans="1:24" ht="15.75" customHeight="1">
      <c r="A30" s="169">
        <f>SUM(G48,K48,O48,S48,W48)</f>
        <v>0</v>
      </c>
      <c r="B30" s="170">
        <f>SUM(F48,J48,N48,R48,V48)</f>
        <v>7400</v>
      </c>
      <c r="C30" s="239"/>
      <c r="D30" s="266">
        <v>240354101030</v>
      </c>
      <c r="E30" s="277" t="s">
        <v>299</v>
      </c>
      <c r="F30" s="171">
        <v>300</v>
      </c>
      <c r="G30" s="172"/>
      <c r="H30" s="131"/>
      <c r="I30" s="130"/>
      <c r="J30" s="167"/>
      <c r="K30" s="172"/>
      <c r="L30" s="131"/>
      <c r="M30" s="130"/>
      <c r="N30" s="167"/>
      <c r="O30" s="172"/>
      <c r="P30" s="131">
        <v>240355405002</v>
      </c>
      <c r="Q30" s="130" t="s">
        <v>311</v>
      </c>
      <c r="R30" s="167">
        <v>300</v>
      </c>
      <c r="S30" s="172"/>
      <c r="T30" s="131"/>
      <c r="U30" s="130"/>
      <c r="V30" s="190"/>
      <c r="W30" s="172"/>
      <c r="X30" s="262" t="s">
        <v>490</v>
      </c>
    </row>
    <row r="31" spans="1:24" ht="15.75" customHeight="1">
      <c r="A31" s="184"/>
      <c r="B31" s="185"/>
      <c r="C31" s="236"/>
      <c r="D31" s="270">
        <v>240354101040</v>
      </c>
      <c r="E31" s="277" t="s">
        <v>300</v>
      </c>
      <c r="F31" s="171">
        <v>400</v>
      </c>
      <c r="G31" s="187"/>
      <c r="H31" s="134"/>
      <c r="I31" s="135"/>
      <c r="J31" s="188"/>
      <c r="K31" s="187"/>
      <c r="L31" s="134"/>
      <c r="M31" s="135"/>
      <c r="N31" s="188"/>
      <c r="O31" s="187"/>
      <c r="P31" s="134"/>
      <c r="Q31" s="135"/>
      <c r="R31" s="188"/>
      <c r="S31" s="187"/>
      <c r="T31" s="134"/>
      <c r="U31" s="135"/>
      <c r="V31" s="191"/>
      <c r="W31" s="187"/>
      <c r="X31" s="262" t="s">
        <v>556</v>
      </c>
    </row>
    <row r="32" spans="1:24" ht="15.75" customHeight="1">
      <c r="A32" s="184"/>
      <c r="B32" s="185"/>
      <c r="C32" s="236"/>
      <c r="D32" s="270">
        <v>240354101050</v>
      </c>
      <c r="E32" s="277" t="s">
        <v>301</v>
      </c>
      <c r="F32" s="171">
        <v>450</v>
      </c>
      <c r="G32" s="187"/>
      <c r="H32" s="134"/>
      <c r="I32" s="135"/>
      <c r="J32" s="188"/>
      <c r="K32" s="187"/>
      <c r="L32" s="134"/>
      <c r="M32" s="135"/>
      <c r="N32" s="188"/>
      <c r="O32" s="187"/>
      <c r="P32" s="134"/>
      <c r="Q32" s="135"/>
      <c r="R32" s="188"/>
      <c r="S32" s="187"/>
      <c r="T32" s="134"/>
      <c r="U32" s="135"/>
      <c r="V32" s="191"/>
      <c r="W32" s="187"/>
      <c r="X32" s="262"/>
    </row>
    <row r="33" spans="1:24" ht="15.75" customHeight="1">
      <c r="A33" s="169"/>
      <c r="B33" s="203"/>
      <c r="C33" s="239"/>
      <c r="D33" s="266">
        <v>240355101060</v>
      </c>
      <c r="E33" s="277" t="s">
        <v>514</v>
      </c>
      <c r="F33" s="171">
        <v>400</v>
      </c>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266">
        <v>240355101090</v>
      </c>
      <c r="E34" s="277" t="s">
        <v>302</v>
      </c>
      <c r="F34" s="171">
        <v>350</v>
      </c>
      <c r="G34" s="172"/>
      <c r="H34" s="131"/>
      <c r="I34" s="130"/>
      <c r="J34" s="167"/>
      <c r="K34" s="172"/>
      <c r="L34" s="131"/>
      <c r="M34" s="130"/>
      <c r="N34" s="167"/>
      <c r="O34" s="172"/>
      <c r="P34" s="131"/>
      <c r="Q34" s="130"/>
      <c r="R34" s="167"/>
      <c r="S34" s="172"/>
      <c r="T34" s="131"/>
      <c r="U34" s="130"/>
      <c r="V34" s="190"/>
      <c r="W34" s="172"/>
      <c r="X34" s="262" t="s">
        <v>452</v>
      </c>
    </row>
    <row r="35" spans="1:24" ht="15.75" customHeight="1">
      <c r="A35" s="184"/>
      <c r="B35" s="185"/>
      <c r="C35" s="236"/>
      <c r="D35" s="270">
        <v>240355101105</v>
      </c>
      <c r="E35" s="277" t="s">
        <v>303</v>
      </c>
      <c r="F35" s="171">
        <v>100</v>
      </c>
      <c r="G35" s="187"/>
      <c r="H35" s="134"/>
      <c r="I35" s="135"/>
      <c r="J35" s="188"/>
      <c r="K35" s="187"/>
      <c r="L35" s="134"/>
      <c r="M35" s="135"/>
      <c r="N35" s="188"/>
      <c r="O35" s="187"/>
      <c r="P35" s="134"/>
      <c r="Q35" s="135"/>
      <c r="R35" s="188"/>
      <c r="S35" s="187"/>
      <c r="T35" s="134"/>
      <c r="U35" s="135"/>
      <c r="V35" s="191"/>
      <c r="W35" s="187"/>
      <c r="X35" s="262" t="s">
        <v>464</v>
      </c>
    </row>
    <row r="36" spans="1:24" ht="15.75" customHeight="1">
      <c r="A36" s="169"/>
      <c r="B36" s="203"/>
      <c r="C36" s="239"/>
      <c r="D36" s="266">
        <v>240355101100</v>
      </c>
      <c r="E36" s="277" t="s">
        <v>304</v>
      </c>
      <c r="F36" s="171">
        <v>200</v>
      </c>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270">
        <v>240355101110</v>
      </c>
      <c r="E37" s="277" t="s">
        <v>305</v>
      </c>
      <c r="F37" s="171">
        <v>250</v>
      </c>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266">
        <v>240355101120</v>
      </c>
      <c r="E38" s="277" t="s">
        <v>306</v>
      </c>
      <c r="F38" s="171">
        <v>450</v>
      </c>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270">
        <v>240355101130</v>
      </c>
      <c r="E39" s="277" t="s">
        <v>307</v>
      </c>
      <c r="F39" s="171">
        <v>250</v>
      </c>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270">
        <v>240355101140</v>
      </c>
      <c r="E40" s="277" t="s">
        <v>308</v>
      </c>
      <c r="F40" s="171">
        <v>1150</v>
      </c>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266">
        <v>240355101150</v>
      </c>
      <c r="E41" s="277" t="s">
        <v>309</v>
      </c>
      <c r="F41" s="171">
        <v>1150</v>
      </c>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13　店</v>
      </c>
      <c r="F48" s="194">
        <f>SUM(F29:F47)</f>
        <v>5850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2　店</v>
      </c>
      <c r="R48" s="194">
        <f>SUM(R29:R47)</f>
        <v>1550</v>
      </c>
      <c r="S48" s="138">
        <f>SUM(S29:S47)</f>
        <v>0</v>
      </c>
      <c r="T48" s="136"/>
      <c r="U48" s="137" t="str">
        <f>CONCATENATE(FIXED(COUNTA(U29:U47),0,0),"　店")</f>
        <v>0　店</v>
      </c>
      <c r="V48" s="194">
        <f>SUM(V29:V47)</f>
        <v>0</v>
      </c>
      <c r="W48" s="223">
        <f>SUM(W29:W47)</f>
        <v>0</v>
      </c>
      <c r="X48" s="224">
        <f>SUM(X29:X47)</f>
        <v>0</v>
      </c>
    </row>
    <row r="49" spans="1:24" ht="15.75" customHeight="1">
      <c r="A49" s="146" t="s">
        <v>588</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Y3:HD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O28 F1:F2 G28 W28 S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30:K48 O23:P23 G29:G48 L30:L47 S29:S48 O29:O48 W29:W48 O24:O27 W5:W27 K29:L29 K5:K27 G5:G27 O20:P20 O21:O22 S5:S27 L12:L25 O5:O19">
      <formula1>K27</formula1>
    </dataValidation>
    <dataValidation type="whole" operator="lessThanOrEqual" showInputMessage="1" showErrorMessage="1" sqref="HE3:IV65536">
      <formula1>HC3</formula1>
    </dataValidation>
    <dataValidation type="whole" operator="lessThanOrEqual" allowBlank="1" showInputMessage="1" showErrorMessage="1" sqref="P5:P18">
      <formula1>伊勢市・度会郡!#REF!</formula1>
    </dataValidation>
    <dataValidation type="whole" operator="lessThanOrEqual" allowBlank="1" showInputMessage="1" showErrorMessage="1" sqref="L5:L11">
      <formula1>K6</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4">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E26" sqref="AE26"/>
    </sheetView>
  </sheetViews>
  <sheetFormatPr defaultColWidth="9.00390625" defaultRowHeight="13.5"/>
  <cols>
    <col min="1" max="1" width="7.625" style="153" customWidth="1"/>
    <col min="2" max="2" width="10.625" style="153" customWidth="1"/>
    <col min="3" max="3" width="2.625" style="229" customWidth="1"/>
    <col min="4" max="4" width="14.62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3.875" style="121" hidden="1" customWidth="1"/>
    <col min="13" max="13" width="15.625" style="123" customWidth="1"/>
    <col min="14" max="15" width="7.625" style="153" customWidth="1"/>
    <col min="16" max="16" width="6.62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13</v>
      </c>
      <c r="B1" s="300"/>
      <c r="C1" s="300"/>
      <c r="D1" s="300"/>
      <c r="E1" s="301"/>
      <c r="F1" s="336" t="s">
        <v>23</v>
      </c>
      <c r="G1" s="337"/>
      <c r="H1" s="158"/>
      <c r="I1" s="306"/>
      <c r="J1" s="306"/>
      <c r="K1" s="306"/>
      <c r="L1" s="306"/>
      <c r="M1" s="306"/>
      <c r="N1" s="306"/>
      <c r="O1" s="306"/>
      <c r="P1" s="159"/>
      <c r="Q1" s="120" t="s">
        <v>14</v>
      </c>
      <c r="R1" s="346"/>
      <c r="S1" s="306"/>
      <c r="T1" s="306"/>
      <c r="U1" s="307"/>
      <c r="V1" s="259" t="s">
        <v>53</v>
      </c>
      <c r="W1" s="342"/>
      <c r="X1" s="343"/>
    </row>
    <row r="2" spans="1:24" ht="34.5" customHeight="1">
      <c r="A2" s="161"/>
      <c r="B2" s="302"/>
      <c r="C2" s="302"/>
      <c r="D2" s="302"/>
      <c r="E2" s="303"/>
      <c r="F2" s="336" t="s">
        <v>54</v>
      </c>
      <c r="G2" s="337"/>
      <c r="H2" s="158"/>
      <c r="I2" s="306"/>
      <c r="J2" s="306"/>
      <c r="K2" s="306"/>
      <c r="L2" s="306"/>
      <c r="M2" s="306"/>
      <c r="N2" s="306"/>
      <c r="O2" s="306"/>
      <c r="P2" s="159"/>
      <c r="Q2" s="120" t="s">
        <v>25</v>
      </c>
      <c r="R2" s="339">
        <f>A6+A18+A35</f>
        <v>0</v>
      </c>
      <c r="S2" s="340"/>
      <c r="T2" s="340"/>
      <c r="U2" s="341"/>
      <c r="V2" s="260"/>
      <c r="W2" s="344"/>
      <c r="X2" s="345"/>
    </row>
    <row r="3" spans="5:24" ht="22.5" customHeight="1">
      <c r="E3" s="122"/>
      <c r="F3" s="122"/>
      <c r="G3" s="122"/>
      <c r="J3" s="332"/>
      <c r="K3" s="333"/>
      <c r="L3" s="124"/>
      <c r="M3" s="122"/>
      <c r="T3" s="124"/>
      <c r="U3" s="122"/>
      <c r="V3" s="122"/>
      <c r="X3" s="214"/>
    </row>
    <row r="4" spans="1:24" s="246" customFormat="1" ht="15.75" customHeight="1">
      <c r="A4" s="334" t="s">
        <v>0</v>
      </c>
      <c r="B4" s="335"/>
      <c r="C4" s="230"/>
      <c r="D4" s="329" t="s">
        <v>15</v>
      </c>
      <c r="E4" s="330"/>
      <c r="F4" s="331"/>
      <c r="G4" s="126" t="s">
        <v>19</v>
      </c>
      <c r="H4" s="329" t="s">
        <v>16</v>
      </c>
      <c r="I4" s="330"/>
      <c r="J4" s="331"/>
      <c r="K4" s="125" t="s">
        <v>19</v>
      </c>
      <c r="L4" s="329" t="s">
        <v>17</v>
      </c>
      <c r="M4" s="330"/>
      <c r="N4" s="331"/>
      <c r="O4" s="125" t="s">
        <v>19</v>
      </c>
      <c r="P4" s="329" t="s">
        <v>18</v>
      </c>
      <c r="Q4" s="330"/>
      <c r="R4" s="331"/>
      <c r="S4" s="125" t="s">
        <v>19</v>
      </c>
      <c r="T4" s="338" t="s">
        <v>466</v>
      </c>
      <c r="U4" s="330"/>
      <c r="V4" s="331"/>
      <c r="W4" s="126" t="s">
        <v>19</v>
      </c>
      <c r="X4" s="126" t="s">
        <v>22</v>
      </c>
    </row>
    <row r="5" spans="1:24" ht="15.75" customHeight="1">
      <c r="A5" s="212" t="s">
        <v>313</v>
      </c>
      <c r="B5" s="163"/>
      <c r="C5" s="231"/>
      <c r="D5" s="265">
        <v>240340101010</v>
      </c>
      <c r="E5" s="278" t="s">
        <v>510</v>
      </c>
      <c r="F5" s="272">
        <v>1650</v>
      </c>
      <c r="G5" s="164"/>
      <c r="H5" s="127"/>
      <c r="I5" s="128"/>
      <c r="J5" s="165"/>
      <c r="K5" s="247"/>
      <c r="L5" s="127">
        <v>240340303010</v>
      </c>
      <c r="M5" s="128"/>
      <c r="N5" s="166">
        <v>0</v>
      </c>
      <c r="O5" s="248"/>
      <c r="P5" s="129">
        <v>240340405001</v>
      </c>
      <c r="Q5" s="130" t="s">
        <v>546</v>
      </c>
      <c r="R5" s="167">
        <v>400</v>
      </c>
      <c r="S5" s="249"/>
      <c r="T5" s="127"/>
      <c r="U5" s="128"/>
      <c r="V5" s="168"/>
      <c r="W5" s="164"/>
      <c r="X5" s="261"/>
    </row>
    <row r="6" spans="1:24" ht="15.75" customHeight="1">
      <c r="A6" s="169">
        <f>SUM(G14,K14,O14,S14,W14)</f>
        <v>0</v>
      </c>
      <c r="B6" s="170">
        <f>SUM(F14,J14,N14,R14,V14)</f>
        <v>4800</v>
      </c>
      <c r="C6" s="232"/>
      <c r="D6" s="266">
        <v>240340101020</v>
      </c>
      <c r="E6" s="277" t="s">
        <v>511</v>
      </c>
      <c r="F6" s="171">
        <v>2250</v>
      </c>
      <c r="G6" s="172"/>
      <c r="H6" s="131"/>
      <c r="I6" s="130"/>
      <c r="J6" s="173"/>
      <c r="K6" s="250"/>
      <c r="L6" s="131"/>
      <c r="M6" s="130"/>
      <c r="N6" s="174"/>
      <c r="O6" s="251"/>
      <c r="P6" s="131">
        <v>240340405002</v>
      </c>
      <c r="Q6" s="130" t="s">
        <v>547</v>
      </c>
      <c r="R6" s="167">
        <v>500</v>
      </c>
      <c r="S6" s="249"/>
      <c r="T6" s="131"/>
      <c r="U6" s="130"/>
      <c r="V6" s="175"/>
      <c r="W6" s="172"/>
      <c r="X6" s="262"/>
    </row>
    <row r="7" spans="1:24" ht="15.75" customHeight="1">
      <c r="A7" s="176"/>
      <c r="B7" s="177"/>
      <c r="C7" s="233"/>
      <c r="D7" s="131"/>
      <c r="E7" s="277"/>
      <c r="F7" s="171"/>
      <c r="G7" s="172"/>
      <c r="H7" s="131"/>
      <c r="I7" s="130"/>
      <c r="J7" s="173"/>
      <c r="K7" s="250"/>
      <c r="L7" s="131"/>
      <c r="M7" s="130"/>
      <c r="N7" s="174"/>
      <c r="O7" s="251"/>
      <c r="P7" s="131"/>
      <c r="Q7" s="130"/>
      <c r="R7" s="167"/>
      <c r="S7" s="249"/>
      <c r="T7" s="131"/>
      <c r="U7" s="130"/>
      <c r="V7" s="175"/>
      <c r="W7" s="172"/>
      <c r="X7" s="262"/>
    </row>
    <row r="8" spans="1:24" ht="15.75" customHeight="1">
      <c r="A8" s="176"/>
      <c r="B8" s="177"/>
      <c r="C8" s="233"/>
      <c r="D8" s="131"/>
      <c r="E8" s="277"/>
      <c r="F8" s="171"/>
      <c r="G8" s="172"/>
      <c r="H8" s="131"/>
      <c r="I8" s="130"/>
      <c r="J8" s="173"/>
      <c r="K8" s="250"/>
      <c r="L8" s="131"/>
      <c r="M8" s="130"/>
      <c r="N8" s="179"/>
      <c r="O8" s="249"/>
      <c r="P8" s="131"/>
      <c r="Q8" s="130"/>
      <c r="R8" s="167"/>
      <c r="S8" s="249"/>
      <c r="T8" s="131"/>
      <c r="U8" s="130"/>
      <c r="V8" s="175"/>
      <c r="W8" s="172"/>
      <c r="X8" s="262"/>
    </row>
    <row r="9" spans="1:24" ht="15.75" customHeight="1">
      <c r="A9" s="176"/>
      <c r="B9" s="177"/>
      <c r="C9" s="233"/>
      <c r="D9" s="131"/>
      <c r="E9" s="130"/>
      <c r="F9" s="171"/>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131"/>
      <c r="E10" s="130"/>
      <c r="F10" s="171"/>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2　店</v>
      </c>
      <c r="F14" s="194">
        <f>SUM(F5:F13)</f>
        <v>3900</v>
      </c>
      <c r="G14" s="138">
        <f>SUM(G5:G13)</f>
        <v>0</v>
      </c>
      <c r="H14" s="136"/>
      <c r="I14" s="137" t="str">
        <f>CONCATENATE(FIXED(COUNTA(I5:I13),0,0),"　店")</f>
        <v>0　店</v>
      </c>
      <c r="J14" s="194">
        <f>SUM(J5:J13)</f>
        <v>0</v>
      </c>
      <c r="K14" s="138">
        <f>SUM(K5:K13)</f>
        <v>0</v>
      </c>
      <c r="L14" s="136"/>
      <c r="M14" s="137" t="str">
        <f>CONCATENATE(FIXED(COUNTA(M5:M13),0,0),"　店")</f>
        <v>0　店</v>
      </c>
      <c r="N14" s="194">
        <f>SUM(N5:N13)</f>
        <v>0</v>
      </c>
      <c r="O14" s="138">
        <f>SUM(O5:O13)</f>
        <v>0</v>
      </c>
      <c r="P14" s="136"/>
      <c r="Q14" s="137" t="str">
        <f>CONCATENATE(FIXED(COUNTA(Q5:Q13),0,0),"　店")</f>
        <v>2　店</v>
      </c>
      <c r="R14" s="194">
        <f>SUM(R5:R13)</f>
        <v>900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34" t="s">
        <v>0</v>
      </c>
      <c r="B16" s="335"/>
      <c r="C16" s="237"/>
      <c r="D16" s="329" t="s">
        <v>15</v>
      </c>
      <c r="E16" s="330"/>
      <c r="F16" s="331"/>
      <c r="G16" s="126" t="s">
        <v>19</v>
      </c>
      <c r="H16" s="329" t="s">
        <v>16</v>
      </c>
      <c r="I16" s="330"/>
      <c r="J16" s="331"/>
      <c r="K16" s="125" t="s">
        <v>19</v>
      </c>
      <c r="L16" s="329" t="s">
        <v>17</v>
      </c>
      <c r="M16" s="330"/>
      <c r="N16" s="331"/>
      <c r="O16" s="125" t="s">
        <v>19</v>
      </c>
      <c r="P16" s="329" t="s">
        <v>18</v>
      </c>
      <c r="Q16" s="330"/>
      <c r="R16" s="331"/>
      <c r="S16" s="125" t="s">
        <v>19</v>
      </c>
      <c r="T16" s="338" t="s">
        <v>466</v>
      </c>
      <c r="U16" s="330"/>
      <c r="V16" s="331"/>
      <c r="W16" s="126" t="s">
        <v>19</v>
      </c>
      <c r="X16" s="126" t="s">
        <v>22</v>
      </c>
    </row>
    <row r="17" spans="1:24" ht="15.75" customHeight="1">
      <c r="A17" s="197" t="s">
        <v>314</v>
      </c>
      <c r="B17" s="198"/>
      <c r="C17" s="238"/>
      <c r="D17" s="267">
        <v>240349101010</v>
      </c>
      <c r="E17" s="278" t="s">
        <v>316</v>
      </c>
      <c r="F17" s="272">
        <v>1750</v>
      </c>
      <c r="G17" s="200"/>
      <c r="H17" s="141"/>
      <c r="I17" s="142"/>
      <c r="J17" s="201"/>
      <c r="K17" s="200"/>
      <c r="L17" s="141"/>
      <c r="M17" s="142"/>
      <c r="N17" s="201"/>
      <c r="O17" s="200"/>
      <c r="P17" s="267">
        <v>240350405005</v>
      </c>
      <c r="Q17" s="130" t="s">
        <v>320</v>
      </c>
      <c r="R17" s="167">
        <v>400</v>
      </c>
      <c r="S17" s="200"/>
      <c r="T17" s="141"/>
      <c r="U17" s="142"/>
      <c r="V17" s="202"/>
      <c r="W17" s="200"/>
      <c r="X17" s="261"/>
    </row>
    <row r="18" spans="1:24" ht="15.75" customHeight="1">
      <c r="A18" s="169">
        <f>SUM(G31,K31,O31,S31,W31)</f>
        <v>0</v>
      </c>
      <c r="B18" s="170">
        <f>SUM(F31,J31,N31,R31,V31)</f>
        <v>13700</v>
      </c>
      <c r="C18" s="239"/>
      <c r="D18" s="266">
        <v>240349101015</v>
      </c>
      <c r="E18" s="277" t="s">
        <v>317</v>
      </c>
      <c r="F18" s="171">
        <v>300</v>
      </c>
      <c r="G18" s="172"/>
      <c r="H18" s="131"/>
      <c r="I18" s="130"/>
      <c r="J18" s="167"/>
      <c r="K18" s="172"/>
      <c r="L18" s="131"/>
      <c r="M18" s="130"/>
      <c r="N18" s="167"/>
      <c r="O18" s="172"/>
      <c r="P18" s="266">
        <v>240350405004</v>
      </c>
      <c r="Q18" s="130" t="s">
        <v>321</v>
      </c>
      <c r="R18" s="167">
        <v>600</v>
      </c>
      <c r="S18" s="172"/>
      <c r="T18" s="131"/>
      <c r="U18" s="130"/>
      <c r="V18" s="190"/>
      <c r="W18" s="172"/>
      <c r="X18" s="262"/>
    </row>
    <row r="19" spans="1:24" ht="15.75" customHeight="1">
      <c r="A19" s="184"/>
      <c r="B19" s="185"/>
      <c r="C19" s="236"/>
      <c r="D19" s="270">
        <v>240349101020</v>
      </c>
      <c r="E19" s="277" t="s">
        <v>318</v>
      </c>
      <c r="F19" s="171">
        <v>4100</v>
      </c>
      <c r="G19" s="187"/>
      <c r="H19" s="134"/>
      <c r="I19" s="135"/>
      <c r="J19" s="188"/>
      <c r="K19" s="187"/>
      <c r="L19" s="134"/>
      <c r="M19" s="135"/>
      <c r="N19" s="188"/>
      <c r="O19" s="187"/>
      <c r="P19" s="270">
        <v>240350405002</v>
      </c>
      <c r="Q19" s="130" t="s">
        <v>322</v>
      </c>
      <c r="R19" s="167">
        <v>650</v>
      </c>
      <c r="S19" s="187"/>
      <c r="T19" s="134"/>
      <c r="U19" s="135"/>
      <c r="V19" s="191"/>
      <c r="W19" s="187"/>
      <c r="X19" s="262"/>
    </row>
    <row r="20" spans="1:24" ht="15.75" customHeight="1">
      <c r="A20" s="184"/>
      <c r="B20" s="185"/>
      <c r="C20" s="236"/>
      <c r="D20" s="270">
        <v>240350101060</v>
      </c>
      <c r="E20" s="277" t="s">
        <v>319</v>
      </c>
      <c r="F20" s="171">
        <v>1000</v>
      </c>
      <c r="G20" s="187"/>
      <c r="H20" s="134"/>
      <c r="I20" s="135"/>
      <c r="J20" s="188"/>
      <c r="K20" s="187"/>
      <c r="L20" s="134"/>
      <c r="M20" s="135"/>
      <c r="N20" s="188"/>
      <c r="O20" s="187"/>
      <c r="P20" s="270">
        <v>240350405006</v>
      </c>
      <c r="Q20" s="130" t="s">
        <v>323</v>
      </c>
      <c r="R20" s="167">
        <v>500</v>
      </c>
      <c r="S20" s="187"/>
      <c r="T20" s="134"/>
      <c r="U20" s="135"/>
      <c r="V20" s="191"/>
      <c r="W20" s="187"/>
      <c r="X20" s="262"/>
    </row>
    <row r="21" spans="1:24" ht="15.75" customHeight="1">
      <c r="A21" s="169"/>
      <c r="B21" s="203"/>
      <c r="C21" s="239"/>
      <c r="D21" s="266">
        <v>240350101040</v>
      </c>
      <c r="E21" s="277" t="s">
        <v>550</v>
      </c>
      <c r="F21" s="171">
        <v>1550</v>
      </c>
      <c r="G21" s="172"/>
      <c r="H21" s="131"/>
      <c r="I21" s="130"/>
      <c r="J21" s="167"/>
      <c r="K21" s="172"/>
      <c r="L21" s="131"/>
      <c r="M21" s="130"/>
      <c r="N21" s="167"/>
      <c r="O21" s="172"/>
      <c r="P21" s="266">
        <v>240350405001</v>
      </c>
      <c r="Q21" s="130" t="s">
        <v>324</v>
      </c>
      <c r="R21" s="167">
        <v>500</v>
      </c>
      <c r="S21" s="172"/>
      <c r="T21" s="131"/>
      <c r="U21" s="130"/>
      <c r="V21" s="190"/>
      <c r="W21" s="172"/>
      <c r="X21" s="262"/>
    </row>
    <row r="22" spans="1:24" ht="15.75" customHeight="1">
      <c r="A22" s="169"/>
      <c r="B22" s="203"/>
      <c r="C22" s="239"/>
      <c r="D22" s="270">
        <v>240350101050</v>
      </c>
      <c r="E22" s="277" t="s">
        <v>590</v>
      </c>
      <c r="F22" s="171">
        <v>1500</v>
      </c>
      <c r="G22" s="187"/>
      <c r="H22" s="131"/>
      <c r="I22" s="130"/>
      <c r="J22" s="167"/>
      <c r="K22" s="172"/>
      <c r="L22" s="131"/>
      <c r="M22" s="130"/>
      <c r="N22" s="167"/>
      <c r="O22" s="172"/>
      <c r="P22" s="266">
        <v>240350405003</v>
      </c>
      <c r="Q22" s="130" t="s">
        <v>325</v>
      </c>
      <c r="R22" s="167">
        <v>850</v>
      </c>
      <c r="S22" s="172"/>
      <c r="T22" s="131"/>
      <c r="U22" s="130"/>
      <c r="V22" s="190"/>
      <c r="W22" s="172"/>
      <c r="X22" s="262"/>
    </row>
    <row r="23" spans="1:24" ht="15.75" customHeight="1">
      <c r="A23" s="184"/>
      <c r="B23" s="185"/>
      <c r="C23" s="236"/>
      <c r="D23" s="134"/>
      <c r="E23" s="135"/>
      <c r="F23" s="189"/>
      <c r="G23" s="187"/>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169"/>
      <c r="B26" s="203"/>
      <c r="C26" s="239"/>
      <c r="D26" s="131"/>
      <c r="E26" s="130"/>
      <c r="F26" s="179"/>
      <c r="G26" s="172"/>
      <c r="H26" s="131"/>
      <c r="I26" s="130"/>
      <c r="J26" s="167"/>
      <c r="K26" s="172"/>
      <c r="L26" s="131"/>
      <c r="M26" s="130"/>
      <c r="N26" s="167"/>
      <c r="O26" s="172"/>
      <c r="P26" s="131"/>
      <c r="Q26" s="130"/>
      <c r="R26" s="167"/>
      <c r="S26" s="172"/>
      <c r="T26" s="131"/>
      <c r="U26" s="130"/>
      <c r="V26" s="190"/>
      <c r="W26" s="172"/>
      <c r="X26" s="262"/>
    </row>
    <row r="27" spans="1:24" ht="15.75" customHeight="1">
      <c r="A27" s="184"/>
      <c r="B27" s="185"/>
      <c r="C27" s="236"/>
      <c r="D27" s="134"/>
      <c r="E27" s="135"/>
      <c r="F27" s="189"/>
      <c r="G27" s="187"/>
      <c r="H27" s="134"/>
      <c r="I27" s="135"/>
      <c r="J27" s="188"/>
      <c r="K27" s="187"/>
      <c r="L27" s="134"/>
      <c r="M27" s="135"/>
      <c r="N27" s="188"/>
      <c r="O27" s="187"/>
      <c r="P27" s="134"/>
      <c r="Q27" s="135"/>
      <c r="R27" s="188"/>
      <c r="S27" s="187"/>
      <c r="T27" s="134"/>
      <c r="U27" s="135"/>
      <c r="V27" s="191"/>
      <c r="W27" s="187"/>
      <c r="X27" s="262"/>
    </row>
    <row r="28" spans="1:24" ht="15.75" customHeight="1">
      <c r="A28" s="169"/>
      <c r="B28" s="203"/>
      <c r="C28" s="239"/>
      <c r="D28" s="131"/>
      <c r="E28" s="130"/>
      <c r="F28" s="179"/>
      <c r="G28" s="172"/>
      <c r="H28" s="131"/>
      <c r="I28" s="130"/>
      <c r="J28" s="167"/>
      <c r="K28" s="172"/>
      <c r="L28" s="131"/>
      <c r="M28" s="130"/>
      <c r="N28" s="167"/>
      <c r="O28" s="172"/>
      <c r="P28" s="131"/>
      <c r="Q28" s="130"/>
      <c r="R28" s="167"/>
      <c r="S28" s="172"/>
      <c r="T28" s="131"/>
      <c r="U28" s="130"/>
      <c r="V28" s="190"/>
      <c r="W28" s="172"/>
      <c r="X28" s="262"/>
    </row>
    <row r="29" spans="1:24" ht="15.75" customHeight="1">
      <c r="A29" s="184"/>
      <c r="B29" s="185"/>
      <c r="C29" s="236"/>
      <c r="D29" s="134"/>
      <c r="E29" s="135"/>
      <c r="F29" s="189"/>
      <c r="G29" s="187"/>
      <c r="H29" s="134"/>
      <c r="I29" s="135"/>
      <c r="J29" s="188"/>
      <c r="K29" s="187"/>
      <c r="L29" s="134"/>
      <c r="M29" s="135"/>
      <c r="N29" s="188"/>
      <c r="O29" s="187"/>
      <c r="P29" s="134"/>
      <c r="Q29" s="135"/>
      <c r="R29" s="188"/>
      <c r="S29" s="187"/>
      <c r="T29" s="134"/>
      <c r="U29" s="135"/>
      <c r="V29" s="191"/>
      <c r="W29" s="187"/>
      <c r="X29" s="262"/>
    </row>
    <row r="30" spans="1:24" ht="15.75" customHeight="1">
      <c r="A30" s="204"/>
      <c r="B30" s="205"/>
      <c r="C30" s="240"/>
      <c r="D30" s="143"/>
      <c r="E30" s="144"/>
      <c r="F30" s="206"/>
      <c r="G30" s="207"/>
      <c r="H30" s="143"/>
      <c r="I30" s="144"/>
      <c r="J30" s="208"/>
      <c r="K30" s="207"/>
      <c r="L30" s="143"/>
      <c r="M30" s="144"/>
      <c r="N30" s="208"/>
      <c r="O30" s="207"/>
      <c r="P30" s="143"/>
      <c r="Q30" s="144"/>
      <c r="R30" s="208"/>
      <c r="S30" s="207"/>
      <c r="T30" s="143"/>
      <c r="U30" s="144"/>
      <c r="V30" s="209"/>
      <c r="W30" s="207"/>
      <c r="X30" s="263"/>
    </row>
    <row r="31" spans="1:24" ht="15.75" customHeight="1">
      <c r="A31" s="192"/>
      <c r="B31" s="193"/>
      <c r="C31" s="241"/>
      <c r="D31" s="136"/>
      <c r="E31" s="137" t="str">
        <f>CONCATENATE(FIXED(COUNTA(E17:E30),0,0),"　店")</f>
        <v>6　店</v>
      </c>
      <c r="F31" s="194">
        <f>SUM(F17:F30)</f>
        <v>10200</v>
      </c>
      <c r="G31" s="194">
        <f>SUM(G17:G30)</f>
        <v>0</v>
      </c>
      <c r="H31" s="136"/>
      <c r="I31" s="145" t="str">
        <f>CONCATENATE(FIXED(COUNTA(I17:I30),0,0),"　店")</f>
        <v>0　店</v>
      </c>
      <c r="J31" s="194">
        <f>SUM(J17:J30)</f>
        <v>0</v>
      </c>
      <c r="K31" s="194">
        <f>SUM(K17:K30)</f>
        <v>0</v>
      </c>
      <c r="L31" s="136"/>
      <c r="M31" s="145" t="str">
        <f>CONCATENATE(FIXED(COUNTA(M17:M30),0,0),"　店")</f>
        <v>0　店</v>
      </c>
      <c r="N31" s="194">
        <f>SUM(N17:N30)</f>
        <v>0</v>
      </c>
      <c r="O31" s="194">
        <f>SUM(O17:O30)</f>
        <v>0</v>
      </c>
      <c r="P31" s="136"/>
      <c r="Q31" s="145" t="str">
        <f>CONCATENATE(FIXED(COUNTA(Q17:Q30),0,0),"　店")</f>
        <v>6　店</v>
      </c>
      <c r="R31" s="194">
        <f>SUM(R17:R30)</f>
        <v>3500</v>
      </c>
      <c r="S31" s="138">
        <f>SUM(S17:S30)</f>
        <v>0</v>
      </c>
      <c r="T31" s="136"/>
      <c r="U31" s="137" t="str">
        <f>CONCATENATE(FIXED(COUNTA(U17:U30),0,0),"　店")</f>
        <v>0　店</v>
      </c>
      <c r="V31" s="194">
        <f>SUM(V17:V30)</f>
        <v>0</v>
      </c>
      <c r="W31" s="194">
        <f>SUM(W17:W30)</f>
        <v>0</v>
      </c>
      <c r="X31" s="224">
        <f>SUM(X21:X30)</f>
        <v>0</v>
      </c>
    </row>
    <row r="32" spans="1:24" s="252" customFormat="1" ht="15.75" customHeight="1">
      <c r="A32" s="211"/>
      <c r="B32" s="211"/>
      <c r="C32" s="241"/>
      <c r="D32" s="155"/>
      <c r="E32" s="137"/>
      <c r="F32" s="156"/>
      <c r="G32" s="156"/>
      <c r="H32" s="155"/>
      <c r="I32" s="137"/>
      <c r="J32" s="156"/>
      <c r="K32" s="156"/>
      <c r="L32" s="155"/>
      <c r="M32" s="137"/>
      <c r="N32" s="156"/>
      <c r="O32" s="156"/>
      <c r="P32" s="155"/>
      <c r="Q32" s="137"/>
      <c r="R32" s="156"/>
      <c r="S32" s="156"/>
      <c r="T32" s="155"/>
      <c r="U32" s="137"/>
      <c r="V32" s="156"/>
      <c r="W32" s="156"/>
      <c r="X32" s="219"/>
    </row>
    <row r="33" spans="1:24" s="246" customFormat="1" ht="15.75" customHeight="1">
      <c r="A33" s="334" t="s">
        <v>0</v>
      </c>
      <c r="B33" s="335"/>
      <c r="C33" s="237"/>
      <c r="D33" s="329" t="s">
        <v>15</v>
      </c>
      <c r="E33" s="330"/>
      <c r="F33" s="331"/>
      <c r="G33" s="126" t="s">
        <v>19</v>
      </c>
      <c r="H33" s="329" t="s">
        <v>16</v>
      </c>
      <c r="I33" s="330"/>
      <c r="J33" s="331"/>
      <c r="K33" s="125" t="s">
        <v>19</v>
      </c>
      <c r="L33" s="329" t="s">
        <v>17</v>
      </c>
      <c r="M33" s="330"/>
      <c r="N33" s="331"/>
      <c r="O33" s="125" t="s">
        <v>19</v>
      </c>
      <c r="P33" s="329" t="s">
        <v>18</v>
      </c>
      <c r="Q33" s="330"/>
      <c r="R33" s="331"/>
      <c r="S33" s="125" t="s">
        <v>19</v>
      </c>
      <c r="T33" s="338" t="s">
        <v>466</v>
      </c>
      <c r="U33" s="330"/>
      <c r="V33" s="331"/>
      <c r="W33" s="126" t="s">
        <v>19</v>
      </c>
      <c r="X33" s="126" t="s">
        <v>22</v>
      </c>
    </row>
    <row r="34" spans="1:24" ht="15.75" customHeight="1">
      <c r="A34" s="197" t="s">
        <v>315</v>
      </c>
      <c r="B34" s="198"/>
      <c r="C34" s="238"/>
      <c r="D34" s="267">
        <v>240345101010</v>
      </c>
      <c r="E34" s="278" t="s">
        <v>512</v>
      </c>
      <c r="F34" s="272">
        <v>2650</v>
      </c>
      <c r="G34" s="200"/>
      <c r="H34" s="141">
        <v>240345202010</v>
      </c>
      <c r="I34" s="142" t="s">
        <v>328</v>
      </c>
      <c r="J34" s="165">
        <v>1700</v>
      </c>
      <c r="K34" s="200"/>
      <c r="L34" s="266">
        <v>240345303020</v>
      </c>
      <c r="M34" s="130" t="s">
        <v>330</v>
      </c>
      <c r="N34" s="174">
        <v>150</v>
      </c>
      <c r="O34" s="172"/>
      <c r="P34" s="141">
        <v>240345405001</v>
      </c>
      <c r="Q34" s="130" t="s">
        <v>329</v>
      </c>
      <c r="R34" s="167">
        <v>1000</v>
      </c>
      <c r="S34" s="200"/>
      <c r="T34" s="141"/>
      <c r="U34" s="142"/>
      <c r="V34" s="202"/>
      <c r="W34" s="200"/>
      <c r="X34" s="261"/>
    </row>
    <row r="35" spans="1:24" ht="15.75" customHeight="1">
      <c r="A35" s="169">
        <f>SUM(G48,K48,O48,S48,W48)</f>
        <v>0</v>
      </c>
      <c r="B35" s="170">
        <f>SUM(F48,J48,N48,R48,V48)</f>
        <v>6400</v>
      </c>
      <c r="C35" s="239"/>
      <c r="D35" s="266">
        <v>240345101020</v>
      </c>
      <c r="E35" s="277" t="s">
        <v>326</v>
      </c>
      <c r="F35" s="171">
        <v>150</v>
      </c>
      <c r="G35" s="172"/>
      <c r="H35" s="131"/>
      <c r="I35" s="279"/>
      <c r="J35" s="173" t="s">
        <v>543</v>
      </c>
      <c r="K35" s="172"/>
      <c r="L35" s="134"/>
      <c r="M35" s="279"/>
      <c r="N35" s="174" t="s">
        <v>543</v>
      </c>
      <c r="O35" s="187"/>
      <c r="P35" s="131"/>
      <c r="Q35" s="130"/>
      <c r="R35" s="167"/>
      <c r="S35" s="172"/>
      <c r="T35" s="131"/>
      <c r="U35" s="130"/>
      <c r="V35" s="190"/>
      <c r="W35" s="172"/>
      <c r="X35" s="262"/>
    </row>
    <row r="36" spans="1:24" ht="15.75" customHeight="1">
      <c r="A36" s="184"/>
      <c r="B36" s="185"/>
      <c r="C36" s="236"/>
      <c r="D36" s="270">
        <v>240345101030</v>
      </c>
      <c r="E36" s="277" t="s">
        <v>513</v>
      </c>
      <c r="F36" s="171">
        <v>400</v>
      </c>
      <c r="G36" s="187"/>
      <c r="H36" s="134"/>
      <c r="I36" s="279"/>
      <c r="J36" s="188"/>
      <c r="K36" s="187"/>
      <c r="L36" s="134"/>
      <c r="M36" s="279"/>
      <c r="N36" s="174" t="s">
        <v>543</v>
      </c>
      <c r="O36" s="187"/>
      <c r="P36" s="134"/>
      <c r="Q36" s="135"/>
      <c r="R36" s="188"/>
      <c r="S36" s="187"/>
      <c r="T36" s="134"/>
      <c r="U36" s="135"/>
      <c r="V36" s="191"/>
      <c r="W36" s="187"/>
      <c r="X36" s="262"/>
    </row>
    <row r="37" spans="1:24" ht="15.75" customHeight="1">
      <c r="A37" s="184"/>
      <c r="B37" s="185"/>
      <c r="C37" s="236"/>
      <c r="D37" s="270">
        <v>240345101040</v>
      </c>
      <c r="E37" s="277" t="s">
        <v>327</v>
      </c>
      <c r="F37" s="171">
        <v>350</v>
      </c>
      <c r="G37" s="187"/>
      <c r="H37" s="134"/>
      <c r="I37" s="279"/>
      <c r="J37" s="188"/>
      <c r="K37" s="187"/>
      <c r="L37" s="134"/>
      <c r="M37" s="135"/>
      <c r="N37" s="174" t="s">
        <v>543</v>
      </c>
      <c r="O37" s="187"/>
      <c r="P37" s="134"/>
      <c r="Q37" s="135"/>
      <c r="R37" s="188"/>
      <c r="S37" s="187"/>
      <c r="T37" s="134"/>
      <c r="U37" s="135"/>
      <c r="V37" s="191"/>
      <c r="W37" s="187"/>
      <c r="X37" s="262"/>
    </row>
    <row r="38" spans="1:24" ht="15.75" customHeight="1">
      <c r="A38" s="169"/>
      <c r="B38" s="203"/>
      <c r="C38" s="239"/>
      <c r="D38" s="131"/>
      <c r="E38" s="130"/>
      <c r="F38" s="179"/>
      <c r="G38" s="172"/>
      <c r="H38" s="131"/>
      <c r="I38" s="279"/>
      <c r="J38" s="167"/>
      <c r="K38" s="172"/>
      <c r="L38" s="131"/>
      <c r="M38" s="130"/>
      <c r="N38" s="167"/>
      <c r="O38" s="172"/>
      <c r="P38" s="131"/>
      <c r="Q38" s="130"/>
      <c r="R38" s="167"/>
      <c r="S38" s="172"/>
      <c r="T38" s="131"/>
      <c r="U38" s="130"/>
      <c r="V38" s="190"/>
      <c r="W38" s="172"/>
      <c r="X38" s="262"/>
    </row>
    <row r="39" spans="1:24" ht="15.75" customHeight="1">
      <c r="A39" s="169"/>
      <c r="B39" s="203"/>
      <c r="C39" s="239"/>
      <c r="D39" s="131"/>
      <c r="E39" s="130"/>
      <c r="F39" s="179"/>
      <c r="G39" s="172"/>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69"/>
      <c r="B42" s="203"/>
      <c r="C42" s="239"/>
      <c r="D42" s="131"/>
      <c r="E42" s="130"/>
      <c r="F42" s="179"/>
      <c r="G42" s="172"/>
      <c r="H42" s="131"/>
      <c r="I42" s="130"/>
      <c r="J42" s="167"/>
      <c r="K42" s="172"/>
      <c r="L42" s="131"/>
      <c r="M42" s="130"/>
      <c r="N42" s="167"/>
      <c r="O42" s="172"/>
      <c r="P42" s="131"/>
      <c r="Q42" s="130"/>
      <c r="R42" s="167"/>
      <c r="S42" s="172"/>
      <c r="T42" s="131"/>
      <c r="U42" s="130"/>
      <c r="V42" s="190"/>
      <c r="W42" s="172"/>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CONCATENATE(FIXED(COUNTA(E34:E47),0,0),"　店")</f>
        <v>4　店</v>
      </c>
      <c r="F48" s="194">
        <f>SUM(F34:F47)</f>
        <v>3550</v>
      </c>
      <c r="G48" s="194">
        <f>SUM(G34:G47)</f>
        <v>0</v>
      </c>
      <c r="H48" s="136"/>
      <c r="I48" s="145" t="str">
        <f>CONCATENATE(FIXED(COUNTA(I34:I47),0,0),"　店")</f>
        <v>1　店</v>
      </c>
      <c r="J48" s="194">
        <f>SUM(J34:J47)</f>
        <v>1700</v>
      </c>
      <c r="K48" s="194">
        <f>SUM(K34:K47)</f>
        <v>0</v>
      </c>
      <c r="L48" s="136"/>
      <c r="M48" s="145" t="str">
        <f>CONCATENATE(FIXED(COUNTA(M34:M47),0,0),"　店")</f>
        <v>1　店</v>
      </c>
      <c r="N48" s="194">
        <f>SUM(N34:N47)</f>
        <v>150</v>
      </c>
      <c r="O48" s="194">
        <f>SUM(O34:O47)</f>
        <v>0</v>
      </c>
      <c r="P48" s="136"/>
      <c r="Q48" s="145" t="str">
        <f>CONCATENATE(FIXED(COUNTA(Q34:Q47),0,0),"　店")</f>
        <v>1　店</v>
      </c>
      <c r="R48" s="194">
        <f>SUM(R34:R47)</f>
        <v>1000</v>
      </c>
      <c r="S48" s="138">
        <f>SUM(S34:S47)</f>
        <v>0</v>
      </c>
      <c r="T48" s="136"/>
      <c r="U48" s="137" t="str">
        <f>CONCATENATE(FIXED(COUNTA(U34:U47),0,0),"　店")</f>
        <v>0　店</v>
      </c>
      <c r="V48" s="194">
        <f>SUM(V34:V47)</f>
        <v>0</v>
      </c>
      <c r="W48" s="223">
        <f>SUM(W34:W47)</f>
        <v>0</v>
      </c>
      <c r="X48" s="224">
        <f>SUM(X34:X47)</f>
        <v>0</v>
      </c>
    </row>
    <row r="49" spans="1:24" ht="15.75" customHeight="1">
      <c r="A49" s="146" t="s">
        <v>588</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21</v>
      </c>
    </row>
    <row r="50" spans="1:21" ht="14.25">
      <c r="A50" s="153">
        <f>_xlfn.IFERROR(VLOOKUP(#REF!,#REF!,7,FALSE),"")</f>
      </c>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33 S33 W16:X16 O33 G16 S16 K33 O16 F1:F2 W33:X33 X4:X5 K16"/>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34:U47 T17:U30">
      <formula1>G15</formula1>
    </dataValidation>
    <dataValidation type="whole" operator="lessThanOrEqual" allowBlank="1" showInputMessage="1" showErrorMessage="1" sqref="V15 V5:V13 V34:V47 V17:V30">
      <formula1>G15</formula1>
    </dataValidation>
    <dataValidation type="whole" operator="lessThanOrEqual" allowBlank="1" showInputMessage="1" showErrorMessage="1" sqref="L15 G5:G15 K5:K15 S5:S15 W5:W15 L5:L13 P5:P12 O5:O15 L17:L30 K17:K32 W17:W32 O17:O32 S17:S32 G34:G48 S34:S48 G17:G32 W34:W48 K34:K48 L35:L47 O34:O48">
      <formula1>K15</formula1>
    </dataValidation>
    <dataValidation type="whole" operator="lessThanOrEqual" showInputMessage="1" showErrorMessage="1" sqref="Y3:HD65536">
      <formula1>#REF!</formula1>
    </dataValidation>
    <dataValidation type="whole" operator="lessThanOrEqual" allowBlank="1" showInputMessage="1" showErrorMessage="1" sqref="X34:X48 X6:X15 X17:X32">
      <formula1>鳥羽市・志摩市・尾鷲市!#REF!</formula1>
    </dataValidation>
    <dataValidation type="whole" operator="lessThanOrEqual" allowBlank="1" showInputMessage="1" showErrorMessage="1" sqref="L34">
      <formula1>K35</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5">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13</v>
      </c>
      <c r="B1" s="300"/>
      <c r="C1" s="300"/>
      <c r="D1" s="300"/>
      <c r="E1" s="301"/>
      <c r="F1" s="336" t="s">
        <v>23</v>
      </c>
      <c r="G1" s="337"/>
      <c r="H1" s="158"/>
      <c r="I1" s="306"/>
      <c r="J1" s="306"/>
      <c r="K1" s="306"/>
      <c r="L1" s="306"/>
      <c r="M1" s="306"/>
      <c r="N1" s="306"/>
      <c r="O1" s="306"/>
      <c r="P1" s="159"/>
      <c r="Q1" s="120" t="s">
        <v>14</v>
      </c>
      <c r="R1" s="346"/>
      <c r="S1" s="306"/>
      <c r="T1" s="306"/>
      <c r="U1" s="307"/>
      <c r="V1" s="259" t="s">
        <v>53</v>
      </c>
      <c r="W1" s="342"/>
      <c r="X1" s="343"/>
    </row>
    <row r="2" spans="1:24" ht="34.5" customHeight="1">
      <c r="A2" s="161"/>
      <c r="B2" s="302"/>
      <c r="C2" s="302"/>
      <c r="D2" s="302"/>
      <c r="E2" s="303"/>
      <c r="F2" s="336" t="s">
        <v>54</v>
      </c>
      <c r="G2" s="337"/>
      <c r="H2" s="158"/>
      <c r="I2" s="306"/>
      <c r="J2" s="306"/>
      <c r="K2" s="306"/>
      <c r="L2" s="306"/>
      <c r="M2" s="306"/>
      <c r="N2" s="306"/>
      <c r="O2" s="306"/>
      <c r="P2" s="159"/>
      <c r="Q2" s="120" t="s">
        <v>25</v>
      </c>
      <c r="R2" s="339">
        <f>A6+A18+A34</f>
        <v>0</v>
      </c>
      <c r="S2" s="340"/>
      <c r="T2" s="340"/>
      <c r="U2" s="341"/>
      <c r="V2" s="260"/>
      <c r="W2" s="344"/>
      <c r="X2" s="345"/>
    </row>
    <row r="3" spans="5:24" ht="22.5" customHeight="1">
      <c r="E3" s="122"/>
      <c r="F3" s="122"/>
      <c r="G3" s="122"/>
      <c r="J3" s="332"/>
      <c r="K3" s="333"/>
      <c r="L3" s="124"/>
      <c r="M3" s="122"/>
      <c r="T3" s="124"/>
      <c r="U3" s="122"/>
      <c r="V3" s="122"/>
      <c r="X3" s="214"/>
    </row>
    <row r="4" spans="1:24" s="246" customFormat="1" ht="15.75" customHeight="1">
      <c r="A4" s="334" t="s">
        <v>0</v>
      </c>
      <c r="B4" s="335"/>
      <c r="C4" s="230"/>
      <c r="D4" s="329" t="s">
        <v>15</v>
      </c>
      <c r="E4" s="330"/>
      <c r="F4" s="331"/>
      <c r="G4" s="126" t="s">
        <v>19</v>
      </c>
      <c r="H4" s="329" t="s">
        <v>16</v>
      </c>
      <c r="I4" s="330"/>
      <c r="J4" s="331"/>
      <c r="K4" s="125" t="s">
        <v>19</v>
      </c>
      <c r="L4" s="329" t="s">
        <v>17</v>
      </c>
      <c r="M4" s="330"/>
      <c r="N4" s="331"/>
      <c r="O4" s="125" t="s">
        <v>19</v>
      </c>
      <c r="P4" s="329" t="s">
        <v>18</v>
      </c>
      <c r="Q4" s="330"/>
      <c r="R4" s="331"/>
      <c r="S4" s="125" t="s">
        <v>19</v>
      </c>
      <c r="T4" s="338" t="s">
        <v>466</v>
      </c>
      <c r="U4" s="330"/>
      <c r="V4" s="331"/>
      <c r="W4" s="126" t="s">
        <v>19</v>
      </c>
      <c r="X4" s="126" t="s">
        <v>22</v>
      </c>
    </row>
    <row r="5" spans="1:24" ht="15.75" customHeight="1">
      <c r="A5" s="212" t="s">
        <v>331</v>
      </c>
      <c r="B5" s="163"/>
      <c r="C5" s="231"/>
      <c r="D5" s="265">
        <v>240320101010</v>
      </c>
      <c r="E5" s="278" t="s">
        <v>334</v>
      </c>
      <c r="F5" s="272">
        <v>1050</v>
      </c>
      <c r="G5" s="164"/>
      <c r="H5" s="127">
        <v>240320202010</v>
      </c>
      <c r="I5" s="142" t="s">
        <v>337</v>
      </c>
      <c r="J5" s="165">
        <v>3150</v>
      </c>
      <c r="K5" s="247"/>
      <c r="L5" s="127"/>
      <c r="M5" s="128"/>
      <c r="N5" s="166"/>
      <c r="O5" s="248"/>
      <c r="P5" s="129">
        <v>240320405001</v>
      </c>
      <c r="Q5" s="130" t="s">
        <v>334</v>
      </c>
      <c r="R5" s="167">
        <v>1050</v>
      </c>
      <c r="S5" s="249"/>
      <c r="T5" s="127"/>
      <c r="U5" s="128"/>
      <c r="V5" s="168"/>
      <c r="W5" s="164"/>
      <c r="X5" s="261"/>
    </row>
    <row r="6" spans="1:24" ht="15.75" customHeight="1">
      <c r="A6" s="169">
        <f>SUM(G14,K14,O14,S14,W14)</f>
        <v>0</v>
      </c>
      <c r="B6" s="170">
        <f>SUM(F14,J14,N14,R14,V14)</f>
        <v>6300</v>
      </c>
      <c r="C6" s="232"/>
      <c r="D6" s="266">
        <v>240320101030</v>
      </c>
      <c r="E6" s="277" t="s">
        <v>335</v>
      </c>
      <c r="F6" s="171">
        <v>900</v>
      </c>
      <c r="G6" s="172"/>
      <c r="H6" s="131"/>
      <c r="I6" s="279"/>
      <c r="J6" s="173" t="s">
        <v>543</v>
      </c>
      <c r="K6" s="250"/>
      <c r="L6" s="131"/>
      <c r="M6" s="130"/>
      <c r="N6" s="174"/>
      <c r="O6" s="251"/>
      <c r="P6" s="131"/>
      <c r="Q6" s="130"/>
      <c r="R6" s="167"/>
      <c r="S6" s="249"/>
      <c r="T6" s="131"/>
      <c r="U6" s="130"/>
      <c r="V6" s="175"/>
      <c r="W6" s="172"/>
      <c r="X6" s="262"/>
    </row>
    <row r="7" spans="1:24" ht="15.75" customHeight="1">
      <c r="A7" s="176"/>
      <c r="B7" s="177"/>
      <c r="C7" s="233"/>
      <c r="D7" s="266">
        <v>240320101020</v>
      </c>
      <c r="E7" s="277" t="s">
        <v>336</v>
      </c>
      <c r="F7" s="171">
        <v>150</v>
      </c>
      <c r="G7" s="172"/>
      <c r="H7" s="131"/>
      <c r="I7" s="279"/>
      <c r="J7" s="173"/>
      <c r="K7" s="250"/>
      <c r="L7" s="131"/>
      <c r="M7" s="130"/>
      <c r="N7" s="174"/>
      <c r="O7" s="251"/>
      <c r="P7" s="131"/>
      <c r="Q7" s="130"/>
      <c r="R7" s="167"/>
      <c r="S7" s="249"/>
      <c r="T7" s="131"/>
      <c r="U7" s="130"/>
      <c r="V7" s="175"/>
      <c r="W7" s="172"/>
      <c r="X7" s="262"/>
    </row>
    <row r="8" spans="1:24" ht="15.75" customHeight="1">
      <c r="A8" s="176"/>
      <c r="B8" s="177"/>
      <c r="C8" s="233"/>
      <c r="D8" s="131"/>
      <c r="E8" s="277"/>
      <c r="F8" s="171" t="s">
        <v>543</v>
      </c>
      <c r="G8" s="172"/>
      <c r="H8" s="131"/>
      <c r="I8" s="279"/>
      <c r="J8" s="173"/>
      <c r="K8" s="250"/>
      <c r="L8" s="131"/>
      <c r="M8" s="130"/>
      <c r="N8" s="179"/>
      <c r="O8" s="249"/>
      <c r="P8" s="131"/>
      <c r="Q8" s="130"/>
      <c r="R8" s="167"/>
      <c r="S8" s="249"/>
      <c r="T8" s="131"/>
      <c r="U8" s="130"/>
      <c r="V8" s="175"/>
      <c r="W8" s="172"/>
      <c r="X8" s="262"/>
    </row>
    <row r="9" spans="1:24" ht="15.75" customHeight="1">
      <c r="A9" s="176"/>
      <c r="B9" s="177"/>
      <c r="C9" s="233"/>
      <c r="D9" s="131"/>
      <c r="E9" s="130"/>
      <c r="F9" s="171"/>
      <c r="G9" s="172"/>
      <c r="H9" s="131"/>
      <c r="I9" s="279"/>
      <c r="J9" s="179"/>
      <c r="K9" s="249"/>
      <c r="L9" s="131"/>
      <c r="M9" s="130"/>
      <c r="N9" s="179"/>
      <c r="O9" s="249"/>
      <c r="P9" s="131"/>
      <c r="Q9" s="130"/>
      <c r="R9" s="167"/>
      <c r="S9" s="172"/>
      <c r="T9" s="131"/>
      <c r="U9" s="130"/>
      <c r="V9" s="175"/>
      <c r="W9" s="172"/>
      <c r="X9" s="262"/>
    </row>
    <row r="10" spans="1:24" ht="15.75" customHeight="1">
      <c r="A10" s="176"/>
      <c r="B10" s="177"/>
      <c r="C10" s="233"/>
      <c r="D10" s="131"/>
      <c r="E10" s="130"/>
      <c r="F10" s="171"/>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3　店</v>
      </c>
      <c r="F14" s="194">
        <f>SUM(F5:F13)</f>
        <v>2100</v>
      </c>
      <c r="G14" s="138">
        <f>SUM(G5:G13)</f>
        <v>0</v>
      </c>
      <c r="H14" s="136"/>
      <c r="I14" s="137" t="str">
        <f>CONCATENATE(FIXED(COUNTA(I5:I13),0,0),"　店")</f>
        <v>1　店</v>
      </c>
      <c r="J14" s="194">
        <f>SUM(J5:J13)</f>
        <v>3150</v>
      </c>
      <c r="K14" s="138">
        <f>SUM(K5:K13)</f>
        <v>0</v>
      </c>
      <c r="L14" s="136"/>
      <c r="M14" s="137" t="str">
        <f>CONCATENATE(FIXED(COUNTA(M5:M13),0,0),"　店")</f>
        <v>0　店</v>
      </c>
      <c r="N14" s="194">
        <f>SUM(N5:N13)</f>
        <v>0</v>
      </c>
      <c r="O14" s="138">
        <f>SUM(O5:O13)</f>
        <v>0</v>
      </c>
      <c r="P14" s="136"/>
      <c r="Q14" s="137" t="str">
        <f>CONCATENATE(FIXED(COUNTA(Q5:Q13),0,0),"　店")</f>
        <v>1　店</v>
      </c>
      <c r="R14" s="194">
        <f>SUM(R5:R13)</f>
        <v>1050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34" t="s">
        <v>0</v>
      </c>
      <c r="B16" s="335"/>
      <c r="C16" s="237"/>
      <c r="D16" s="329" t="s">
        <v>15</v>
      </c>
      <c r="E16" s="330"/>
      <c r="F16" s="331"/>
      <c r="G16" s="126" t="s">
        <v>19</v>
      </c>
      <c r="H16" s="329" t="s">
        <v>16</v>
      </c>
      <c r="I16" s="330"/>
      <c r="J16" s="331"/>
      <c r="K16" s="125" t="s">
        <v>19</v>
      </c>
      <c r="L16" s="329" t="s">
        <v>17</v>
      </c>
      <c r="M16" s="330"/>
      <c r="N16" s="331"/>
      <c r="O16" s="125" t="s">
        <v>19</v>
      </c>
      <c r="P16" s="329" t="s">
        <v>18</v>
      </c>
      <c r="Q16" s="330"/>
      <c r="R16" s="331"/>
      <c r="S16" s="125" t="s">
        <v>19</v>
      </c>
      <c r="T16" s="338" t="s">
        <v>466</v>
      </c>
      <c r="U16" s="330"/>
      <c r="V16" s="331"/>
      <c r="W16" s="126" t="s">
        <v>19</v>
      </c>
      <c r="X16" s="126" t="s">
        <v>22</v>
      </c>
    </row>
    <row r="17" spans="1:24" ht="15.75" customHeight="1">
      <c r="A17" s="213" t="s">
        <v>332</v>
      </c>
      <c r="B17" s="198"/>
      <c r="C17" s="238"/>
      <c r="D17" s="267">
        <v>240360101010</v>
      </c>
      <c r="E17" s="278" t="s">
        <v>338</v>
      </c>
      <c r="F17" s="272">
        <v>1500</v>
      </c>
      <c r="G17" s="200"/>
      <c r="H17" s="266">
        <v>240360202030</v>
      </c>
      <c r="I17" s="142" t="s">
        <v>344</v>
      </c>
      <c r="J17" s="165">
        <v>200</v>
      </c>
      <c r="K17" s="172"/>
      <c r="L17" s="267">
        <v>240360303010</v>
      </c>
      <c r="M17" s="130" t="s">
        <v>557</v>
      </c>
      <c r="N17" s="174">
        <v>1000</v>
      </c>
      <c r="O17" s="200"/>
      <c r="P17" s="141">
        <v>240360405010</v>
      </c>
      <c r="Q17" s="130" t="s">
        <v>346</v>
      </c>
      <c r="R17" s="167">
        <v>400</v>
      </c>
      <c r="S17" s="200"/>
      <c r="T17" s="141"/>
      <c r="U17" s="142"/>
      <c r="V17" s="202"/>
      <c r="W17" s="200"/>
      <c r="X17" s="271"/>
    </row>
    <row r="18" spans="1:24" ht="15.75" customHeight="1">
      <c r="A18" s="169">
        <f>SUM(G30,K30,O30,S30,W30)</f>
        <v>0</v>
      </c>
      <c r="B18" s="170">
        <f>SUM(F30,J30,N30,R30,V30)</f>
        <v>5900</v>
      </c>
      <c r="C18" s="239"/>
      <c r="D18" s="266">
        <v>240360101030</v>
      </c>
      <c r="E18" s="277" t="s">
        <v>339</v>
      </c>
      <c r="F18" s="171">
        <v>350</v>
      </c>
      <c r="G18" s="172"/>
      <c r="H18" s="134"/>
      <c r="I18" s="279"/>
      <c r="J18" s="173" t="s">
        <v>543</v>
      </c>
      <c r="K18" s="187"/>
      <c r="L18" s="266">
        <v>240360303030</v>
      </c>
      <c r="M18" s="279" t="s">
        <v>345</v>
      </c>
      <c r="N18" s="174">
        <v>300</v>
      </c>
      <c r="O18" s="172"/>
      <c r="P18" s="131">
        <v>240360405020</v>
      </c>
      <c r="Q18" s="130" t="s">
        <v>347</v>
      </c>
      <c r="R18" s="167">
        <v>200</v>
      </c>
      <c r="S18" s="172"/>
      <c r="T18" s="131"/>
      <c r="U18" s="130"/>
      <c r="V18" s="190"/>
      <c r="W18" s="172"/>
      <c r="X18" s="262"/>
    </row>
    <row r="19" spans="1:24" ht="15.75" customHeight="1">
      <c r="A19" s="184"/>
      <c r="B19" s="185"/>
      <c r="C19" s="236"/>
      <c r="D19" s="270">
        <v>240360101020</v>
      </c>
      <c r="E19" s="277" t="s">
        <v>340</v>
      </c>
      <c r="F19" s="171">
        <v>100</v>
      </c>
      <c r="G19" s="187"/>
      <c r="H19" s="134"/>
      <c r="I19" s="279"/>
      <c r="J19" s="188"/>
      <c r="K19" s="187"/>
      <c r="L19" s="134"/>
      <c r="M19" s="279"/>
      <c r="N19" s="174" t="s">
        <v>543</v>
      </c>
      <c r="O19" s="187"/>
      <c r="P19" s="134"/>
      <c r="Q19" s="135"/>
      <c r="R19" s="188"/>
      <c r="S19" s="187"/>
      <c r="T19" s="134"/>
      <c r="U19" s="135"/>
      <c r="V19" s="191"/>
      <c r="W19" s="187"/>
      <c r="X19" s="262"/>
    </row>
    <row r="20" spans="1:24" ht="15.75" customHeight="1">
      <c r="A20" s="184"/>
      <c r="B20" s="185"/>
      <c r="C20" s="236"/>
      <c r="D20" s="270">
        <v>240360101040</v>
      </c>
      <c r="E20" s="277" t="s">
        <v>341</v>
      </c>
      <c r="F20" s="171">
        <v>550</v>
      </c>
      <c r="G20" s="187"/>
      <c r="H20" s="134"/>
      <c r="I20" s="279"/>
      <c r="J20" s="188"/>
      <c r="K20" s="187"/>
      <c r="L20" s="134"/>
      <c r="M20" s="135"/>
      <c r="N20" s="174" t="s">
        <v>543</v>
      </c>
      <c r="O20" s="187"/>
      <c r="P20" s="134"/>
      <c r="Q20" s="135"/>
      <c r="R20" s="188"/>
      <c r="S20" s="187"/>
      <c r="T20" s="134"/>
      <c r="U20" s="135"/>
      <c r="V20" s="191"/>
      <c r="W20" s="187"/>
      <c r="X20" s="262"/>
    </row>
    <row r="21" spans="1:24" ht="15.75" customHeight="1">
      <c r="A21" s="169"/>
      <c r="B21" s="203"/>
      <c r="C21" s="239"/>
      <c r="D21" s="266">
        <v>240360101050</v>
      </c>
      <c r="E21" s="277" t="s">
        <v>342</v>
      </c>
      <c r="F21" s="171">
        <v>950</v>
      </c>
      <c r="G21" s="172"/>
      <c r="H21" s="131"/>
      <c r="I21" s="279"/>
      <c r="J21" s="167"/>
      <c r="K21" s="172"/>
      <c r="L21" s="131"/>
      <c r="M21" s="130"/>
      <c r="N21" s="167"/>
      <c r="O21" s="172"/>
      <c r="P21" s="131"/>
      <c r="Q21" s="130"/>
      <c r="R21" s="167"/>
      <c r="S21" s="172"/>
      <c r="T21" s="131"/>
      <c r="U21" s="130"/>
      <c r="V21" s="190"/>
      <c r="W21" s="172"/>
      <c r="X21" s="262"/>
    </row>
    <row r="22" spans="1:24" ht="15.75" customHeight="1">
      <c r="A22" s="169"/>
      <c r="B22" s="203"/>
      <c r="C22" s="239"/>
      <c r="D22" s="266">
        <v>240360101060</v>
      </c>
      <c r="E22" s="277" t="s">
        <v>343</v>
      </c>
      <c r="F22" s="171">
        <v>350</v>
      </c>
      <c r="G22" s="172"/>
      <c r="H22" s="131"/>
      <c r="I22" s="130"/>
      <c r="J22" s="167"/>
      <c r="K22" s="172"/>
      <c r="L22" s="131"/>
      <c r="M22" s="130"/>
      <c r="N22" s="167"/>
      <c r="O22" s="172"/>
      <c r="P22" s="131"/>
      <c r="Q22" s="130"/>
      <c r="R22" s="167"/>
      <c r="S22" s="172"/>
      <c r="T22" s="131"/>
      <c r="U22" s="130"/>
      <c r="V22" s="190"/>
      <c r="W22" s="172"/>
      <c r="X22" s="262"/>
    </row>
    <row r="23" spans="1:24" ht="15.75" customHeight="1">
      <c r="A23" s="184"/>
      <c r="B23" s="185"/>
      <c r="C23" s="236"/>
      <c r="D23" s="134"/>
      <c r="E23" s="135"/>
      <c r="F23" s="189"/>
      <c r="G23" s="187"/>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184"/>
      <c r="B26" s="185"/>
      <c r="C26" s="236"/>
      <c r="D26" s="134"/>
      <c r="E26" s="135"/>
      <c r="F26" s="189"/>
      <c r="G26" s="187"/>
      <c r="H26" s="134"/>
      <c r="I26" s="135"/>
      <c r="J26" s="188"/>
      <c r="K26" s="187"/>
      <c r="L26" s="134"/>
      <c r="M26" s="135"/>
      <c r="N26" s="188"/>
      <c r="O26" s="187"/>
      <c r="P26" s="134"/>
      <c r="Q26" s="135"/>
      <c r="R26" s="188"/>
      <c r="S26" s="187"/>
      <c r="T26" s="134"/>
      <c r="U26" s="135"/>
      <c r="V26" s="191"/>
      <c r="W26" s="187"/>
      <c r="X26" s="262"/>
    </row>
    <row r="27" spans="1:24" ht="15.75" customHeight="1">
      <c r="A27" s="169"/>
      <c r="B27" s="203"/>
      <c r="C27" s="239"/>
      <c r="D27" s="131"/>
      <c r="E27" s="130"/>
      <c r="F27" s="179"/>
      <c r="G27" s="172"/>
      <c r="H27" s="131"/>
      <c r="I27" s="130"/>
      <c r="J27" s="167"/>
      <c r="K27" s="172"/>
      <c r="L27" s="131"/>
      <c r="M27" s="130"/>
      <c r="N27" s="167"/>
      <c r="O27" s="172"/>
      <c r="P27" s="131"/>
      <c r="Q27" s="130"/>
      <c r="R27" s="167"/>
      <c r="S27" s="172"/>
      <c r="T27" s="131"/>
      <c r="U27" s="130"/>
      <c r="V27" s="190"/>
      <c r="W27" s="172"/>
      <c r="X27" s="262"/>
    </row>
    <row r="28" spans="1:24" ht="15.75" customHeight="1">
      <c r="A28" s="184"/>
      <c r="B28" s="185"/>
      <c r="C28" s="236"/>
      <c r="D28" s="134"/>
      <c r="E28" s="135"/>
      <c r="F28" s="189"/>
      <c r="G28" s="187"/>
      <c r="H28" s="134"/>
      <c r="I28" s="135"/>
      <c r="J28" s="188"/>
      <c r="K28" s="187"/>
      <c r="L28" s="134"/>
      <c r="M28" s="135"/>
      <c r="N28" s="188"/>
      <c r="O28" s="187"/>
      <c r="P28" s="134"/>
      <c r="Q28" s="135"/>
      <c r="R28" s="188"/>
      <c r="S28" s="187"/>
      <c r="T28" s="134"/>
      <c r="U28" s="135"/>
      <c r="V28" s="191"/>
      <c r="W28" s="187"/>
      <c r="X28" s="262"/>
    </row>
    <row r="29" spans="1:24" ht="15.75" customHeight="1">
      <c r="A29" s="204"/>
      <c r="B29" s="205"/>
      <c r="C29" s="240"/>
      <c r="D29" s="143"/>
      <c r="E29" s="144"/>
      <c r="F29" s="206"/>
      <c r="G29" s="207"/>
      <c r="H29" s="143"/>
      <c r="I29" s="144"/>
      <c r="J29" s="208"/>
      <c r="K29" s="207"/>
      <c r="L29" s="143"/>
      <c r="M29" s="144"/>
      <c r="N29" s="208"/>
      <c r="O29" s="207"/>
      <c r="P29" s="143"/>
      <c r="Q29" s="144"/>
      <c r="R29" s="208"/>
      <c r="S29" s="207"/>
      <c r="T29" s="143"/>
      <c r="U29" s="144"/>
      <c r="V29" s="209"/>
      <c r="W29" s="207"/>
      <c r="X29" s="263"/>
    </row>
    <row r="30" spans="1:24" ht="15.75" customHeight="1">
      <c r="A30" s="192"/>
      <c r="B30" s="193"/>
      <c r="C30" s="241"/>
      <c r="D30" s="136"/>
      <c r="E30" s="137" t="str">
        <f>CONCATENATE(FIXED(COUNTA(E17:E29),0,0),"　店")</f>
        <v>6　店</v>
      </c>
      <c r="F30" s="194">
        <f>SUM(F17:F29)</f>
        <v>3800</v>
      </c>
      <c r="G30" s="194">
        <f>SUM(G17:G29)</f>
        <v>0</v>
      </c>
      <c r="H30" s="136"/>
      <c r="I30" s="145" t="str">
        <f>CONCATENATE(FIXED(COUNTA(I17:I29),0,0),"　店")</f>
        <v>1　店</v>
      </c>
      <c r="J30" s="194">
        <f>SUM(J17:J29)</f>
        <v>200</v>
      </c>
      <c r="K30" s="194">
        <f>SUM(K17:K29)</f>
        <v>0</v>
      </c>
      <c r="L30" s="136"/>
      <c r="M30" s="145" t="str">
        <f>CONCATENATE(FIXED(COUNTA(M17:M29),0,0),"　店")</f>
        <v>2　店</v>
      </c>
      <c r="N30" s="194">
        <f>SUM(N17:N29)</f>
        <v>1300</v>
      </c>
      <c r="O30" s="194">
        <f>SUM(O17:O29)</f>
        <v>0</v>
      </c>
      <c r="P30" s="136"/>
      <c r="Q30" s="145" t="str">
        <f>CONCATENATE(FIXED(COUNTA(Q17:Q29),0,0),"　店")</f>
        <v>2　店</v>
      </c>
      <c r="R30" s="194">
        <f>SUM(R17:R29)</f>
        <v>600</v>
      </c>
      <c r="S30" s="138">
        <f>SUM(S17:S29)</f>
        <v>0</v>
      </c>
      <c r="T30" s="136"/>
      <c r="U30" s="137" t="str">
        <f>CONCATENATE(FIXED(COUNTA(U17:U29),0,0),"　店")</f>
        <v>0　店</v>
      </c>
      <c r="V30" s="194">
        <f>SUM(V17:V29)</f>
        <v>0</v>
      </c>
      <c r="W30" s="194">
        <f>SUM(W17:W29)</f>
        <v>0</v>
      </c>
      <c r="X30" s="224">
        <f>SUM(X20:X29)</f>
        <v>0</v>
      </c>
    </row>
    <row r="31" spans="1:24" s="252" customFormat="1" ht="15.75" customHeight="1">
      <c r="A31" s="211"/>
      <c r="B31" s="211"/>
      <c r="C31" s="241"/>
      <c r="D31" s="155"/>
      <c r="E31" s="137"/>
      <c r="F31" s="156"/>
      <c r="G31" s="156"/>
      <c r="H31" s="155"/>
      <c r="I31" s="137"/>
      <c r="J31" s="156"/>
      <c r="K31" s="156"/>
      <c r="L31" s="155"/>
      <c r="M31" s="137"/>
      <c r="N31" s="156"/>
      <c r="O31" s="156"/>
      <c r="P31" s="155"/>
      <c r="Q31" s="137"/>
      <c r="R31" s="156"/>
      <c r="S31" s="156"/>
      <c r="T31" s="155"/>
      <c r="U31" s="137"/>
      <c r="V31" s="156"/>
      <c r="W31" s="156"/>
      <c r="X31" s="219"/>
    </row>
    <row r="32" spans="1:24" s="246" customFormat="1" ht="15.75" customHeight="1">
      <c r="A32" s="334" t="s">
        <v>0</v>
      </c>
      <c r="B32" s="335"/>
      <c r="C32" s="237"/>
      <c r="D32" s="329" t="s">
        <v>15</v>
      </c>
      <c r="E32" s="330"/>
      <c r="F32" s="331"/>
      <c r="G32" s="126" t="s">
        <v>19</v>
      </c>
      <c r="H32" s="329" t="s">
        <v>16</v>
      </c>
      <c r="I32" s="330"/>
      <c r="J32" s="331"/>
      <c r="K32" s="125" t="s">
        <v>19</v>
      </c>
      <c r="L32" s="329" t="s">
        <v>17</v>
      </c>
      <c r="M32" s="330"/>
      <c r="N32" s="331"/>
      <c r="O32" s="125" t="s">
        <v>19</v>
      </c>
      <c r="P32" s="329" t="s">
        <v>18</v>
      </c>
      <c r="Q32" s="330"/>
      <c r="R32" s="331"/>
      <c r="S32" s="125" t="s">
        <v>19</v>
      </c>
      <c r="T32" s="338" t="s">
        <v>466</v>
      </c>
      <c r="U32" s="330"/>
      <c r="V32" s="331"/>
      <c r="W32" s="126" t="s">
        <v>19</v>
      </c>
      <c r="X32" s="126" t="s">
        <v>22</v>
      </c>
    </row>
    <row r="33" spans="1:24" ht="15.75" customHeight="1">
      <c r="A33" s="213" t="s">
        <v>333</v>
      </c>
      <c r="B33" s="198"/>
      <c r="C33" s="238"/>
      <c r="D33" s="141"/>
      <c r="E33" s="142"/>
      <c r="F33" s="199"/>
      <c r="G33" s="200"/>
      <c r="H33" s="267">
        <v>240365201010</v>
      </c>
      <c r="I33" s="142" t="s">
        <v>348</v>
      </c>
      <c r="J33" s="165">
        <v>1450</v>
      </c>
      <c r="K33" s="200"/>
      <c r="L33" s="141"/>
      <c r="M33" s="142"/>
      <c r="N33" s="201"/>
      <c r="O33" s="200"/>
      <c r="P33" s="141">
        <v>240365405001</v>
      </c>
      <c r="Q33" s="130" t="s">
        <v>353</v>
      </c>
      <c r="R33" s="167">
        <v>1700</v>
      </c>
      <c r="S33" s="200"/>
      <c r="T33" s="141"/>
      <c r="U33" s="142"/>
      <c r="V33" s="202"/>
      <c r="W33" s="200"/>
      <c r="X33" s="261"/>
    </row>
    <row r="34" spans="1:24" ht="15.75" customHeight="1">
      <c r="A34" s="169">
        <f>SUM(G48,K48,O48,S48,W48)</f>
        <v>0</v>
      </c>
      <c r="B34" s="170">
        <f>SUM(F48,J48,N48,R48,V48)</f>
        <v>6550</v>
      </c>
      <c r="C34" s="239"/>
      <c r="D34" s="131"/>
      <c r="E34" s="130"/>
      <c r="F34" s="179"/>
      <c r="G34" s="172"/>
      <c r="H34" s="266">
        <v>240365202010</v>
      </c>
      <c r="I34" s="279" t="s">
        <v>349</v>
      </c>
      <c r="J34" s="173">
        <v>2050</v>
      </c>
      <c r="K34" s="172"/>
      <c r="L34" s="131"/>
      <c r="M34" s="130"/>
      <c r="N34" s="167"/>
      <c r="O34" s="172"/>
      <c r="P34" s="131"/>
      <c r="Q34" s="130"/>
      <c r="R34" s="167"/>
      <c r="S34" s="172"/>
      <c r="T34" s="131"/>
      <c r="U34" s="130"/>
      <c r="V34" s="190"/>
      <c r="W34" s="172"/>
      <c r="X34" s="262"/>
    </row>
    <row r="35" spans="1:24" ht="15.75" customHeight="1">
      <c r="A35" s="184"/>
      <c r="B35" s="185"/>
      <c r="C35" s="236"/>
      <c r="D35" s="134"/>
      <c r="E35" s="135"/>
      <c r="F35" s="189"/>
      <c r="G35" s="187"/>
      <c r="H35" s="270">
        <v>240365201020</v>
      </c>
      <c r="I35" s="279" t="s">
        <v>350</v>
      </c>
      <c r="J35" s="173">
        <v>350</v>
      </c>
      <c r="K35" s="187"/>
      <c r="L35" s="134"/>
      <c r="M35" s="135"/>
      <c r="N35" s="188"/>
      <c r="O35" s="187"/>
      <c r="P35" s="134"/>
      <c r="Q35" s="135"/>
      <c r="R35" s="188"/>
      <c r="S35" s="187"/>
      <c r="T35" s="134"/>
      <c r="U35" s="135"/>
      <c r="V35" s="191"/>
      <c r="W35" s="187"/>
      <c r="X35" s="262"/>
    </row>
    <row r="36" spans="1:24" ht="15.75" customHeight="1">
      <c r="A36" s="184"/>
      <c r="B36" s="185"/>
      <c r="C36" s="236"/>
      <c r="D36" s="134"/>
      <c r="E36" s="135"/>
      <c r="F36" s="189"/>
      <c r="G36" s="187"/>
      <c r="H36" s="270">
        <v>240365201030</v>
      </c>
      <c r="I36" s="279" t="s">
        <v>351</v>
      </c>
      <c r="J36" s="173">
        <v>650</v>
      </c>
      <c r="K36" s="187"/>
      <c r="L36" s="134"/>
      <c r="M36" s="135"/>
      <c r="N36" s="188"/>
      <c r="O36" s="187"/>
      <c r="P36" s="134"/>
      <c r="Q36" s="135"/>
      <c r="R36" s="188"/>
      <c r="S36" s="187"/>
      <c r="T36" s="134"/>
      <c r="U36" s="135"/>
      <c r="V36" s="191"/>
      <c r="W36" s="187"/>
      <c r="X36" s="262"/>
    </row>
    <row r="37" spans="1:24" ht="15.75" customHeight="1">
      <c r="A37" s="169"/>
      <c r="B37" s="203"/>
      <c r="C37" s="239"/>
      <c r="D37" s="131"/>
      <c r="E37" s="130"/>
      <c r="F37" s="179"/>
      <c r="G37" s="172"/>
      <c r="H37" s="266">
        <v>240365201040</v>
      </c>
      <c r="I37" s="279" t="s">
        <v>352</v>
      </c>
      <c r="J37" s="173">
        <v>350</v>
      </c>
      <c r="K37" s="172"/>
      <c r="L37" s="131"/>
      <c r="M37" s="130"/>
      <c r="N37" s="167"/>
      <c r="O37" s="172"/>
      <c r="P37" s="131"/>
      <c r="Q37" s="130"/>
      <c r="R37" s="167"/>
      <c r="S37" s="172"/>
      <c r="T37" s="131"/>
      <c r="U37" s="130"/>
      <c r="V37" s="190"/>
      <c r="W37" s="172"/>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69"/>
      <c r="B39" s="203"/>
      <c r="C39" s="239"/>
      <c r="D39" s="131"/>
      <c r="E39" s="130"/>
      <c r="F39" s="179"/>
      <c r="G39" s="172"/>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69"/>
      <c r="B42" s="203"/>
      <c r="C42" s="239"/>
      <c r="D42" s="131"/>
      <c r="E42" s="130"/>
      <c r="F42" s="179"/>
      <c r="G42" s="172"/>
      <c r="H42" s="131"/>
      <c r="I42" s="130"/>
      <c r="J42" s="167"/>
      <c r="K42" s="172"/>
      <c r="L42" s="131"/>
      <c r="M42" s="130"/>
      <c r="N42" s="167"/>
      <c r="O42" s="172"/>
      <c r="P42" s="131"/>
      <c r="Q42" s="130"/>
      <c r="R42" s="167"/>
      <c r="S42" s="172"/>
      <c r="T42" s="131"/>
      <c r="U42" s="130"/>
      <c r="V42" s="190"/>
      <c r="W42" s="172"/>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CONCATENATE(FIXED(COUNTA(E33:E47),0,0),"　店")</f>
        <v>0　店</v>
      </c>
      <c r="F48" s="194">
        <f>SUM(F33:F47)</f>
        <v>0</v>
      </c>
      <c r="G48" s="194">
        <f>SUM(G33:G47)</f>
        <v>0</v>
      </c>
      <c r="H48" s="136"/>
      <c r="I48" s="145" t="str">
        <f>CONCATENATE(FIXED(COUNTA(I33:I47),0,0),"　店")</f>
        <v>5　店</v>
      </c>
      <c r="J48" s="194">
        <f>SUM(J33:J47)</f>
        <v>4850</v>
      </c>
      <c r="K48" s="194">
        <f>SUM(K33:K47)</f>
        <v>0</v>
      </c>
      <c r="L48" s="136"/>
      <c r="M48" s="145" t="str">
        <f>CONCATENATE(FIXED(COUNTA(M33:M47),0,0),"　店")</f>
        <v>0　店</v>
      </c>
      <c r="N48" s="194">
        <f>SUM(N33:N47)</f>
        <v>0</v>
      </c>
      <c r="O48" s="194">
        <f>SUM(O33:O47)</f>
        <v>0</v>
      </c>
      <c r="P48" s="136"/>
      <c r="Q48" s="145" t="str">
        <f>CONCATENATE(FIXED(COUNTA(Q33:Q47),0,0),"　店")</f>
        <v>1　店</v>
      </c>
      <c r="R48" s="194">
        <f>SUM(R33:R47)</f>
        <v>1700</v>
      </c>
      <c r="S48" s="138">
        <f>SUM(S33:S47)</f>
        <v>0</v>
      </c>
      <c r="T48" s="136"/>
      <c r="U48" s="137" t="str">
        <f>CONCATENATE(FIXED(COUNTA(U33:U47),0,0),"　店")</f>
        <v>0　店</v>
      </c>
      <c r="V48" s="194">
        <f>SUM(V33:V47)</f>
        <v>0</v>
      </c>
      <c r="W48" s="223">
        <f>SUM(W33:W47)</f>
        <v>0</v>
      </c>
      <c r="X48" s="224">
        <f>SUM(X33:X47)</f>
        <v>0</v>
      </c>
    </row>
    <row r="49" spans="1:24" ht="15.75" customHeight="1">
      <c r="A49" s="146" t="s">
        <v>588</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27">
    <mergeCell ref="A32:B32"/>
    <mergeCell ref="D32:F32"/>
    <mergeCell ref="H32:J32"/>
    <mergeCell ref="L32:N32"/>
    <mergeCell ref="P32:R32"/>
    <mergeCell ref="T32:V32"/>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L15 K33:L33 K5:K15 S5:S15 W5:W15 L5:L13 P5:P12 O5:O15 L17:L29 K34:K48 G5:G15 S17:S31 S33:S48 W17:W31 O17:O31 G33:G48 L34:L47 G17:G31 O33:O48 W33:W48 K17:K31">
      <formula1>K15</formula1>
    </dataValidation>
    <dataValidation type="whole" operator="lessThanOrEqual" allowBlank="1" showInputMessage="1" showErrorMessage="1" sqref="V15 V5:V13 V17:V29 V33:V47">
      <formula1>G15</formula1>
    </dataValidation>
    <dataValidation type="whole" operator="lessThanOrEqual" allowBlank="1" showInputMessage="1" showErrorMessage="1" sqref="T15:U15 T5:T12 T13:U13 T17:U29 T33:U47">
      <formula1>G15</formula1>
    </dataValidation>
    <dataValidation type="whole" operator="lessThanOrEqual" allowBlank="1" showInputMessage="1" showErrorMessage="1" sqref="H15 H5:H13 H33:H47 H17:H29">
      <formula1>W15</formula1>
    </dataValidation>
    <dataValidation operator="lessThanOrEqual" allowBlank="1" showInputMessage="1" showErrorMessage="1" sqref="G4 W4 S4 K4 O4 G32 S32 K16 O32 G16 S16 W16:X16 O16 F1:F2 W32:X32 X4:X5 K32"/>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showInputMessage="1" showErrorMessage="1" sqref="HE3:IV65536">
      <formula1>HC3</formula1>
    </dataValidation>
    <dataValidation type="whole" operator="lessThanOrEqual" allowBlank="1" showInputMessage="1" showErrorMessage="1" sqref="X33:X48 X6:X15 X30:X31">
      <formula1>熊野市・北牟婁郡・南牟婁郡!#REF!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6">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B18" sqref="AB18"/>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4.12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6.2539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13</v>
      </c>
      <c r="B1" s="300"/>
      <c r="C1" s="300"/>
      <c r="D1" s="300"/>
      <c r="E1" s="301"/>
      <c r="F1" s="336" t="s">
        <v>23</v>
      </c>
      <c r="G1" s="337"/>
      <c r="H1" s="158"/>
      <c r="I1" s="306"/>
      <c r="J1" s="306"/>
      <c r="K1" s="306"/>
      <c r="L1" s="306"/>
      <c r="M1" s="306"/>
      <c r="N1" s="306"/>
      <c r="O1" s="306"/>
      <c r="P1" s="159"/>
      <c r="Q1" s="120" t="s">
        <v>14</v>
      </c>
      <c r="R1" s="346"/>
      <c r="S1" s="306"/>
      <c r="T1" s="306"/>
      <c r="U1" s="307"/>
      <c r="V1" s="259" t="s">
        <v>53</v>
      </c>
      <c r="W1" s="342"/>
      <c r="X1" s="343"/>
    </row>
    <row r="2" spans="1:24" ht="34.5" customHeight="1">
      <c r="A2" s="161"/>
      <c r="B2" s="302"/>
      <c r="C2" s="302"/>
      <c r="D2" s="302"/>
      <c r="E2" s="303"/>
      <c r="F2" s="336" t="s">
        <v>54</v>
      </c>
      <c r="G2" s="337"/>
      <c r="H2" s="158"/>
      <c r="I2" s="306"/>
      <c r="J2" s="306"/>
      <c r="K2" s="306"/>
      <c r="L2" s="306"/>
      <c r="M2" s="306"/>
      <c r="N2" s="306"/>
      <c r="O2" s="306"/>
      <c r="P2" s="159"/>
      <c r="Q2" s="120" t="s">
        <v>25</v>
      </c>
      <c r="R2" s="339">
        <f>A6+A26+A42</f>
        <v>0</v>
      </c>
      <c r="S2" s="340"/>
      <c r="T2" s="340"/>
      <c r="U2" s="341"/>
      <c r="V2" s="260"/>
      <c r="W2" s="344"/>
      <c r="X2" s="345"/>
    </row>
    <row r="3" spans="5:24" ht="22.5" customHeight="1">
      <c r="E3" s="122"/>
      <c r="F3" s="122"/>
      <c r="G3" s="122"/>
      <c r="J3" s="332"/>
      <c r="K3" s="333"/>
      <c r="L3" s="124"/>
      <c r="M3" s="122"/>
      <c r="T3" s="124"/>
      <c r="U3" s="122"/>
      <c r="V3" s="122"/>
      <c r="X3" s="214"/>
    </row>
    <row r="4" spans="1:24" s="246" customFormat="1" ht="15.75" customHeight="1">
      <c r="A4" s="334" t="s">
        <v>0</v>
      </c>
      <c r="B4" s="335"/>
      <c r="C4" s="230"/>
      <c r="D4" s="329" t="s">
        <v>15</v>
      </c>
      <c r="E4" s="330"/>
      <c r="F4" s="331"/>
      <c r="G4" s="126" t="s">
        <v>19</v>
      </c>
      <c r="H4" s="329" t="s">
        <v>16</v>
      </c>
      <c r="I4" s="330"/>
      <c r="J4" s="331"/>
      <c r="K4" s="125" t="s">
        <v>19</v>
      </c>
      <c r="L4" s="329" t="s">
        <v>17</v>
      </c>
      <c r="M4" s="330"/>
      <c r="N4" s="331"/>
      <c r="O4" s="125" t="s">
        <v>19</v>
      </c>
      <c r="P4" s="329" t="s">
        <v>18</v>
      </c>
      <c r="Q4" s="330"/>
      <c r="R4" s="331"/>
      <c r="S4" s="125" t="s">
        <v>19</v>
      </c>
      <c r="T4" s="338" t="s">
        <v>466</v>
      </c>
      <c r="U4" s="330"/>
      <c r="V4" s="331"/>
      <c r="W4" s="126" t="s">
        <v>19</v>
      </c>
      <c r="X4" s="126" t="s">
        <v>22</v>
      </c>
    </row>
    <row r="5" spans="1:24" ht="15.75" customHeight="1">
      <c r="A5" s="212" t="s">
        <v>28</v>
      </c>
      <c r="B5" s="163"/>
      <c r="C5" s="231"/>
      <c r="D5" s="265">
        <v>240310101010</v>
      </c>
      <c r="E5" s="278" t="s">
        <v>356</v>
      </c>
      <c r="F5" s="272">
        <v>1550</v>
      </c>
      <c r="G5" s="164"/>
      <c r="H5" s="265">
        <v>240310202010</v>
      </c>
      <c r="I5" s="142" t="s">
        <v>571</v>
      </c>
      <c r="J5" s="165">
        <v>6050</v>
      </c>
      <c r="K5" s="247"/>
      <c r="L5" s="131">
        <v>240330303010</v>
      </c>
      <c r="M5" s="130" t="s">
        <v>585</v>
      </c>
      <c r="N5" s="174">
        <v>1600</v>
      </c>
      <c r="O5" s="251"/>
      <c r="P5" s="268">
        <v>240310405001</v>
      </c>
      <c r="Q5" s="130" t="s">
        <v>360</v>
      </c>
      <c r="R5" s="167">
        <v>2500</v>
      </c>
      <c r="S5" s="249"/>
      <c r="T5" s="127" t="s">
        <v>362</v>
      </c>
      <c r="U5" s="278" t="s">
        <v>534</v>
      </c>
      <c r="V5" s="274">
        <v>400</v>
      </c>
      <c r="W5" s="164"/>
      <c r="X5" s="261" t="s">
        <v>558</v>
      </c>
    </row>
    <row r="6" spans="1:24" ht="15.75" customHeight="1">
      <c r="A6" s="169">
        <f>SUM(G22,K22,O22,S22,W22)</f>
        <v>0</v>
      </c>
      <c r="B6" s="170">
        <f>SUM(F22,J22,N22,R22,V22)</f>
        <v>23550</v>
      </c>
      <c r="C6" s="232"/>
      <c r="D6" s="266">
        <v>240310101020</v>
      </c>
      <c r="E6" s="277" t="s">
        <v>357</v>
      </c>
      <c r="F6" s="171">
        <v>1100</v>
      </c>
      <c r="G6" s="172"/>
      <c r="H6" s="266">
        <v>240310202040</v>
      </c>
      <c r="I6" s="279" t="s">
        <v>572</v>
      </c>
      <c r="J6" s="173">
        <v>250</v>
      </c>
      <c r="K6" s="250"/>
      <c r="L6" s="131"/>
      <c r="M6" s="130"/>
      <c r="N6" s="174" t="s">
        <v>543</v>
      </c>
      <c r="O6" s="249"/>
      <c r="P6" s="266">
        <v>240310405002</v>
      </c>
      <c r="Q6" s="130" t="s">
        <v>361</v>
      </c>
      <c r="R6" s="167">
        <v>2200</v>
      </c>
      <c r="S6" s="249"/>
      <c r="T6" s="131" t="s">
        <v>363</v>
      </c>
      <c r="U6" s="277" t="s">
        <v>542</v>
      </c>
      <c r="V6" s="175">
        <v>100</v>
      </c>
      <c r="W6" s="172"/>
      <c r="X6" s="262" t="s">
        <v>562</v>
      </c>
    </row>
    <row r="7" spans="1:24" ht="15.75" customHeight="1">
      <c r="A7" s="176"/>
      <c r="B7" s="177"/>
      <c r="C7" s="233"/>
      <c r="D7" s="266">
        <v>240330101060</v>
      </c>
      <c r="E7" s="277" t="s">
        <v>358</v>
      </c>
      <c r="F7" s="171">
        <v>300</v>
      </c>
      <c r="G7" s="172"/>
      <c r="H7" s="266">
        <v>240310201040</v>
      </c>
      <c r="I7" s="279" t="s">
        <v>573</v>
      </c>
      <c r="J7" s="173">
        <v>450</v>
      </c>
      <c r="K7" s="250"/>
      <c r="L7" s="131"/>
      <c r="M7" s="130"/>
      <c r="N7" s="174" t="s">
        <v>543</v>
      </c>
      <c r="O7" s="251"/>
      <c r="P7" s="131"/>
      <c r="Q7" s="130"/>
      <c r="R7" s="167"/>
      <c r="S7" s="249"/>
      <c r="T7" s="131" t="s">
        <v>364</v>
      </c>
      <c r="U7" s="277" t="s">
        <v>535</v>
      </c>
      <c r="V7" s="175">
        <v>50</v>
      </c>
      <c r="W7" s="172"/>
      <c r="X7" s="262" t="s">
        <v>563</v>
      </c>
    </row>
    <row r="8" spans="1:24" ht="15.75" customHeight="1">
      <c r="A8" s="176"/>
      <c r="B8" s="177"/>
      <c r="C8" s="233"/>
      <c r="D8" s="266">
        <v>240330101070</v>
      </c>
      <c r="E8" s="277" t="s">
        <v>359</v>
      </c>
      <c r="F8" s="171">
        <v>150</v>
      </c>
      <c r="G8" s="172"/>
      <c r="H8" s="266">
        <v>240310201070</v>
      </c>
      <c r="I8" s="279" t="s">
        <v>574</v>
      </c>
      <c r="J8" s="173">
        <v>600</v>
      </c>
      <c r="K8" s="250"/>
      <c r="L8" s="131"/>
      <c r="M8" s="130"/>
      <c r="N8" s="174" t="s">
        <v>543</v>
      </c>
      <c r="O8" s="249"/>
      <c r="P8" s="131"/>
      <c r="Q8" s="130"/>
      <c r="R8" s="167"/>
      <c r="S8" s="249"/>
      <c r="T8" s="131" t="s">
        <v>365</v>
      </c>
      <c r="U8" s="277" t="s">
        <v>532</v>
      </c>
      <c r="V8" s="275">
        <v>50</v>
      </c>
      <c r="W8" s="172"/>
      <c r="X8" s="262" t="s">
        <v>564</v>
      </c>
    </row>
    <row r="9" spans="1:24" ht="15.75" customHeight="1">
      <c r="A9" s="176"/>
      <c r="B9" s="177"/>
      <c r="C9" s="233"/>
      <c r="D9" s="266">
        <v>240330101030</v>
      </c>
      <c r="E9" s="277" t="s">
        <v>509</v>
      </c>
      <c r="F9" s="171">
        <v>550</v>
      </c>
      <c r="G9" s="172"/>
      <c r="H9" s="266">
        <v>240310202050</v>
      </c>
      <c r="I9" s="279" t="s">
        <v>575</v>
      </c>
      <c r="J9" s="173">
        <v>450</v>
      </c>
      <c r="K9" s="249"/>
      <c r="L9" s="131"/>
      <c r="M9" s="130"/>
      <c r="N9" s="179"/>
      <c r="O9" s="249"/>
      <c r="P9" s="131"/>
      <c r="Q9" s="130"/>
      <c r="R9" s="167"/>
      <c r="S9" s="172"/>
      <c r="T9" s="131" t="s">
        <v>366</v>
      </c>
      <c r="U9" s="277" t="s">
        <v>533</v>
      </c>
      <c r="V9" s="175">
        <v>50</v>
      </c>
      <c r="W9" s="172"/>
      <c r="X9" s="262" t="s">
        <v>565</v>
      </c>
    </row>
    <row r="10" spans="1:24" ht="15.75" customHeight="1">
      <c r="A10" s="176"/>
      <c r="B10" s="177"/>
      <c r="C10" s="233"/>
      <c r="D10" s="131"/>
      <c r="E10" s="130"/>
      <c r="F10" s="171"/>
      <c r="G10" s="172"/>
      <c r="H10" s="266">
        <v>240330201020</v>
      </c>
      <c r="I10" s="279" t="s">
        <v>576</v>
      </c>
      <c r="J10" s="173">
        <v>1550</v>
      </c>
      <c r="K10" s="249"/>
      <c r="L10" s="131"/>
      <c r="M10" s="130"/>
      <c r="N10" s="179"/>
      <c r="O10" s="249"/>
      <c r="P10" s="131"/>
      <c r="Q10" s="130"/>
      <c r="R10" s="167"/>
      <c r="S10" s="172"/>
      <c r="T10" s="131" t="s">
        <v>367</v>
      </c>
      <c r="U10" s="277" t="s">
        <v>536</v>
      </c>
      <c r="V10" s="275">
        <v>50</v>
      </c>
      <c r="W10" s="172"/>
      <c r="X10" s="262" t="s">
        <v>566</v>
      </c>
    </row>
    <row r="11" spans="1:24" ht="15.75" customHeight="1">
      <c r="A11" s="176"/>
      <c r="B11" s="177"/>
      <c r="C11" s="233"/>
      <c r="D11" s="131"/>
      <c r="E11" s="130"/>
      <c r="F11" s="171"/>
      <c r="G11" s="172"/>
      <c r="H11" s="269">
        <v>240330201050</v>
      </c>
      <c r="I11" s="279" t="s">
        <v>577</v>
      </c>
      <c r="J11" s="173">
        <v>1450</v>
      </c>
      <c r="K11" s="172"/>
      <c r="L11" s="132"/>
      <c r="M11" s="133"/>
      <c r="N11" s="179"/>
      <c r="O11" s="172"/>
      <c r="P11" s="131"/>
      <c r="Q11" s="130"/>
      <c r="R11" s="167"/>
      <c r="S11" s="172"/>
      <c r="T11" s="131" t="s">
        <v>368</v>
      </c>
      <c r="U11" s="277" t="s">
        <v>539</v>
      </c>
      <c r="V11" s="276">
        <v>50</v>
      </c>
      <c r="W11" s="180"/>
      <c r="X11" s="262" t="s">
        <v>567</v>
      </c>
    </row>
    <row r="12" spans="1:24" ht="15.75" customHeight="1">
      <c r="A12" s="176"/>
      <c r="B12" s="177"/>
      <c r="C12" s="233"/>
      <c r="D12" s="131"/>
      <c r="E12" s="130"/>
      <c r="F12" s="171"/>
      <c r="G12" s="172"/>
      <c r="H12" s="266">
        <v>240330202010</v>
      </c>
      <c r="I12" s="279" t="s">
        <v>578</v>
      </c>
      <c r="J12" s="173">
        <v>1850</v>
      </c>
      <c r="K12" s="172"/>
      <c r="L12" s="131"/>
      <c r="M12" s="130"/>
      <c r="N12" s="167"/>
      <c r="O12" s="172"/>
      <c r="P12" s="131"/>
      <c r="Q12" s="130"/>
      <c r="R12" s="167"/>
      <c r="S12" s="172"/>
      <c r="T12" s="131" t="s">
        <v>369</v>
      </c>
      <c r="U12" s="277" t="s">
        <v>540</v>
      </c>
      <c r="V12" s="276">
        <v>100</v>
      </c>
      <c r="W12" s="172"/>
      <c r="X12" s="262" t="s">
        <v>568</v>
      </c>
    </row>
    <row r="13" spans="1:24" ht="15.75" customHeight="1">
      <c r="A13" s="176"/>
      <c r="B13" s="177"/>
      <c r="C13" s="233"/>
      <c r="D13" s="131"/>
      <c r="E13" s="130"/>
      <c r="F13" s="171"/>
      <c r="G13" s="172"/>
      <c r="H13" s="266"/>
      <c r="I13" s="130"/>
      <c r="J13" s="179"/>
      <c r="K13" s="249"/>
      <c r="L13" s="131"/>
      <c r="M13" s="130"/>
      <c r="N13" s="179"/>
      <c r="O13" s="249"/>
      <c r="P13" s="131"/>
      <c r="Q13" s="130"/>
      <c r="R13" s="167"/>
      <c r="S13" s="172"/>
      <c r="T13" s="131" t="s">
        <v>370</v>
      </c>
      <c r="U13" s="277" t="s">
        <v>541</v>
      </c>
      <c r="V13" s="175">
        <v>100</v>
      </c>
      <c r="W13" s="172"/>
      <c r="X13" s="262" t="s">
        <v>569</v>
      </c>
    </row>
    <row r="14" spans="1:24" ht="15.75" customHeight="1">
      <c r="A14" s="176"/>
      <c r="B14" s="177"/>
      <c r="C14" s="233"/>
      <c r="D14" s="131"/>
      <c r="E14" s="130"/>
      <c r="F14" s="171"/>
      <c r="G14" s="172"/>
      <c r="H14" s="132"/>
      <c r="I14" s="133"/>
      <c r="J14" s="167"/>
      <c r="K14" s="172"/>
      <c r="L14" s="132"/>
      <c r="M14" s="133"/>
      <c r="N14" s="179"/>
      <c r="O14" s="172"/>
      <c r="P14" s="131"/>
      <c r="Q14" s="130"/>
      <c r="R14" s="167"/>
      <c r="S14" s="172"/>
      <c r="T14" s="131"/>
      <c r="U14" s="130"/>
      <c r="V14" s="175"/>
      <c r="W14" s="180"/>
      <c r="X14" s="262" t="s">
        <v>570</v>
      </c>
    </row>
    <row r="15" spans="1:24" ht="15.75" customHeight="1">
      <c r="A15" s="176"/>
      <c r="B15" s="177"/>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6"/>
      <c r="B16" s="177"/>
      <c r="C16" s="233"/>
      <c r="D16" s="131"/>
      <c r="E16" s="130"/>
      <c r="F16" s="171"/>
      <c r="G16" s="172"/>
      <c r="H16" s="132"/>
      <c r="I16" s="130"/>
      <c r="J16" s="167"/>
      <c r="K16" s="172"/>
      <c r="L16" s="131"/>
      <c r="M16" s="130"/>
      <c r="N16" s="179"/>
      <c r="O16" s="172"/>
      <c r="P16" s="131"/>
      <c r="Q16" s="130"/>
      <c r="R16" s="167"/>
      <c r="S16" s="172"/>
      <c r="T16" s="131"/>
      <c r="U16" s="130"/>
      <c r="V16" s="175"/>
      <c r="W16" s="180"/>
      <c r="X16" s="262"/>
    </row>
    <row r="17" spans="1:24" ht="15.75" customHeight="1">
      <c r="A17" s="176"/>
      <c r="B17" s="177"/>
      <c r="C17" s="233"/>
      <c r="D17" s="131"/>
      <c r="E17" s="130"/>
      <c r="F17" s="171"/>
      <c r="G17" s="172"/>
      <c r="H17" s="132"/>
      <c r="I17" s="130"/>
      <c r="J17" s="167"/>
      <c r="K17" s="172"/>
      <c r="L17" s="131"/>
      <c r="M17" s="130"/>
      <c r="N17" s="179"/>
      <c r="O17" s="172"/>
      <c r="P17" s="131"/>
      <c r="Q17" s="130"/>
      <c r="R17" s="167"/>
      <c r="S17" s="172"/>
      <c r="T17" s="131"/>
      <c r="U17" s="130"/>
      <c r="V17" s="175"/>
      <c r="W17" s="172"/>
      <c r="X17" s="262"/>
    </row>
    <row r="18" spans="1:24" ht="15.75" customHeight="1">
      <c r="A18" s="176"/>
      <c r="B18" s="177"/>
      <c r="C18" s="233"/>
      <c r="D18" s="131"/>
      <c r="E18" s="130"/>
      <c r="F18" s="171"/>
      <c r="G18" s="172"/>
      <c r="H18" s="131"/>
      <c r="I18" s="130"/>
      <c r="J18" s="167"/>
      <c r="K18" s="172"/>
      <c r="L18" s="131"/>
      <c r="M18" s="130"/>
      <c r="N18" s="167"/>
      <c r="O18" s="172"/>
      <c r="P18" s="131"/>
      <c r="Q18" s="130"/>
      <c r="R18" s="167"/>
      <c r="S18" s="172"/>
      <c r="T18" s="131"/>
      <c r="U18" s="130"/>
      <c r="V18" s="175"/>
      <c r="W18" s="172"/>
      <c r="X18" s="262"/>
    </row>
    <row r="19" spans="1:24" ht="15.75" customHeight="1">
      <c r="A19" s="176"/>
      <c r="B19" s="177"/>
      <c r="C19" s="233"/>
      <c r="D19" s="131"/>
      <c r="E19" s="130"/>
      <c r="F19" s="171"/>
      <c r="G19" s="172"/>
      <c r="H19" s="132"/>
      <c r="I19" s="130"/>
      <c r="J19" s="167"/>
      <c r="K19" s="172"/>
      <c r="L19" s="131"/>
      <c r="M19" s="130"/>
      <c r="N19" s="179"/>
      <c r="O19" s="172"/>
      <c r="P19" s="131"/>
      <c r="Q19" s="130"/>
      <c r="R19" s="167"/>
      <c r="S19" s="172"/>
      <c r="T19" s="131"/>
      <c r="U19" s="130"/>
      <c r="V19" s="175"/>
      <c r="W19" s="180"/>
      <c r="X19" s="262"/>
    </row>
    <row r="20" spans="1:24" ht="15.75" customHeight="1">
      <c r="A20" s="176"/>
      <c r="B20" s="177"/>
      <c r="C20" s="233"/>
      <c r="D20" s="131"/>
      <c r="E20" s="130"/>
      <c r="F20" s="171"/>
      <c r="G20" s="172"/>
      <c r="H20" s="131"/>
      <c r="I20" s="130"/>
      <c r="J20" s="167"/>
      <c r="K20" s="172"/>
      <c r="L20" s="131"/>
      <c r="M20" s="130"/>
      <c r="N20" s="167"/>
      <c r="O20" s="172"/>
      <c r="P20" s="131"/>
      <c r="Q20" s="130"/>
      <c r="R20" s="167"/>
      <c r="S20" s="172"/>
      <c r="T20" s="131"/>
      <c r="U20" s="130"/>
      <c r="V20" s="175"/>
      <c r="W20" s="172"/>
      <c r="X20" s="262"/>
    </row>
    <row r="21" spans="1:24" ht="15.75" customHeight="1">
      <c r="A21" s="184"/>
      <c r="B21" s="185"/>
      <c r="C21" s="234"/>
      <c r="D21" s="134"/>
      <c r="E21" s="135"/>
      <c r="F21" s="189"/>
      <c r="G21" s="187"/>
      <c r="H21" s="134"/>
      <c r="I21" s="135"/>
      <c r="J21" s="188"/>
      <c r="K21" s="187"/>
      <c r="L21" s="134"/>
      <c r="M21" s="135"/>
      <c r="N21" s="188"/>
      <c r="O21" s="187"/>
      <c r="P21" s="134"/>
      <c r="Q21" s="135"/>
      <c r="R21" s="188"/>
      <c r="S21" s="187"/>
      <c r="T21" s="134"/>
      <c r="U21" s="135"/>
      <c r="V21" s="191"/>
      <c r="W21" s="187"/>
      <c r="X21" s="263"/>
    </row>
    <row r="22" spans="1:24" ht="15.75" customHeight="1">
      <c r="A22" s="192"/>
      <c r="B22" s="193"/>
      <c r="C22" s="235"/>
      <c r="D22" s="136"/>
      <c r="E22" s="137" t="str">
        <f>CONCATENATE(FIXED(COUNTA(E5:E21),0,0),"　店")</f>
        <v>5　店</v>
      </c>
      <c r="F22" s="194">
        <f>SUM(F5:F21)</f>
        <v>3650</v>
      </c>
      <c r="G22" s="138">
        <f>SUM(G5:G21)</f>
        <v>0</v>
      </c>
      <c r="H22" s="136"/>
      <c r="I22" s="137" t="str">
        <f>CONCATENATE(FIXED(COUNTA(I5:I21),0,0),"　店")</f>
        <v>8　店</v>
      </c>
      <c r="J22" s="194">
        <f>SUM(J5:J21)</f>
        <v>12650</v>
      </c>
      <c r="K22" s="138">
        <f>SUM(K5:K21)</f>
        <v>0</v>
      </c>
      <c r="L22" s="136"/>
      <c r="M22" s="137" t="str">
        <f>CONCATENATE(FIXED(COUNTA(M5:M21),0,0),"　店")</f>
        <v>1　店</v>
      </c>
      <c r="N22" s="194">
        <f>SUM(N5:N21)</f>
        <v>1600</v>
      </c>
      <c r="O22" s="138">
        <f>SUM(O5:O21)</f>
        <v>0</v>
      </c>
      <c r="P22" s="136"/>
      <c r="Q22" s="137" t="str">
        <f>CONCATENATE(FIXED(COUNTA(Q5:Q21),0,0),"　店")</f>
        <v>2　店</v>
      </c>
      <c r="R22" s="194">
        <f>SUM(R5:R21)</f>
        <v>4700</v>
      </c>
      <c r="S22" s="138">
        <f>SUM(S5:S21)</f>
        <v>0</v>
      </c>
      <c r="T22" s="136"/>
      <c r="U22" s="137" t="str">
        <f>CONCATENATE(FIXED(COUNTA(U5:U21),0,0),"　店")</f>
        <v>9　店</v>
      </c>
      <c r="V22" s="194">
        <f>SUM(V5:V21)</f>
        <v>950</v>
      </c>
      <c r="W22" s="138">
        <f>SUM(W5:W21)</f>
        <v>0</v>
      </c>
      <c r="X22" s="215">
        <f>SUM(X5:X21)</f>
        <v>0</v>
      </c>
    </row>
    <row r="23" spans="1:24" s="252" customFormat="1" ht="15.75" customHeight="1">
      <c r="A23" s="195"/>
      <c r="B23" s="195"/>
      <c r="C23" s="236"/>
      <c r="D23" s="139"/>
      <c r="E23" s="135"/>
      <c r="F23" s="196"/>
      <c r="G23" s="140"/>
      <c r="H23" s="139"/>
      <c r="I23" s="135"/>
      <c r="J23" s="196"/>
      <c r="K23" s="140"/>
      <c r="L23" s="139"/>
      <c r="M23" s="135"/>
      <c r="N23" s="196"/>
      <c r="O23" s="140"/>
      <c r="P23" s="139"/>
      <c r="Q23" s="135"/>
      <c r="R23" s="196"/>
      <c r="S23" s="140"/>
      <c r="T23" s="139"/>
      <c r="U23" s="135"/>
      <c r="V23" s="140"/>
      <c r="W23" s="140"/>
      <c r="X23" s="216"/>
    </row>
    <row r="24" spans="1:24" s="246" customFormat="1" ht="15.75" customHeight="1">
      <c r="A24" s="334" t="s">
        <v>0</v>
      </c>
      <c r="B24" s="335"/>
      <c r="C24" s="237"/>
      <c r="D24" s="329" t="s">
        <v>15</v>
      </c>
      <c r="E24" s="330"/>
      <c r="F24" s="331"/>
      <c r="G24" s="126" t="s">
        <v>19</v>
      </c>
      <c r="H24" s="329" t="s">
        <v>16</v>
      </c>
      <c r="I24" s="330"/>
      <c r="J24" s="331"/>
      <c r="K24" s="125" t="s">
        <v>19</v>
      </c>
      <c r="L24" s="329" t="s">
        <v>17</v>
      </c>
      <c r="M24" s="347"/>
      <c r="N24" s="348"/>
      <c r="O24" s="125" t="s">
        <v>19</v>
      </c>
      <c r="P24" s="329" t="s">
        <v>18</v>
      </c>
      <c r="Q24" s="330"/>
      <c r="R24" s="331"/>
      <c r="S24" s="125" t="s">
        <v>19</v>
      </c>
      <c r="T24" s="338" t="s">
        <v>466</v>
      </c>
      <c r="U24" s="330"/>
      <c r="V24" s="331"/>
      <c r="W24" s="126" t="s">
        <v>19</v>
      </c>
      <c r="X24" s="126" t="s">
        <v>22</v>
      </c>
    </row>
    <row r="25" spans="1:24" ht="15.75" customHeight="1">
      <c r="A25" s="197" t="s">
        <v>354</v>
      </c>
      <c r="B25" s="198"/>
      <c r="C25" s="238"/>
      <c r="D25" s="267">
        <v>240315101030</v>
      </c>
      <c r="E25" s="278" t="s">
        <v>508</v>
      </c>
      <c r="F25" s="272">
        <v>400</v>
      </c>
      <c r="G25" s="200"/>
      <c r="H25" s="267">
        <v>240315202040</v>
      </c>
      <c r="I25" s="142" t="s">
        <v>581</v>
      </c>
      <c r="J25" s="165">
        <v>3850</v>
      </c>
      <c r="K25" s="200"/>
      <c r="L25" s="267">
        <v>240315303010</v>
      </c>
      <c r="M25" s="130" t="s">
        <v>371</v>
      </c>
      <c r="N25" s="174">
        <v>1700</v>
      </c>
      <c r="O25" s="200"/>
      <c r="P25" s="141">
        <v>240315405001</v>
      </c>
      <c r="Q25" s="130" t="s">
        <v>371</v>
      </c>
      <c r="R25" s="167">
        <v>3800</v>
      </c>
      <c r="S25" s="200"/>
      <c r="T25" s="141" t="s">
        <v>376</v>
      </c>
      <c r="U25" s="278" t="s">
        <v>538</v>
      </c>
      <c r="V25" s="274">
        <v>300</v>
      </c>
      <c r="W25" s="200"/>
      <c r="X25" s="261" t="s">
        <v>559</v>
      </c>
    </row>
    <row r="26" spans="1:24" ht="15.75" customHeight="1">
      <c r="A26" s="169">
        <f>SUM(G38,K38,O38,S38,W38)</f>
        <v>0</v>
      </c>
      <c r="B26" s="170">
        <f>SUM(F38,J38,N38,R38,V38)</f>
        <v>22900</v>
      </c>
      <c r="C26" s="239"/>
      <c r="D26" s="266">
        <v>240315101010</v>
      </c>
      <c r="E26" s="277" t="s">
        <v>371</v>
      </c>
      <c r="F26" s="171">
        <v>850</v>
      </c>
      <c r="G26" s="172"/>
      <c r="H26" s="266">
        <v>240315202020</v>
      </c>
      <c r="I26" s="279" t="s">
        <v>582</v>
      </c>
      <c r="J26" s="173">
        <v>4200</v>
      </c>
      <c r="K26" s="172"/>
      <c r="L26" s="266">
        <v>240315303020</v>
      </c>
      <c r="M26" s="279" t="s">
        <v>373</v>
      </c>
      <c r="N26" s="174">
        <v>1150</v>
      </c>
      <c r="O26" s="172"/>
      <c r="P26" s="131">
        <v>240315405010</v>
      </c>
      <c r="Q26" s="130" t="s">
        <v>372</v>
      </c>
      <c r="R26" s="167">
        <v>2450</v>
      </c>
      <c r="S26" s="172"/>
      <c r="T26" s="131" t="s">
        <v>377</v>
      </c>
      <c r="U26" s="277" t="s">
        <v>537</v>
      </c>
      <c r="V26" s="175">
        <v>350</v>
      </c>
      <c r="W26" s="172"/>
      <c r="X26" s="262" t="s">
        <v>579</v>
      </c>
    </row>
    <row r="27" spans="1:24" ht="15.75" customHeight="1">
      <c r="A27" s="184"/>
      <c r="B27" s="185"/>
      <c r="C27" s="236"/>
      <c r="D27" s="270">
        <v>240315101020</v>
      </c>
      <c r="E27" s="277" t="s">
        <v>372</v>
      </c>
      <c r="F27" s="171">
        <v>500</v>
      </c>
      <c r="G27" s="187"/>
      <c r="H27" s="134"/>
      <c r="I27" s="135"/>
      <c r="J27" s="188"/>
      <c r="K27" s="187"/>
      <c r="L27" s="270">
        <v>240315303050</v>
      </c>
      <c r="M27" s="279" t="s">
        <v>374</v>
      </c>
      <c r="N27" s="174">
        <v>500</v>
      </c>
      <c r="O27" s="187"/>
      <c r="P27" s="134"/>
      <c r="Q27" s="135"/>
      <c r="R27" s="188"/>
      <c r="S27" s="187"/>
      <c r="T27" s="134"/>
      <c r="U27" s="135"/>
      <c r="V27" s="191"/>
      <c r="W27" s="187"/>
      <c r="X27" s="262" t="s">
        <v>580</v>
      </c>
    </row>
    <row r="28" spans="1:24" ht="15.75" customHeight="1">
      <c r="A28" s="184"/>
      <c r="B28" s="185"/>
      <c r="C28" s="236"/>
      <c r="D28" s="134"/>
      <c r="E28" s="135"/>
      <c r="F28" s="171" t="s">
        <v>543</v>
      </c>
      <c r="G28" s="187"/>
      <c r="H28" s="134"/>
      <c r="I28" s="135"/>
      <c r="J28" s="188"/>
      <c r="K28" s="187"/>
      <c r="L28" s="270">
        <v>240315303030</v>
      </c>
      <c r="M28" s="279" t="s">
        <v>375</v>
      </c>
      <c r="N28" s="174">
        <v>1250</v>
      </c>
      <c r="O28" s="187"/>
      <c r="P28" s="134"/>
      <c r="Q28" s="135"/>
      <c r="R28" s="188"/>
      <c r="S28" s="187"/>
      <c r="T28" s="134"/>
      <c r="U28" s="135"/>
      <c r="V28" s="191"/>
      <c r="W28" s="187"/>
      <c r="X28" s="262"/>
    </row>
    <row r="29" spans="1:24" ht="15.75" customHeight="1">
      <c r="A29" s="169"/>
      <c r="B29" s="203"/>
      <c r="C29" s="239"/>
      <c r="D29" s="131"/>
      <c r="E29" s="130"/>
      <c r="F29" s="171" t="s">
        <v>543</v>
      </c>
      <c r="G29" s="172"/>
      <c r="H29" s="131"/>
      <c r="I29" s="130"/>
      <c r="J29" s="167"/>
      <c r="K29" s="172"/>
      <c r="L29" s="266">
        <v>240315303040</v>
      </c>
      <c r="M29" s="279" t="s">
        <v>372</v>
      </c>
      <c r="N29" s="174">
        <v>1600</v>
      </c>
      <c r="O29" s="172"/>
      <c r="P29" s="131"/>
      <c r="Q29" s="130"/>
      <c r="R29" s="167"/>
      <c r="S29" s="172"/>
      <c r="T29" s="131"/>
      <c r="U29" s="130"/>
      <c r="V29" s="190"/>
      <c r="W29" s="172"/>
      <c r="X29" s="262"/>
    </row>
    <row r="30" spans="1:24" ht="15.75" customHeight="1">
      <c r="A30" s="169"/>
      <c r="B30" s="203"/>
      <c r="C30" s="239"/>
      <c r="D30" s="131"/>
      <c r="E30" s="130"/>
      <c r="F30" s="179"/>
      <c r="G30" s="172"/>
      <c r="H30" s="131"/>
      <c r="I30" s="130"/>
      <c r="J30" s="167"/>
      <c r="K30" s="172"/>
      <c r="L30" s="131"/>
      <c r="M30" s="130"/>
      <c r="N30" s="167"/>
      <c r="O30" s="172"/>
      <c r="P30" s="131"/>
      <c r="Q30" s="130"/>
      <c r="R30" s="167"/>
      <c r="S30" s="172"/>
      <c r="T30" s="131"/>
      <c r="U30" s="130"/>
      <c r="V30" s="190"/>
      <c r="W30" s="172"/>
      <c r="X30" s="262"/>
    </row>
    <row r="31" spans="1:24" ht="15.75" customHeight="1">
      <c r="A31" s="184"/>
      <c r="B31" s="185"/>
      <c r="C31" s="236"/>
      <c r="D31" s="134"/>
      <c r="E31" s="135"/>
      <c r="F31" s="189"/>
      <c r="G31" s="187"/>
      <c r="H31" s="134"/>
      <c r="I31" s="135"/>
      <c r="J31" s="188"/>
      <c r="K31" s="187"/>
      <c r="L31" s="134"/>
      <c r="M31" s="135"/>
      <c r="N31" s="188"/>
      <c r="O31" s="187"/>
      <c r="P31" s="134"/>
      <c r="Q31" s="135"/>
      <c r="R31" s="188"/>
      <c r="S31" s="187"/>
      <c r="T31" s="134"/>
      <c r="U31" s="135"/>
      <c r="V31" s="191"/>
      <c r="W31" s="187"/>
      <c r="X31" s="262"/>
    </row>
    <row r="32" spans="1:24" ht="15.75" customHeight="1">
      <c r="A32" s="169"/>
      <c r="B32" s="203"/>
      <c r="C32" s="239"/>
      <c r="D32" s="131"/>
      <c r="E32" s="130"/>
      <c r="F32" s="179"/>
      <c r="G32" s="172"/>
      <c r="H32" s="131"/>
      <c r="I32" s="130"/>
      <c r="J32" s="167"/>
      <c r="K32" s="172"/>
      <c r="L32" s="131"/>
      <c r="M32" s="130"/>
      <c r="N32" s="167"/>
      <c r="O32" s="172"/>
      <c r="P32" s="131"/>
      <c r="Q32" s="130"/>
      <c r="R32" s="167"/>
      <c r="S32" s="172"/>
      <c r="T32" s="131"/>
      <c r="U32" s="130"/>
      <c r="V32" s="190"/>
      <c r="W32" s="172"/>
      <c r="X32" s="262"/>
    </row>
    <row r="33" spans="1:24" ht="15.75" customHeight="1">
      <c r="A33" s="184"/>
      <c r="B33" s="185"/>
      <c r="C33" s="236"/>
      <c r="D33" s="134"/>
      <c r="E33" s="135"/>
      <c r="F33" s="189"/>
      <c r="G33" s="187"/>
      <c r="H33" s="134"/>
      <c r="I33" s="135"/>
      <c r="J33" s="188"/>
      <c r="K33" s="187"/>
      <c r="L33" s="134"/>
      <c r="M33" s="135"/>
      <c r="N33" s="188"/>
      <c r="O33" s="187"/>
      <c r="P33" s="134"/>
      <c r="Q33" s="135"/>
      <c r="R33" s="188"/>
      <c r="S33" s="187"/>
      <c r="T33" s="134"/>
      <c r="U33" s="135"/>
      <c r="V33" s="191"/>
      <c r="W33" s="187"/>
      <c r="X33" s="262"/>
    </row>
    <row r="34" spans="1:24" ht="15.75" customHeight="1">
      <c r="A34" s="184"/>
      <c r="B34" s="185"/>
      <c r="C34" s="236"/>
      <c r="D34" s="134"/>
      <c r="E34" s="135"/>
      <c r="F34" s="189"/>
      <c r="G34" s="187"/>
      <c r="H34" s="134"/>
      <c r="I34" s="135"/>
      <c r="J34" s="188"/>
      <c r="K34" s="187"/>
      <c r="L34" s="134"/>
      <c r="M34" s="135"/>
      <c r="N34" s="188"/>
      <c r="O34" s="187"/>
      <c r="P34" s="134"/>
      <c r="Q34" s="135"/>
      <c r="R34" s="188"/>
      <c r="S34" s="187"/>
      <c r="T34" s="134"/>
      <c r="U34" s="135"/>
      <c r="V34" s="191"/>
      <c r="W34" s="187"/>
      <c r="X34" s="262"/>
    </row>
    <row r="35" spans="1:24" ht="15.75" customHeight="1">
      <c r="A35" s="169"/>
      <c r="B35" s="203"/>
      <c r="C35" s="239"/>
      <c r="D35" s="131"/>
      <c r="E35" s="130"/>
      <c r="F35" s="179"/>
      <c r="G35" s="172"/>
      <c r="H35" s="131"/>
      <c r="I35" s="130"/>
      <c r="J35" s="167"/>
      <c r="K35" s="172"/>
      <c r="L35" s="131"/>
      <c r="M35" s="130"/>
      <c r="N35" s="167"/>
      <c r="O35" s="172"/>
      <c r="P35" s="131"/>
      <c r="Q35" s="130"/>
      <c r="R35" s="167"/>
      <c r="S35" s="172"/>
      <c r="T35" s="131"/>
      <c r="U35" s="130"/>
      <c r="V35" s="190"/>
      <c r="W35" s="172"/>
      <c r="X35" s="262"/>
    </row>
    <row r="36" spans="1:24" ht="15.75" customHeight="1">
      <c r="A36" s="184"/>
      <c r="B36" s="185"/>
      <c r="C36" s="236"/>
      <c r="D36" s="134"/>
      <c r="E36" s="135"/>
      <c r="F36" s="189"/>
      <c r="G36" s="187"/>
      <c r="H36" s="134"/>
      <c r="I36" s="135"/>
      <c r="J36" s="188"/>
      <c r="K36" s="187"/>
      <c r="L36" s="134"/>
      <c r="M36" s="135"/>
      <c r="N36" s="188"/>
      <c r="O36" s="187"/>
      <c r="P36" s="134"/>
      <c r="Q36" s="135"/>
      <c r="R36" s="188"/>
      <c r="S36" s="187"/>
      <c r="T36" s="134"/>
      <c r="U36" s="135"/>
      <c r="V36" s="191"/>
      <c r="W36" s="187"/>
      <c r="X36" s="262"/>
    </row>
    <row r="37" spans="1:24" ht="15.75" customHeight="1">
      <c r="A37" s="204"/>
      <c r="B37" s="205"/>
      <c r="C37" s="240"/>
      <c r="D37" s="143"/>
      <c r="E37" s="144"/>
      <c r="F37" s="206"/>
      <c r="G37" s="207"/>
      <c r="H37" s="143"/>
      <c r="I37" s="144"/>
      <c r="J37" s="208"/>
      <c r="K37" s="207"/>
      <c r="L37" s="143"/>
      <c r="M37" s="144"/>
      <c r="N37" s="208"/>
      <c r="O37" s="207"/>
      <c r="P37" s="143"/>
      <c r="Q37" s="144"/>
      <c r="R37" s="208"/>
      <c r="S37" s="207"/>
      <c r="T37" s="143"/>
      <c r="U37" s="144"/>
      <c r="V37" s="209"/>
      <c r="W37" s="207"/>
      <c r="X37" s="263"/>
    </row>
    <row r="38" spans="1:24" ht="15.75" customHeight="1">
      <c r="A38" s="192"/>
      <c r="B38" s="193"/>
      <c r="C38" s="241"/>
      <c r="D38" s="136"/>
      <c r="E38" s="137" t="str">
        <f>CONCATENATE(FIXED(COUNTA(E25:E37),0,0),"　店")</f>
        <v>3　店</v>
      </c>
      <c r="F38" s="194">
        <f>SUM(F25:F37)</f>
        <v>1750</v>
      </c>
      <c r="G38" s="194">
        <f>SUM(G25:G37)</f>
        <v>0</v>
      </c>
      <c r="H38" s="136"/>
      <c r="I38" s="145" t="str">
        <f>CONCATENATE(FIXED(COUNTA(I25:I37),0,0),"　店")</f>
        <v>2　店</v>
      </c>
      <c r="J38" s="194">
        <f>SUM(J25:J37)</f>
        <v>8050</v>
      </c>
      <c r="K38" s="194">
        <f>SUM(K25:K37)</f>
        <v>0</v>
      </c>
      <c r="L38" s="136"/>
      <c r="M38" s="145" t="str">
        <f>CONCATENATE(FIXED(COUNTA(M25:M37),0,0),"　店")</f>
        <v>5　店</v>
      </c>
      <c r="N38" s="194">
        <f>SUM(N25:N37)</f>
        <v>6200</v>
      </c>
      <c r="O38" s="194">
        <f>SUM(O25:O37)</f>
        <v>0</v>
      </c>
      <c r="P38" s="136"/>
      <c r="Q38" s="145" t="str">
        <f>CONCATENATE(FIXED(COUNTA(Q25:Q37),0,0),"　店")</f>
        <v>2　店</v>
      </c>
      <c r="R38" s="194">
        <f>SUM(R25:R37)</f>
        <v>6250</v>
      </c>
      <c r="S38" s="138">
        <f>SUM(S25:S37)</f>
        <v>0</v>
      </c>
      <c r="T38" s="136"/>
      <c r="U38" s="137" t="str">
        <f>CONCATENATE(FIXED(COUNTA(U25:U37),0,0),"　店")</f>
        <v>2　店</v>
      </c>
      <c r="V38" s="194">
        <f>SUM(V25:V37)</f>
        <v>650</v>
      </c>
      <c r="W38" s="194">
        <f>SUM(W25:W37)</f>
        <v>0</v>
      </c>
      <c r="X38" s="224">
        <f>SUM(X28:X37)</f>
        <v>0</v>
      </c>
    </row>
    <row r="39" spans="1:24" s="252" customFormat="1" ht="15.75" customHeight="1">
      <c r="A39" s="211"/>
      <c r="B39" s="211"/>
      <c r="C39" s="241"/>
      <c r="D39" s="155"/>
      <c r="E39" s="137"/>
      <c r="F39" s="156"/>
      <c r="G39" s="156"/>
      <c r="H39" s="155"/>
      <c r="I39" s="137"/>
      <c r="J39" s="156"/>
      <c r="K39" s="156"/>
      <c r="L39" s="155"/>
      <c r="M39" s="137"/>
      <c r="N39" s="156"/>
      <c r="O39" s="156"/>
      <c r="P39" s="155"/>
      <c r="Q39" s="137"/>
      <c r="R39" s="156"/>
      <c r="S39" s="156"/>
      <c r="T39" s="155"/>
      <c r="U39" s="137"/>
      <c r="V39" s="156"/>
      <c r="W39" s="156"/>
      <c r="X39" s="219"/>
    </row>
    <row r="40" spans="1:24" s="246" customFormat="1" ht="15.75" customHeight="1">
      <c r="A40" s="334" t="s">
        <v>0</v>
      </c>
      <c r="B40" s="335"/>
      <c r="C40" s="237"/>
      <c r="D40" s="329" t="s">
        <v>15</v>
      </c>
      <c r="E40" s="330"/>
      <c r="F40" s="331"/>
      <c r="G40" s="126" t="s">
        <v>19</v>
      </c>
      <c r="H40" s="329" t="s">
        <v>16</v>
      </c>
      <c r="I40" s="330"/>
      <c r="J40" s="331"/>
      <c r="K40" s="125" t="s">
        <v>19</v>
      </c>
      <c r="L40" s="329" t="s">
        <v>17</v>
      </c>
      <c r="M40" s="347"/>
      <c r="N40" s="348"/>
      <c r="O40" s="125" t="s">
        <v>19</v>
      </c>
      <c r="P40" s="329" t="s">
        <v>18</v>
      </c>
      <c r="Q40" s="330"/>
      <c r="R40" s="331"/>
      <c r="S40" s="125" t="s">
        <v>19</v>
      </c>
      <c r="T40" s="338" t="s">
        <v>466</v>
      </c>
      <c r="U40" s="330"/>
      <c r="V40" s="331"/>
      <c r="W40" s="126" t="s">
        <v>19</v>
      </c>
      <c r="X40" s="126" t="s">
        <v>22</v>
      </c>
    </row>
    <row r="41" spans="1:24" ht="15.75" customHeight="1">
      <c r="A41" s="197" t="s">
        <v>355</v>
      </c>
      <c r="B41" s="198"/>
      <c r="C41" s="238"/>
      <c r="D41" s="267">
        <v>240325101010</v>
      </c>
      <c r="E41" s="142" t="s">
        <v>378</v>
      </c>
      <c r="F41" s="199">
        <v>350</v>
      </c>
      <c r="G41" s="200"/>
      <c r="H41" s="267">
        <v>240325202010</v>
      </c>
      <c r="I41" s="142" t="s">
        <v>583</v>
      </c>
      <c r="J41" s="201">
        <v>2150</v>
      </c>
      <c r="K41" s="200"/>
      <c r="L41" s="267">
        <v>240325303010</v>
      </c>
      <c r="M41" s="142" t="s">
        <v>378</v>
      </c>
      <c r="N41" s="201">
        <v>1050</v>
      </c>
      <c r="O41" s="200"/>
      <c r="P41" s="141">
        <v>240325405001</v>
      </c>
      <c r="Q41" s="142" t="s">
        <v>379</v>
      </c>
      <c r="R41" s="201">
        <v>1300</v>
      </c>
      <c r="S41" s="200"/>
      <c r="T41" s="141" t="s">
        <v>381</v>
      </c>
      <c r="U41" s="142" t="s">
        <v>382</v>
      </c>
      <c r="V41" s="202">
        <v>350</v>
      </c>
      <c r="W41" s="200"/>
      <c r="X41" s="261" t="s">
        <v>559</v>
      </c>
    </row>
    <row r="42" spans="1:24" ht="15.75" customHeight="1">
      <c r="A42" s="169">
        <f>SUM(G48,K48,O48,S48,W48)</f>
        <v>0</v>
      </c>
      <c r="B42" s="170">
        <f>SUM(F48,J48,N48,R48,V48)</f>
        <v>6650</v>
      </c>
      <c r="C42" s="239"/>
      <c r="D42" s="131"/>
      <c r="E42" s="130"/>
      <c r="F42" s="179"/>
      <c r="G42" s="172"/>
      <c r="H42" s="131"/>
      <c r="I42" s="130"/>
      <c r="J42" s="167"/>
      <c r="K42" s="172"/>
      <c r="L42" s="266">
        <v>240325303020</v>
      </c>
      <c r="M42" s="130" t="s">
        <v>584</v>
      </c>
      <c r="N42" s="167">
        <v>350</v>
      </c>
      <c r="O42" s="172"/>
      <c r="P42" s="131">
        <v>240325405002</v>
      </c>
      <c r="Q42" s="130" t="s">
        <v>380</v>
      </c>
      <c r="R42" s="167">
        <v>1000</v>
      </c>
      <c r="S42" s="172"/>
      <c r="T42" s="131" t="s">
        <v>383</v>
      </c>
      <c r="U42" s="130" t="s">
        <v>384</v>
      </c>
      <c r="V42" s="190">
        <v>100</v>
      </c>
      <c r="W42" s="172"/>
      <c r="X42" s="262" t="s">
        <v>579</v>
      </c>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t="s">
        <v>563</v>
      </c>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CONCATENATE(FIXED(COUNTA(E41:E47),0,0),"　店")</f>
        <v>1　店</v>
      </c>
      <c r="F48" s="194">
        <f>SUM(F41:F47)</f>
        <v>350</v>
      </c>
      <c r="G48" s="194">
        <f>SUM(G41:G47)</f>
        <v>0</v>
      </c>
      <c r="H48" s="136"/>
      <c r="I48" s="145" t="str">
        <f>CONCATENATE(FIXED(COUNTA(I41:I47),0,0),"　店")</f>
        <v>1　店</v>
      </c>
      <c r="J48" s="194">
        <f>SUM(J41:J47)</f>
        <v>2150</v>
      </c>
      <c r="K48" s="194">
        <f>SUM(K41:K47)</f>
        <v>0</v>
      </c>
      <c r="L48" s="136"/>
      <c r="M48" s="145" t="str">
        <f>CONCATENATE(FIXED(COUNTA(M41:M47),0,0),"　店")</f>
        <v>2　店</v>
      </c>
      <c r="N48" s="194">
        <f>SUM(N41:N47)</f>
        <v>1400</v>
      </c>
      <c r="O48" s="194">
        <f>SUM(O41:O47)</f>
        <v>0</v>
      </c>
      <c r="P48" s="136"/>
      <c r="Q48" s="145" t="str">
        <f>CONCATENATE(FIXED(COUNTA(Q41:Q47),0,0),"　店")</f>
        <v>2　店</v>
      </c>
      <c r="R48" s="194">
        <f>SUM(R41:R47)</f>
        <v>2300</v>
      </c>
      <c r="S48" s="138">
        <f>SUM(S41:S47)</f>
        <v>0</v>
      </c>
      <c r="T48" s="136"/>
      <c r="U48" s="137" t="str">
        <f>CONCATENATE(FIXED(COUNTA(U41:U47),0,0),"　店")</f>
        <v>2　店</v>
      </c>
      <c r="V48" s="194">
        <f>SUM(V41:V47)</f>
        <v>450</v>
      </c>
      <c r="W48" s="223">
        <f>SUM(W41:W47)</f>
        <v>0</v>
      </c>
      <c r="X48" s="224">
        <f>SUM(X41:X47)</f>
        <v>0</v>
      </c>
    </row>
    <row r="49" spans="1:24" ht="15.75" customHeight="1">
      <c r="A49" s="146" t="s">
        <v>588</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27">
    <mergeCell ref="A40:B40"/>
    <mergeCell ref="D40:F40"/>
    <mergeCell ref="H40:J40"/>
    <mergeCell ref="L40:N40"/>
    <mergeCell ref="P40:R40"/>
    <mergeCell ref="T40:V40"/>
    <mergeCell ref="T4:V4"/>
    <mergeCell ref="A24:B24"/>
    <mergeCell ref="D24:F24"/>
    <mergeCell ref="H24:J24"/>
    <mergeCell ref="L24:N24"/>
    <mergeCell ref="P24:R24"/>
    <mergeCell ref="T24:V2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40 S40 K40 O40 G24 S24 K24 O24 F1:F2 W40:X40 X4:X5 W24:X24"/>
    <dataValidation type="whole" operator="lessThanOrEqual" allowBlank="1" showInputMessage="1" showErrorMessage="1" sqref="H23 H25:H37 H41:H47 H5:H21">
      <formula1>W23</formula1>
    </dataValidation>
    <dataValidation type="whole" operator="lessThanOrEqual" allowBlank="1" showInputMessage="1" showErrorMessage="1" sqref="T23:U23 T21:U21 T5:T20 T41:U47 T25:T37 U27:U37">
      <formula1>G23</formula1>
    </dataValidation>
    <dataValidation type="whole" operator="lessThanOrEqual" allowBlank="1" showInputMessage="1" showErrorMessage="1" sqref="V23 V5:V21 V41:V47 V25:V37">
      <formula1>G23</formula1>
    </dataValidation>
    <dataValidation type="whole" operator="lessThanOrEqual" allowBlank="1" showInputMessage="1" showErrorMessage="1" sqref="L23 L25:L37 K42:K48 W5:W23 O41:O48 O25:O39 K25:K39 K5:K23 G5:G23 S41:S48 W41:W48 S25:S39 W25:W39 G25:G39 L42:L47 G41:G48 K41:L41 S5:S23 O5:O23 L6:L21">
      <formula1>K23</formula1>
    </dataValidation>
    <dataValidation type="whole" operator="lessThanOrEqual" showInputMessage="1" showErrorMessage="1" sqref="Y3:HT65536">
      <formula1>#REF!</formula1>
    </dataValidation>
    <dataValidation type="whole" operator="lessThanOrEqual" allowBlank="1" showInputMessage="1" showErrorMessage="1" sqref="X38:X39 X22:X23 X44:X48">
      <formula1>伊賀市・名張市・新宮市!#REF!</formula1>
    </dataValidation>
    <dataValidation type="whole" operator="lessThanOrEqual" allowBlank="1" showInputMessage="1" showErrorMessage="1" sqref="L5">
      <formula1>K6</formula1>
    </dataValidation>
    <dataValidation type="whole" operator="lessThanOrEqual" allowBlank="1" showInputMessage="1" showErrorMessage="1" sqref="P5:P20">
      <formula1>伊賀市・名張市・新宮市!#REF!</formula1>
    </dataValidation>
    <dataValidation type="whole" operator="lessThanOrEqual" showInputMessage="1" showErrorMessage="1" sqref="HU3:IV65536">
      <formula1>HS3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3" customWidth="1"/>
    <col min="2" max="2" width="5.625" style="0" customWidth="1"/>
  </cols>
  <sheetData>
    <row r="1" spans="1:2" ht="13.5">
      <c r="A1" s="284"/>
      <c r="B1" s="284"/>
    </row>
    <row r="2" spans="1:2" ht="24">
      <c r="A2" s="77" t="s">
        <v>385</v>
      </c>
      <c r="B2" s="7"/>
    </row>
    <row r="3" spans="1:2" ht="18.75">
      <c r="A3" s="78"/>
      <c r="B3" s="7"/>
    </row>
    <row r="4" spans="1:2" ht="13.5">
      <c r="A4" s="6"/>
      <c r="B4" s="6"/>
    </row>
    <row r="5" spans="1:2" ht="13.5">
      <c r="A5" s="285" t="s">
        <v>386</v>
      </c>
      <c r="B5" s="286"/>
    </row>
    <row r="6" spans="1:2" ht="6" customHeight="1">
      <c r="A6" s="79"/>
      <c r="B6" s="80"/>
    </row>
    <row r="7" spans="1:2" ht="13.5">
      <c r="A7" s="285" t="s">
        <v>387</v>
      </c>
      <c r="B7" s="286"/>
    </row>
    <row r="8" spans="1:2" ht="13.5">
      <c r="A8" s="79"/>
      <c r="B8" s="14"/>
    </row>
    <row r="9" spans="1:2" ht="13.5">
      <c r="A9" s="9"/>
      <c r="B9" s="8"/>
    </row>
    <row r="10" spans="1:2" ht="13.5">
      <c r="A10" s="9" t="s">
        <v>29</v>
      </c>
      <c r="B10" s="8"/>
    </row>
    <row r="11" spans="1:2" ht="13.5">
      <c r="A11" s="9"/>
      <c r="B11" s="8"/>
    </row>
    <row r="12" spans="1:2" ht="13.5">
      <c r="A12" s="9" t="s">
        <v>30</v>
      </c>
      <c r="B12" s="8"/>
    </row>
    <row r="13" spans="1:2" ht="6" customHeight="1">
      <c r="A13" s="9"/>
      <c r="B13" s="8"/>
    </row>
    <row r="14" spans="1:2" ht="13.5">
      <c r="A14" s="9" t="s">
        <v>388</v>
      </c>
      <c r="B14" s="8"/>
    </row>
    <row r="15" spans="1:2" ht="13.5">
      <c r="A15" s="9"/>
      <c r="B15" s="8"/>
    </row>
    <row r="16" spans="1:2" ht="13.5">
      <c r="A16" s="9" t="s">
        <v>86</v>
      </c>
      <c r="B16" s="8"/>
    </row>
    <row r="17" spans="1:2" ht="6" customHeight="1">
      <c r="A17" s="9"/>
      <c r="B17" s="8"/>
    </row>
    <row r="18" spans="1:2" ht="13.5">
      <c r="A18" s="9" t="s">
        <v>31</v>
      </c>
      <c r="B18" s="8"/>
    </row>
    <row r="19" spans="1:2" ht="13.5">
      <c r="A19" s="9" t="s">
        <v>389</v>
      </c>
      <c r="B19" s="8"/>
    </row>
    <row r="20" spans="1:2" ht="13.5">
      <c r="A20" s="9" t="s">
        <v>32</v>
      </c>
      <c r="B20" s="8"/>
    </row>
    <row r="21" spans="1:2" ht="13.5">
      <c r="A21" s="9" t="s">
        <v>390</v>
      </c>
      <c r="B21" s="8"/>
    </row>
    <row r="22" spans="1:2" ht="13.5">
      <c r="A22" s="9" t="s">
        <v>34</v>
      </c>
      <c r="B22" s="8"/>
    </row>
    <row r="23" spans="1:2" ht="13.5">
      <c r="A23" s="9" t="s">
        <v>391</v>
      </c>
      <c r="B23" s="8"/>
    </row>
    <row r="24" spans="1:2" ht="13.5">
      <c r="A24" s="9" t="s">
        <v>48</v>
      </c>
      <c r="B24" s="8"/>
    </row>
    <row r="25" spans="1:2" ht="6" customHeight="1">
      <c r="A25" s="9"/>
      <c r="B25" s="8"/>
    </row>
    <row r="26" spans="1:2" ht="13.5">
      <c r="A26" s="9" t="s">
        <v>392</v>
      </c>
      <c r="B26" s="8"/>
    </row>
    <row r="27" spans="1:2" ht="13.5">
      <c r="A27" s="9" t="s">
        <v>391</v>
      </c>
      <c r="B27" s="8"/>
    </row>
    <row r="28" spans="1:2" ht="13.5">
      <c r="A28" s="9" t="s">
        <v>35</v>
      </c>
      <c r="B28" s="8"/>
    </row>
    <row r="29" spans="1:2" ht="13.5">
      <c r="A29" s="9" t="s">
        <v>393</v>
      </c>
      <c r="B29" s="8"/>
    </row>
    <row r="30" spans="1:2" ht="13.5">
      <c r="A30" s="9" t="s">
        <v>394</v>
      </c>
      <c r="B30" s="8"/>
    </row>
    <row r="31" spans="1:2" ht="6" customHeight="1">
      <c r="A31" s="9"/>
      <c r="B31" s="8"/>
    </row>
    <row r="32" spans="1:2" ht="13.5">
      <c r="A32" s="9" t="s">
        <v>395</v>
      </c>
      <c r="B32" s="8"/>
    </row>
    <row r="33" spans="1:2" ht="13.5">
      <c r="A33" s="9" t="s">
        <v>393</v>
      </c>
      <c r="B33" s="8"/>
    </row>
    <row r="34" spans="1:2" ht="13.5">
      <c r="A34" s="9" t="s">
        <v>396</v>
      </c>
      <c r="B34" s="8"/>
    </row>
    <row r="35" spans="1:2" ht="13.5">
      <c r="A35" s="9" t="s">
        <v>390</v>
      </c>
      <c r="B35" s="8"/>
    </row>
    <row r="36" spans="1:2" ht="13.5">
      <c r="A36" s="9" t="s">
        <v>397</v>
      </c>
      <c r="B36" s="8"/>
    </row>
    <row r="37" spans="1:2" ht="6" customHeight="1">
      <c r="A37" s="9"/>
      <c r="B37" s="8"/>
    </row>
    <row r="38" spans="1:2" ht="13.5">
      <c r="A38" s="9" t="s">
        <v>398</v>
      </c>
      <c r="B38" s="8"/>
    </row>
    <row r="39" spans="1:2" ht="13.5">
      <c r="A39" s="9" t="s">
        <v>391</v>
      </c>
      <c r="B39" s="8"/>
    </row>
    <row r="40" spans="1:2" ht="13.5">
      <c r="A40" s="9" t="s">
        <v>49</v>
      </c>
      <c r="B40" s="8"/>
    </row>
    <row r="41" spans="1:2" ht="13.5">
      <c r="A41" s="9" t="s">
        <v>390</v>
      </c>
      <c r="B41" s="8"/>
    </row>
    <row r="42" spans="1:2" ht="13.5">
      <c r="A42" s="9" t="s">
        <v>399</v>
      </c>
      <c r="B42" s="8"/>
    </row>
    <row r="43" spans="1:2" ht="13.5">
      <c r="A43" s="9"/>
      <c r="B43" s="8"/>
    </row>
    <row r="44" spans="1:2" ht="13.5">
      <c r="A44" s="9"/>
      <c r="B44" s="8"/>
    </row>
    <row r="45" spans="1:2" ht="13.5">
      <c r="A45" s="9"/>
      <c r="B45" s="8"/>
    </row>
    <row r="46" spans="1:2" ht="13.5">
      <c r="A46" s="6" t="s">
        <v>400</v>
      </c>
      <c r="B46" s="8"/>
    </row>
    <row r="47" spans="1:2" ht="6" customHeight="1">
      <c r="A47" s="6"/>
      <c r="B47" s="8"/>
    </row>
    <row r="48" spans="1:2" ht="13.5">
      <c r="A48" s="6" t="s">
        <v>36</v>
      </c>
      <c r="B48" s="8"/>
    </row>
    <row r="49" spans="1:2" ht="13.5">
      <c r="A49" s="6" t="s">
        <v>401</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7B"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104" customWidth="1"/>
    <col min="2" max="3" width="8.625" style="104" customWidth="1"/>
    <col min="4" max="4" width="112.375" style="104" customWidth="1"/>
    <col min="5" max="5" width="3.625" style="0" customWidth="1"/>
  </cols>
  <sheetData>
    <row r="1" spans="1:5" ht="13.5">
      <c r="A1" s="18"/>
      <c r="B1" s="18"/>
      <c r="C1" s="18"/>
      <c r="D1" s="18"/>
      <c r="E1" s="4"/>
    </row>
    <row r="2" spans="1:5" ht="24">
      <c r="A2" s="287" t="s">
        <v>50</v>
      </c>
      <c r="B2" s="287"/>
      <c r="C2" s="287"/>
      <c r="D2" s="287"/>
      <c r="E2" s="287"/>
    </row>
    <row r="3" spans="1:5" ht="18.75" customHeight="1">
      <c r="A3" s="81"/>
      <c r="B3" s="81"/>
      <c r="C3" s="81"/>
      <c r="D3" s="81"/>
      <c r="E3" s="2"/>
    </row>
    <row r="4" spans="1:5" ht="18.75">
      <c r="A4" s="82"/>
      <c r="B4" s="82"/>
      <c r="C4" s="2"/>
      <c r="D4" s="2"/>
      <c r="E4" s="2"/>
    </row>
    <row r="5" spans="1:4" s="83" customFormat="1" ht="12">
      <c r="A5" s="5"/>
      <c r="B5" s="5" t="s">
        <v>402</v>
      </c>
      <c r="C5" s="5"/>
      <c r="D5" s="5"/>
    </row>
    <row r="6" spans="1:4" s="83" customFormat="1" ht="6" customHeight="1">
      <c r="A6" s="5"/>
      <c r="B6" s="5"/>
      <c r="C6" s="5"/>
      <c r="D6" s="5"/>
    </row>
    <row r="7" spans="1:4" s="83" customFormat="1" ht="12">
      <c r="A7" s="5"/>
      <c r="B7" s="5" t="s">
        <v>403</v>
      </c>
      <c r="C7" s="5"/>
      <c r="D7" s="5"/>
    </row>
    <row r="8" spans="1:4" s="83" customFormat="1" ht="6" customHeight="1">
      <c r="A8" s="5"/>
      <c r="B8" s="5"/>
      <c r="C8" s="5"/>
      <c r="D8" s="5"/>
    </row>
    <row r="9" spans="1:4" s="83" customFormat="1" ht="12">
      <c r="A9" s="5"/>
      <c r="B9" s="5" t="s">
        <v>404</v>
      </c>
      <c r="C9" s="5"/>
      <c r="D9" s="5"/>
    </row>
    <row r="10" spans="1:4" s="83" customFormat="1" ht="6" customHeight="1">
      <c r="A10" s="5"/>
      <c r="B10" s="5"/>
      <c r="C10" s="5"/>
      <c r="D10" s="5"/>
    </row>
    <row r="11" spans="1:4" s="83" customFormat="1" ht="12">
      <c r="A11" s="5"/>
      <c r="B11" s="5" t="s">
        <v>405</v>
      </c>
      <c r="C11" s="5"/>
      <c r="D11" s="5"/>
    </row>
    <row r="12" spans="1:4" s="83" customFormat="1" ht="6" customHeight="1">
      <c r="A12" s="5"/>
      <c r="B12" s="5"/>
      <c r="C12" s="5"/>
      <c r="D12" s="5"/>
    </row>
    <row r="13" spans="1:4" s="83" customFormat="1" ht="12">
      <c r="A13" s="5"/>
      <c r="B13" s="5" t="s">
        <v>406</v>
      </c>
      <c r="C13" s="5"/>
      <c r="D13" s="5"/>
    </row>
    <row r="14" spans="1:4" s="83" customFormat="1" ht="6" customHeight="1">
      <c r="A14" s="5"/>
      <c r="B14" s="5"/>
      <c r="C14" s="5"/>
      <c r="D14" s="5"/>
    </row>
    <row r="15" spans="1:4" s="83" customFormat="1" ht="12">
      <c r="A15" s="5"/>
      <c r="B15" s="5" t="s">
        <v>407</v>
      </c>
      <c r="C15" s="5"/>
      <c r="D15" s="5"/>
    </row>
    <row r="16" spans="1:4" s="83" customFormat="1" ht="6" customHeight="1">
      <c r="A16" s="5" t="s">
        <v>472</v>
      </c>
      <c r="B16" s="5"/>
      <c r="C16" s="5"/>
      <c r="D16" s="5"/>
    </row>
    <row r="17" spans="1:4" s="83" customFormat="1" ht="12">
      <c r="A17" s="5"/>
      <c r="B17" s="5"/>
      <c r="C17" s="5"/>
      <c r="D17" s="5"/>
    </row>
    <row r="18" spans="1:4" s="83" customFormat="1" ht="12">
      <c r="A18" s="5"/>
      <c r="B18" s="5"/>
      <c r="C18" s="5"/>
      <c r="D18" s="5"/>
    </row>
    <row r="19" spans="1:4" s="83" customFormat="1" ht="12">
      <c r="A19" s="5"/>
      <c r="B19" s="5"/>
      <c r="C19" s="5"/>
      <c r="D19" s="5"/>
    </row>
    <row r="20" spans="1:4" s="83" customFormat="1" ht="12">
      <c r="A20" s="5"/>
      <c r="B20" s="5"/>
      <c r="C20" s="5"/>
      <c r="D20" s="5"/>
    </row>
    <row r="21" spans="1:4" s="83" customFormat="1" ht="12">
      <c r="A21" s="5"/>
      <c r="B21" s="5"/>
      <c r="C21" s="5"/>
      <c r="D21" s="5"/>
    </row>
    <row r="22" spans="1:4" s="83" customFormat="1" ht="12">
      <c r="A22" s="5"/>
      <c r="B22" s="5"/>
      <c r="C22" s="5"/>
      <c r="D22" s="5"/>
    </row>
    <row r="23" spans="1:4" s="83" customFormat="1" ht="12">
      <c r="A23" s="5"/>
      <c r="B23" s="84"/>
      <c r="C23" s="85"/>
      <c r="D23" s="86"/>
    </row>
    <row r="24" spans="1:5" s="83" customFormat="1" ht="18.75">
      <c r="A24" s="87"/>
      <c r="B24" s="288" t="s">
        <v>51</v>
      </c>
      <c r="C24" s="289"/>
      <c r="D24" s="290"/>
      <c r="E24" s="91"/>
    </row>
    <row r="25" spans="1:5" s="83" customFormat="1" ht="6" customHeight="1">
      <c r="A25" s="87"/>
      <c r="B25" s="88"/>
      <c r="C25" s="89"/>
      <c r="D25" s="90"/>
      <c r="E25" s="91"/>
    </row>
    <row r="26" spans="1:5" s="83" customFormat="1" ht="18.75">
      <c r="A26" s="87"/>
      <c r="B26" s="288" t="s">
        <v>52</v>
      </c>
      <c r="C26" s="289"/>
      <c r="D26" s="290"/>
      <c r="E26" s="91"/>
    </row>
    <row r="27" spans="1:5" s="83" customFormat="1" ht="18.75" customHeight="1">
      <c r="A27" s="92"/>
      <c r="B27" s="93"/>
      <c r="C27" s="94"/>
      <c r="D27" s="95"/>
      <c r="E27" s="96"/>
    </row>
    <row r="28" spans="1:4" s="83" customFormat="1" ht="18.75" customHeight="1">
      <c r="A28" s="5"/>
      <c r="B28" s="97"/>
      <c r="C28" s="98"/>
      <c r="D28" s="99"/>
    </row>
    <row r="29" spans="1:4" s="83" customFormat="1" ht="12">
      <c r="A29" s="5"/>
      <c r="B29" s="97" t="s">
        <v>408</v>
      </c>
      <c r="C29" s="98"/>
      <c r="D29" s="99"/>
    </row>
    <row r="30" spans="1:4" s="83" customFormat="1" ht="6" customHeight="1">
      <c r="A30" s="5"/>
      <c r="B30" s="97"/>
      <c r="C30" s="98"/>
      <c r="D30" s="99"/>
    </row>
    <row r="31" spans="1:4" s="83" customFormat="1" ht="12">
      <c r="A31" s="5"/>
      <c r="B31" s="97" t="s">
        <v>473</v>
      </c>
      <c r="C31" s="98"/>
      <c r="D31" s="99"/>
    </row>
    <row r="32" spans="1:4" s="83" customFormat="1" ht="6" customHeight="1">
      <c r="A32" s="5"/>
      <c r="B32" s="97"/>
      <c r="C32" s="98"/>
      <c r="D32" s="99"/>
    </row>
    <row r="33" spans="1:4" s="83" customFormat="1" ht="12">
      <c r="A33" s="5"/>
      <c r="B33" s="97" t="s">
        <v>474</v>
      </c>
      <c r="C33" s="98"/>
      <c r="D33" s="99"/>
    </row>
    <row r="34" spans="1:4" s="83" customFormat="1" ht="6" customHeight="1">
      <c r="A34" s="5"/>
      <c r="B34" s="97"/>
      <c r="C34" s="98"/>
      <c r="D34" s="99"/>
    </row>
    <row r="35" spans="1:4" s="83" customFormat="1" ht="12">
      <c r="A35" s="5"/>
      <c r="B35" s="97" t="s">
        <v>409</v>
      </c>
      <c r="C35" s="98"/>
      <c r="D35" s="99"/>
    </row>
    <row r="36" spans="1:4" s="83" customFormat="1" ht="6" customHeight="1">
      <c r="A36" s="5"/>
      <c r="B36" s="97"/>
      <c r="C36" s="98"/>
      <c r="D36" s="99"/>
    </row>
    <row r="37" spans="1:4" s="83" customFormat="1" ht="12">
      <c r="A37" s="5"/>
      <c r="B37" s="97" t="s">
        <v>475</v>
      </c>
      <c r="C37" s="98"/>
      <c r="D37" s="99"/>
    </row>
    <row r="38" spans="1:4" s="83" customFormat="1" ht="6" customHeight="1">
      <c r="A38" s="5"/>
      <c r="B38" s="97"/>
      <c r="C38" s="98"/>
      <c r="D38" s="99"/>
    </row>
    <row r="39" spans="1:4" s="83" customFormat="1" ht="12">
      <c r="A39" s="5"/>
      <c r="B39" s="97" t="s">
        <v>410</v>
      </c>
      <c r="C39" s="98"/>
      <c r="D39" s="100"/>
    </row>
    <row r="40" spans="1:4" s="83" customFormat="1" ht="6" customHeight="1">
      <c r="A40" s="5"/>
      <c r="B40" s="97"/>
      <c r="C40" s="98"/>
      <c r="D40" s="100"/>
    </row>
    <row r="41" spans="1:4" s="83" customFormat="1" ht="12">
      <c r="A41" s="5"/>
      <c r="B41" s="97" t="s">
        <v>411</v>
      </c>
      <c r="C41" s="98"/>
      <c r="D41" s="99"/>
    </row>
    <row r="42" spans="1:4" s="83" customFormat="1" ht="6" customHeight="1">
      <c r="A42" s="5"/>
      <c r="B42" s="97"/>
      <c r="C42" s="98"/>
      <c r="D42" s="99"/>
    </row>
    <row r="43" spans="1:4" s="83" customFormat="1" ht="12">
      <c r="A43" s="5"/>
      <c r="B43" s="97" t="s">
        <v>412</v>
      </c>
      <c r="C43" s="98"/>
      <c r="D43" s="99"/>
    </row>
    <row r="44" spans="1:4" s="83" customFormat="1" ht="6" customHeight="1">
      <c r="A44" s="5"/>
      <c r="B44" s="97"/>
      <c r="C44" s="98"/>
      <c r="D44" s="99"/>
    </row>
    <row r="45" spans="1:4" s="83" customFormat="1" ht="12">
      <c r="A45" s="5"/>
      <c r="B45" s="97" t="s">
        <v>476</v>
      </c>
      <c r="C45" s="98"/>
      <c r="D45" s="99"/>
    </row>
    <row r="46" spans="1:4" s="83" customFormat="1" ht="6" customHeight="1">
      <c r="A46" s="5"/>
      <c r="B46" s="97"/>
      <c r="C46" s="98"/>
      <c r="D46" s="99"/>
    </row>
    <row r="47" spans="1:4" s="83" customFormat="1" ht="12">
      <c r="A47" s="5"/>
      <c r="B47" s="97" t="s">
        <v>477</v>
      </c>
      <c r="C47" s="98"/>
      <c r="D47" s="99"/>
    </row>
    <row r="48" spans="1:4" s="83" customFormat="1" ht="6" customHeight="1">
      <c r="A48" s="5"/>
      <c r="B48" s="97"/>
      <c r="C48" s="98"/>
      <c r="D48" s="99"/>
    </row>
    <row r="49" spans="1:4" s="83" customFormat="1" ht="12">
      <c r="A49" s="5"/>
      <c r="B49" s="97" t="s">
        <v>413</v>
      </c>
      <c r="C49" s="98"/>
      <c r="D49" s="99"/>
    </row>
    <row r="50" spans="1:4" ht="13.5" customHeight="1">
      <c r="A50" s="5"/>
      <c r="B50" s="101"/>
      <c r="C50" s="102"/>
      <c r="D50" s="103"/>
    </row>
    <row r="51" spans="1:4" ht="13.5">
      <c r="A51" s="5"/>
      <c r="B51" s="5"/>
      <c r="C51" s="5"/>
      <c r="D51" s="5"/>
    </row>
    <row r="52" spans="1:4" ht="13.5">
      <c r="A52" s="5"/>
      <c r="B52" s="5"/>
      <c r="C52" s="5"/>
      <c r="D52" s="5"/>
    </row>
    <row r="53" spans="1:4" ht="13.5">
      <c r="A53" s="5"/>
      <c r="B53" s="5"/>
      <c r="C53" s="5"/>
      <c r="D53" s="5"/>
    </row>
  </sheetData>
  <sheetProtection password="CC7B"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F53"/>
  <sheetViews>
    <sheetView zoomScale="85" zoomScaleNormal="85" zoomScaleSheetLayoutView="100" zoomScalePageLayoutView="0" workbookViewId="0" topLeftCell="A1">
      <selection activeCell="A32" sqref="A32:L49"/>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5"/>
      <c r="B1" s="15"/>
      <c r="C1" s="15"/>
      <c r="D1" s="15"/>
      <c r="E1" s="15"/>
      <c r="F1" s="1"/>
    </row>
    <row r="2" spans="1:6" ht="24">
      <c r="A2" s="287" t="s">
        <v>38</v>
      </c>
      <c r="B2" s="287"/>
      <c r="C2" s="287"/>
      <c r="D2" s="287"/>
      <c r="E2" s="287"/>
      <c r="F2" s="287"/>
    </row>
    <row r="3" spans="1:6" ht="18.75">
      <c r="A3" s="82"/>
      <c r="B3" s="82"/>
      <c r="C3" s="82"/>
      <c r="D3" s="82"/>
      <c r="E3" s="82"/>
      <c r="F3" s="2"/>
    </row>
    <row r="4" spans="1:6" ht="13.5" customHeight="1">
      <c r="A4" s="11" t="s">
        <v>414</v>
      </c>
      <c r="B4" s="12"/>
      <c r="C4" s="82"/>
      <c r="D4" s="82"/>
      <c r="E4" s="82"/>
      <c r="F4" s="2"/>
    </row>
    <row r="5" spans="1:6" ht="13.5" customHeight="1">
      <c r="A5" s="11"/>
      <c r="B5" s="12"/>
      <c r="C5" s="82"/>
      <c r="D5" s="82"/>
      <c r="E5" s="82"/>
      <c r="F5" s="2"/>
    </row>
    <row r="6" spans="1:6" ht="18.75">
      <c r="A6" s="11" t="s">
        <v>415</v>
      </c>
      <c r="B6" s="12"/>
      <c r="C6" s="82"/>
      <c r="D6" s="82"/>
      <c r="E6" s="82"/>
      <c r="F6" s="2"/>
    </row>
    <row r="7" spans="1:6" ht="6" customHeight="1">
      <c r="A7" s="12"/>
      <c r="B7" s="12"/>
      <c r="C7" s="82"/>
      <c r="D7" s="82"/>
      <c r="E7" s="82"/>
      <c r="F7" s="2"/>
    </row>
    <row r="8" spans="1:6" ht="13.5">
      <c r="A8" s="18" t="s">
        <v>416</v>
      </c>
      <c r="B8" s="16"/>
      <c r="C8" s="10"/>
      <c r="D8" s="10"/>
      <c r="E8" s="10"/>
      <c r="F8" s="4"/>
    </row>
    <row r="9" spans="1:6" ht="6" customHeight="1">
      <c r="A9" s="18"/>
      <c r="B9" s="16"/>
      <c r="C9" s="10"/>
      <c r="D9" s="10"/>
      <c r="E9" s="10"/>
      <c r="F9" s="3"/>
    </row>
    <row r="10" spans="1:6" ht="13.5">
      <c r="A10" s="18" t="s">
        <v>417</v>
      </c>
      <c r="B10" s="16"/>
      <c r="C10" s="10"/>
      <c r="D10" s="10"/>
      <c r="E10" s="10"/>
      <c r="F10" s="4"/>
    </row>
    <row r="11" spans="1:6" ht="6" customHeight="1">
      <c r="A11" s="16"/>
      <c r="B11" s="16"/>
      <c r="C11" s="10"/>
      <c r="D11" s="10"/>
      <c r="E11" s="10"/>
      <c r="F11" s="4"/>
    </row>
    <row r="12" spans="1:6" ht="13.5" customHeight="1">
      <c r="A12" s="13" t="s">
        <v>418</v>
      </c>
      <c r="B12" s="12"/>
      <c r="C12" s="82"/>
      <c r="D12" s="82"/>
      <c r="E12" s="82"/>
      <c r="F12" s="2"/>
    </row>
    <row r="13" spans="1:6" ht="6" customHeight="1">
      <c r="A13" s="13"/>
      <c r="B13" s="12"/>
      <c r="C13" s="82"/>
      <c r="D13" s="82"/>
      <c r="E13" s="82"/>
      <c r="F13" s="2"/>
    </row>
    <row r="14" spans="1:6" ht="13.5" customHeight="1">
      <c r="A14" s="13" t="s">
        <v>419</v>
      </c>
      <c r="B14" s="12"/>
      <c r="C14" s="82"/>
      <c r="D14" s="82"/>
      <c r="E14" s="82"/>
      <c r="F14" s="2"/>
    </row>
    <row r="15" spans="1:6" ht="6" customHeight="1">
      <c r="A15" s="13"/>
      <c r="B15" s="12"/>
      <c r="C15" s="82"/>
      <c r="D15" s="82"/>
      <c r="E15" s="82"/>
      <c r="F15" s="2"/>
    </row>
    <row r="16" spans="1:6" ht="13.5" customHeight="1">
      <c r="A16" s="13" t="s">
        <v>420</v>
      </c>
      <c r="B16" s="12"/>
      <c r="C16" s="82"/>
      <c r="D16" s="82"/>
      <c r="E16" s="82"/>
      <c r="F16" s="2"/>
    </row>
    <row r="17" spans="1:5" ht="13.5">
      <c r="A17" s="6"/>
      <c r="B17" s="6"/>
      <c r="C17" s="4"/>
      <c r="D17" s="4"/>
      <c r="E17" s="4"/>
    </row>
    <row r="18" spans="1:6" ht="13.5">
      <c r="A18" s="105"/>
      <c r="B18" s="291" t="s">
        <v>421</v>
      </c>
      <c r="C18" s="292"/>
      <c r="D18" s="18"/>
      <c r="E18" s="18"/>
      <c r="F18" s="4"/>
    </row>
    <row r="19" spans="1:6" ht="6" customHeight="1">
      <c r="A19" s="106"/>
      <c r="B19" s="106"/>
      <c r="C19" s="107"/>
      <c r="D19" s="18"/>
      <c r="E19" s="18"/>
      <c r="F19" s="4"/>
    </row>
    <row r="20" spans="1:6" ht="6" customHeight="1">
      <c r="A20" s="106"/>
      <c r="B20" s="108"/>
      <c r="C20" s="109"/>
      <c r="D20" s="110"/>
      <c r="E20" s="17"/>
      <c r="F20" s="4"/>
    </row>
    <row r="21" spans="1:6" ht="13.5">
      <c r="A21" s="19"/>
      <c r="B21" s="111" t="s">
        <v>422</v>
      </c>
      <c r="C21" s="112"/>
      <c r="D21" s="113"/>
      <c r="E21" s="112"/>
      <c r="F21" s="4"/>
    </row>
    <row r="22" spans="1:6" ht="6" customHeight="1">
      <c r="A22" s="19"/>
      <c r="B22" s="114"/>
      <c r="C22" s="115"/>
      <c r="D22" s="116"/>
      <c r="E22" s="105"/>
      <c r="F22" s="4"/>
    </row>
    <row r="23" spans="1:6" ht="13.5">
      <c r="A23" s="19"/>
      <c r="B23" s="19"/>
      <c r="C23" s="19"/>
      <c r="D23" s="19"/>
      <c r="E23" s="19"/>
      <c r="F23" s="4"/>
    </row>
    <row r="24" spans="1:6" ht="13.5">
      <c r="A24" s="19"/>
      <c r="B24" s="19" t="s">
        <v>423</v>
      </c>
      <c r="C24" s="19"/>
      <c r="D24" s="19"/>
      <c r="E24" s="19"/>
      <c r="F24" s="4"/>
    </row>
    <row r="25" spans="1:6" ht="6" customHeight="1">
      <c r="A25" s="19"/>
      <c r="B25" s="19"/>
      <c r="C25" s="19"/>
      <c r="D25" s="19"/>
      <c r="E25" s="19"/>
      <c r="F25" s="4"/>
    </row>
    <row r="26" spans="1:6" ht="13.5">
      <c r="A26" s="19"/>
      <c r="B26" s="19" t="s">
        <v>424</v>
      </c>
      <c r="C26" s="19"/>
      <c r="D26" s="19"/>
      <c r="E26" s="19"/>
      <c r="F26" s="4"/>
    </row>
    <row r="27" spans="1:6" ht="6" customHeight="1">
      <c r="A27" s="19"/>
      <c r="B27" s="19"/>
      <c r="C27" s="19"/>
      <c r="D27" s="19"/>
      <c r="E27" s="19"/>
      <c r="F27" s="4"/>
    </row>
    <row r="28" spans="1:6" ht="13.5">
      <c r="A28" s="19"/>
      <c r="B28" s="19" t="s">
        <v>425</v>
      </c>
      <c r="C28" s="19"/>
      <c r="D28" s="19"/>
      <c r="E28" s="19"/>
      <c r="F28" s="4"/>
    </row>
    <row r="29" spans="1:6" ht="13.5">
      <c r="A29" s="19"/>
      <c r="B29" s="19"/>
      <c r="C29" s="19"/>
      <c r="D29" s="19"/>
      <c r="E29" s="19"/>
      <c r="F29" s="4"/>
    </row>
    <row r="30" spans="1:6" ht="13.5" customHeight="1">
      <c r="A30" s="82"/>
      <c r="B30" s="82"/>
      <c r="C30" s="82"/>
      <c r="D30" s="82"/>
      <c r="E30" s="82"/>
      <c r="F30" s="2"/>
    </row>
    <row r="31" spans="1:6" ht="13.5" customHeight="1">
      <c r="A31" s="11" t="s">
        <v>426</v>
      </c>
      <c r="B31" s="12"/>
      <c r="C31" s="12"/>
      <c r="D31" s="12"/>
      <c r="E31" s="12"/>
      <c r="F31" s="2"/>
    </row>
    <row r="32" spans="1:6" ht="13.5" customHeight="1">
      <c r="A32" s="12"/>
      <c r="B32" s="12"/>
      <c r="C32" s="12"/>
      <c r="D32" s="12"/>
      <c r="E32" s="12"/>
      <c r="F32" s="2"/>
    </row>
    <row r="33" spans="1:6" ht="13.5" customHeight="1">
      <c r="A33" s="13" t="s">
        <v>427</v>
      </c>
      <c r="B33" s="12"/>
      <c r="C33" s="12"/>
      <c r="D33" s="12"/>
      <c r="E33" s="12"/>
      <c r="F33" s="2"/>
    </row>
    <row r="34" spans="1:6" ht="6" customHeight="1">
      <c r="A34" s="13"/>
      <c r="B34" s="12"/>
      <c r="C34" s="12"/>
      <c r="D34" s="12"/>
      <c r="E34" s="12"/>
      <c r="F34" s="2"/>
    </row>
    <row r="35" spans="1:6" ht="13.5" customHeight="1">
      <c r="A35" s="13" t="s">
        <v>428</v>
      </c>
      <c r="B35" s="12"/>
      <c r="C35" s="12"/>
      <c r="D35" s="12"/>
      <c r="E35" s="12"/>
      <c r="F35" s="2"/>
    </row>
    <row r="36" spans="1:6" ht="6" customHeight="1">
      <c r="A36" s="13"/>
      <c r="B36" s="12"/>
      <c r="C36" s="12"/>
      <c r="D36" s="12"/>
      <c r="E36" s="12"/>
      <c r="F36" s="2"/>
    </row>
    <row r="37" spans="1:6" ht="13.5" customHeight="1">
      <c r="A37" s="13" t="s">
        <v>429</v>
      </c>
      <c r="B37" s="12"/>
      <c r="C37" s="12"/>
      <c r="D37" s="12"/>
      <c r="E37" s="12"/>
      <c r="F37" s="2"/>
    </row>
    <row r="38" spans="1:6" ht="6" customHeight="1">
      <c r="A38" s="13"/>
      <c r="B38" s="12"/>
      <c r="C38" s="12"/>
      <c r="D38" s="12"/>
      <c r="E38" s="12"/>
      <c r="F38" s="2"/>
    </row>
    <row r="39" spans="1:6" ht="14.25">
      <c r="A39" s="13" t="s">
        <v>430</v>
      </c>
      <c r="B39" s="12"/>
      <c r="C39" s="12"/>
      <c r="D39" s="12"/>
      <c r="E39" s="12"/>
      <c r="F39" s="2"/>
    </row>
    <row r="40" spans="1:6" ht="6" customHeight="1">
      <c r="A40" s="13"/>
      <c r="B40" s="12"/>
      <c r="C40" s="12"/>
      <c r="D40" s="12"/>
      <c r="E40" s="12"/>
      <c r="F40" s="2"/>
    </row>
    <row r="41" spans="1:6" ht="13.5" customHeight="1">
      <c r="A41" s="13" t="s">
        <v>431</v>
      </c>
      <c r="B41" s="12"/>
      <c r="C41" s="12"/>
      <c r="D41" s="12"/>
      <c r="E41" s="12"/>
      <c r="F41" s="2"/>
    </row>
    <row r="42" spans="1:6" ht="6" customHeight="1">
      <c r="A42" s="13"/>
      <c r="B42" s="12"/>
      <c r="C42" s="12"/>
      <c r="D42" s="12"/>
      <c r="E42" s="12"/>
      <c r="F42" s="2"/>
    </row>
    <row r="43" spans="1:6" ht="13.5" customHeight="1">
      <c r="A43" s="13" t="s">
        <v>432</v>
      </c>
      <c r="B43" s="12"/>
      <c r="C43" s="12"/>
      <c r="D43" s="12"/>
      <c r="E43" s="12"/>
      <c r="F43" s="2"/>
    </row>
    <row r="44" spans="1:6" ht="13.5" customHeight="1">
      <c r="A44" s="11"/>
      <c r="B44" s="11"/>
      <c r="C44" s="11"/>
      <c r="D44" s="11"/>
      <c r="E44" s="11"/>
      <c r="F44" s="2"/>
    </row>
    <row r="45" spans="1:6" ht="13.5" customHeight="1">
      <c r="A45" s="11"/>
      <c r="B45" s="11"/>
      <c r="C45" s="11"/>
      <c r="D45" s="11"/>
      <c r="E45" s="11"/>
      <c r="F45" s="2"/>
    </row>
    <row r="46" spans="1:6" ht="13.5" customHeight="1">
      <c r="A46" s="11" t="s">
        <v>433</v>
      </c>
      <c r="B46" s="12"/>
      <c r="C46" s="12"/>
      <c r="D46" s="12"/>
      <c r="E46" s="12"/>
      <c r="F46" s="2"/>
    </row>
    <row r="47" spans="1:6" ht="13.5" customHeight="1">
      <c r="A47" s="12"/>
      <c r="B47" s="12"/>
      <c r="C47" s="12"/>
      <c r="D47" s="12"/>
      <c r="E47" s="12"/>
      <c r="F47" s="2"/>
    </row>
    <row r="48" spans="1:6" ht="13.5" customHeight="1">
      <c r="A48" s="13" t="s">
        <v>434</v>
      </c>
      <c r="B48" s="12"/>
      <c r="C48" s="12"/>
      <c r="D48" s="12"/>
      <c r="E48" s="12"/>
      <c r="F48" s="2"/>
    </row>
    <row r="49" spans="1:6" ht="6" customHeight="1">
      <c r="A49" s="13"/>
      <c r="B49" s="11"/>
      <c r="C49" s="11"/>
      <c r="D49" s="11"/>
      <c r="E49" s="11"/>
      <c r="F49" s="2"/>
    </row>
    <row r="50" spans="1:6" ht="13.5" customHeight="1">
      <c r="A50" s="13" t="s">
        <v>435</v>
      </c>
      <c r="B50" s="11"/>
      <c r="C50" s="11"/>
      <c r="D50" s="11"/>
      <c r="E50" s="11"/>
      <c r="F50" s="2"/>
    </row>
    <row r="51" spans="1:6" ht="13.5" customHeight="1">
      <c r="A51" s="82"/>
      <c r="B51" s="82"/>
      <c r="C51" s="82"/>
      <c r="D51" s="82"/>
      <c r="E51" s="82"/>
      <c r="F51" s="2"/>
    </row>
    <row r="52" spans="1:6" ht="13.5">
      <c r="A52" s="16" t="s">
        <v>436</v>
      </c>
      <c r="B52" s="16"/>
      <c r="C52" s="10"/>
      <c r="D52" s="10"/>
      <c r="E52" s="10"/>
      <c r="F52" s="4"/>
    </row>
    <row r="53" spans="1:6" ht="13.5">
      <c r="A53" s="16"/>
      <c r="B53" s="16"/>
      <c r="C53" s="10"/>
      <c r="D53" s="10"/>
      <c r="E53" s="10"/>
      <c r="F53" s="4"/>
    </row>
  </sheetData>
  <sheetProtection password="CC7B"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F54"/>
  <sheetViews>
    <sheetView zoomScale="85" zoomScaleNormal="85" zoomScaleSheetLayoutView="100" zoomScalePageLayoutView="0" workbookViewId="0" topLeftCell="A1">
      <selection activeCell="A32" sqref="A32:L49"/>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6"/>
      <c r="B1" s="16"/>
      <c r="C1" s="10"/>
      <c r="D1" s="10"/>
      <c r="E1" s="10"/>
      <c r="F1" s="4"/>
    </row>
    <row r="2" spans="1:6" ht="13.5">
      <c r="A2" s="16" t="s">
        <v>437</v>
      </c>
      <c r="B2" s="16"/>
      <c r="C2" s="10"/>
      <c r="D2" s="10"/>
      <c r="E2" s="10"/>
      <c r="F2" s="4"/>
    </row>
    <row r="3" spans="1:6" ht="6" customHeight="1">
      <c r="A3" s="16"/>
      <c r="B3" s="16"/>
      <c r="C3" s="10"/>
      <c r="D3" s="10"/>
      <c r="E3" s="10"/>
      <c r="F3" s="4"/>
    </row>
    <row r="4" spans="1:6" ht="13.5">
      <c r="A4" s="18" t="s">
        <v>438</v>
      </c>
      <c r="B4" s="16"/>
      <c r="C4" s="10"/>
      <c r="D4" s="10"/>
      <c r="E4" s="10"/>
      <c r="F4" s="4"/>
    </row>
    <row r="5" spans="1:6" ht="6" customHeight="1">
      <c r="A5" s="18"/>
      <c r="B5" s="16"/>
      <c r="C5" s="10"/>
      <c r="D5" s="10"/>
      <c r="E5" s="10"/>
      <c r="F5" s="4"/>
    </row>
    <row r="6" spans="1:6" ht="13.5">
      <c r="A6" s="18" t="s">
        <v>439</v>
      </c>
      <c r="B6" s="16"/>
      <c r="C6" s="10"/>
      <c r="D6" s="10"/>
      <c r="E6" s="10"/>
      <c r="F6" s="4"/>
    </row>
    <row r="7" spans="1:6" ht="13.5">
      <c r="A7" s="16"/>
      <c r="B7" s="16"/>
      <c r="C7" s="10"/>
      <c r="D7" s="10"/>
      <c r="E7" s="10"/>
      <c r="F7" s="4"/>
    </row>
    <row r="8" spans="1:6" ht="13.5">
      <c r="A8" s="18"/>
      <c r="B8" s="18" t="s">
        <v>440</v>
      </c>
      <c r="C8" s="17"/>
      <c r="D8" s="17"/>
      <c r="E8" s="17"/>
      <c r="F8" s="4"/>
    </row>
    <row r="9" spans="1:6" s="118" customFormat="1" ht="6" customHeight="1">
      <c r="A9" s="17"/>
      <c r="B9" s="17"/>
      <c r="C9" s="17"/>
      <c r="D9" s="17"/>
      <c r="E9" s="17"/>
      <c r="F9" s="117"/>
    </row>
    <row r="10" spans="1:6" ht="19.5" customHeight="1">
      <c r="A10" s="17"/>
      <c r="B10" s="293" t="s">
        <v>441</v>
      </c>
      <c r="C10" s="294"/>
      <c r="D10" s="295"/>
      <c r="E10" s="119"/>
      <c r="F10" s="4"/>
    </row>
    <row r="11" spans="1:6" ht="19.5" customHeight="1">
      <c r="A11" s="17"/>
      <c r="B11" s="296" t="s">
        <v>442</v>
      </c>
      <c r="C11" s="297"/>
      <c r="D11" s="298"/>
      <c r="E11" s="119"/>
      <c r="F11" s="4"/>
    </row>
    <row r="12" spans="1:6" ht="13.5">
      <c r="A12" s="17"/>
      <c r="B12" s="17"/>
      <c r="C12" s="17"/>
      <c r="D12" s="17"/>
      <c r="E12" s="17"/>
      <c r="F12" s="4"/>
    </row>
    <row r="13" spans="1:6" ht="13.5">
      <c r="A13" s="17"/>
      <c r="B13" s="17"/>
      <c r="C13" s="17"/>
      <c r="D13" s="17"/>
      <c r="E13" s="17"/>
      <c r="F13" s="4"/>
    </row>
    <row r="14" spans="1:6" ht="13.5">
      <c r="A14" s="18"/>
      <c r="B14" s="18" t="s">
        <v>87</v>
      </c>
      <c r="C14" s="18"/>
      <c r="D14" s="18"/>
      <c r="E14" s="18"/>
      <c r="F14" s="4"/>
    </row>
    <row r="15" spans="1:6" s="118" customFormat="1" ht="6" customHeight="1">
      <c r="A15" s="17"/>
      <c r="B15" s="17"/>
      <c r="C15" s="17"/>
      <c r="D15" s="17"/>
      <c r="E15" s="17"/>
      <c r="F15" s="117"/>
    </row>
    <row r="16" spans="1:6" ht="19.5" customHeight="1">
      <c r="A16" s="17"/>
      <c r="B16" s="293" t="s">
        <v>443</v>
      </c>
      <c r="C16" s="294"/>
      <c r="D16" s="295"/>
      <c r="E16" s="119"/>
      <c r="F16" s="4"/>
    </row>
    <row r="17" spans="1:6" ht="19.5" customHeight="1">
      <c r="A17" s="17"/>
      <c r="B17" s="296" t="s">
        <v>444</v>
      </c>
      <c r="C17" s="297"/>
      <c r="D17" s="298"/>
      <c r="E17" s="119"/>
      <c r="F17" s="4"/>
    </row>
    <row r="18" spans="1:6" ht="13.5">
      <c r="A18" s="4"/>
      <c r="B18" s="4"/>
      <c r="C18" s="4"/>
      <c r="D18" s="4"/>
      <c r="E18" s="4"/>
      <c r="F18" s="4"/>
    </row>
    <row r="19" spans="1:6" ht="13.5">
      <c r="A19" s="4"/>
      <c r="B19" s="4"/>
      <c r="C19" s="4"/>
      <c r="D19" s="4"/>
      <c r="E19" s="4"/>
      <c r="F19" s="4"/>
    </row>
    <row r="20" spans="1:5" ht="13.5">
      <c r="A20" s="16" t="s">
        <v>445</v>
      </c>
      <c r="B20" s="16"/>
      <c r="C20" s="4"/>
      <c r="D20" s="4"/>
      <c r="E20" s="4"/>
    </row>
    <row r="21" spans="1:5" ht="13.5">
      <c r="A21" s="16"/>
      <c r="B21" s="16"/>
      <c r="C21" s="4"/>
      <c r="D21" s="4"/>
      <c r="E21" s="4"/>
    </row>
    <row r="22" spans="1:5" ht="13.5">
      <c r="A22" s="4"/>
      <c r="B22" s="4"/>
      <c r="C22" s="4"/>
      <c r="D22" s="4"/>
      <c r="E22" s="4"/>
    </row>
    <row r="23" spans="1:5" ht="13.5">
      <c r="A23" s="16" t="s">
        <v>446</v>
      </c>
      <c r="B23" s="16"/>
      <c r="C23" s="4"/>
      <c r="D23" s="4"/>
      <c r="E23" s="4"/>
    </row>
    <row r="24" spans="1:5" ht="6" customHeight="1">
      <c r="A24" s="16"/>
      <c r="B24" s="16"/>
      <c r="C24" s="4"/>
      <c r="D24" s="4"/>
      <c r="E24" s="4"/>
    </row>
    <row r="25" spans="1:5" ht="13.5">
      <c r="A25" s="15" t="s">
        <v>39</v>
      </c>
      <c r="B25" s="15"/>
      <c r="C25" s="4"/>
      <c r="D25" s="4"/>
      <c r="E25" s="4"/>
    </row>
    <row r="26" spans="1:5" ht="6" customHeight="1">
      <c r="A26" s="15"/>
      <c r="B26" s="15"/>
      <c r="C26" s="4"/>
      <c r="D26" s="4"/>
      <c r="E26" s="4"/>
    </row>
    <row r="27" spans="1:5" ht="13.5" customHeight="1">
      <c r="A27" s="15"/>
      <c r="B27" s="15"/>
      <c r="C27" s="4"/>
      <c r="D27" s="4"/>
      <c r="E27" s="4"/>
    </row>
    <row r="28" spans="1:5" ht="13.5">
      <c r="A28" s="15" t="s">
        <v>40</v>
      </c>
      <c r="B28" s="15"/>
      <c r="C28" s="4"/>
      <c r="D28" s="4"/>
      <c r="E28" s="4"/>
    </row>
    <row r="29" spans="1:5" ht="6" customHeight="1">
      <c r="A29" s="15"/>
      <c r="B29" s="15"/>
      <c r="C29" s="4"/>
      <c r="D29" s="4"/>
      <c r="E29" s="4"/>
    </row>
    <row r="30" spans="1:5" ht="13.5">
      <c r="A30" s="5" t="s">
        <v>41</v>
      </c>
      <c r="B30" s="5"/>
      <c r="C30" s="5"/>
      <c r="D30" s="5"/>
      <c r="E30" s="5"/>
    </row>
    <row r="31" spans="1:5" ht="6" customHeight="1">
      <c r="A31" s="5"/>
      <c r="B31" s="5"/>
      <c r="C31" s="5"/>
      <c r="D31" s="5"/>
      <c r="E31" s="5"/>
    </row>
    <row r="32" spans="1:5" ht="13.5">
      <c r="A32" s="5" t="s">
        <v>42</v>
      </c>
      <c r="B32" s="5"/>
      <c r="C32" s="5"/>
      <c r="D32" s="5"/>
      <c r="E32" s="5"/>
    </row>
    <row r="33" spans="1:5" ht="6" customHeight="1">
      <c r="A33" s="5"/>
      <c r="B33" s="5"/>
      <c r="C33" s="5"/>
      <c r="D33" s="5"/>
      <c r="E33" s="5"/>
    </row>
    <row r="34" spans="1:5" ht="13.5">
      <c r="A34" s="5" t="s">
        <v>43</v>
      </c>
      <c r="B34" s="5"/>
      <c r="C34" s="5"/>
      <c r="D34" s="5"/>
      <c r="E34" s="5"/>
    </row>
    <row r="35" spans="1:5" ht="6" customHeight="1">
      <c r="A35" s="5"/>
      <c r="B35" s="5"/>
      <c r="C35" s="5"/>
      <c r="D35" s="5"/>
      <c r="E35" s="5"/>
    </row>
    <row r="36" spans="1:5" ht="13.5">
      <c r="A36" s="5" t="s">
        <v>44</v>
      </c>
      <c r="B36" s="5"/>
      <c r="C36" s="5"/>
      <c r="D36" s="5"/>
      <c r="E36" s="5"/>
    </row>
    <row r="37" spans="1:5" ht="6" customHeight="1">
      <c r="A37" s="5"/>
      <c r="B37" s="5"/>
      <c r="C37" s="5"/>
      <c r="D37" s="5"/>
      <c r="E37" s="5"/>
    </row>
    <row r="38" spans="1:5" ht="13.5">
      <c r="A38" s="5" t="s">
        <v>45</v>
      </c>
      <c r="B38" s="5"/>
      <c r="C38" s="5"/>
      <c r="D38" s="5"/>
      <c r="E38" s="5"/>
    </row>
    <row r="39" spans="1:5" ht="6" customHeight="1">
      <c r="A39" s="5"/>
      <c r="B39" s="5"/>
      <c r="C39" s="5"/>
      <c r="D39" s="5"/>
      <c r="E39" s="5"/>
    </row>
    <row r="40" spans="1:5" ht="13.5">
      <c r="A40" s="5" t="s">
        <v>46</v>
      </c>
      <c r="B40" s="5"/>
      <c r="C40" s="5"/>
      <c r="D40" s="5"/>
      <c r="E40" s="5"/>
    </row>
    <row r="41" spans="1:5" ht="6" customHeight="1">
      <c r="A41" s="5"/>
      <c r="B41" s="5"/>
      <c r="C41" s="5"/>
      <c r="D41" s="5"/>
      <c r="E41" s="5"/>
    </row>
    <row r="42" spans="1:5" ht="13.5">
      <c r="A42" s="5" t="s">
        <v>47</v>
      </c>
      <c r="B42" s="5"/>
      <c r="C42" s="5"/>
      <c r="D42" s="5"/>
      <c r="E42" s="5"/>
    </row>
    <row r="43" spans="1:5" ht="13.5" customHeight="1">
      <c r="A43" s="15"/>
      <c r="B43" s="15"/>
      <c r="C43" s="4"/>
      <c r="D43" s="4"/>
      <c r="E43" s="4"/>
    </row>
    <row r="44" spans="1:5" ht="13.5">
      <c r="A44" s="6" t="s">
        <v>37</v>
      </c>
      <c r="B44" s="6"/>
      <c r="C44" s="4"/>
      <c r="D44" s="4"/>
      <c r="E44" s="4"/>
    </row>
    <row r="45" spans="1:6" ht="13.5">
      <c r="A45" s="15" t="s">
        <v>447</v>
      </c>
      <c r="B45" s="15"/>
      <c r="C45" s="19"/>
      <c r="D45" s="19"/>
      <c r="E45" s="19"/>
      <c r="F45" s="4"/>
    </row>
    <row r="46" spans="1:6" ht="13.5">
      <c r="A46" s="5"/>
      <c r="B46" s="5"/>
      <c r="C46" s="19"/>
      <c r="D46" s="19"/>
      <c r="E46" s="19"/>
      <c r="F46" s="4"/>
    </row>
    <row r="47" spans="1:6" ht="13.5">
      <c r="A47" s="5" t="s">
        <v>448</v>
      </c>
      <c r="B47" s="5"/>
      <c r="C47" s="19"/>
      <c r="D47" s="19"/>
      <c r="E47" s="19"/>
      <c r="F47" s="4"/>
    </row>
    <row r="48" spans="1:6" ht="6" customHeight="1">
      <c r="A48" s="15"/>
      <c r="B48" s="5"/>
      <c r="C48" s="19"/>
      <c r="D48" s="19"/>
      <c r="E48" s="19"/>
      <c r="F48" s="4"/>
    </row>
    <row r="49" spans="1:6" ht="13.5">
      <c r="A49" s="5" t="s">
        <v>449</v>
      </c>
      <c r="B49" s="5"/>
      <c r="C49" s="19"/>
      <c r="D49" s="19"/>
      <c r="E49" s="19"/>
      <c r="F49" s="4"/>
    </row>
    <row r="50" spans="1:6" ht="13.5">
      <c r="A50" s="15"/>
      <c r="B50" s="5"/>
      <c r="C50" s="19"/>
      <c r="D50" s="19"/>
      <c r="E50" s="19"/>
      <c r="F50" s="4"/>
    </row>
    <row r="51" spans="1:6" ht="13.5">
      <c r="A51" s="18" t="s">
        <v>33</v>
      </c>
      <c r="B51" s="18"/>
      <c r="C51" s="18"/>
      <c r="D51" s="18"/>
      <c r="E51" s="18"/>
      <c r="F51" s="4"/>
    </row>
    <row r="52" spans="1:5" ht="13.5">
      <c r="A52" s="6" t="s">
        <v>450</v>
      </c>
      <c r="B52" s="6"/>
      <c r="C52" s="4"/>
      <c r="D52" s="4"/>
      <c r="E52" s="4"/>
    </row>
    <row r="53" spans="1:5" ht="13.5">
      <c r="A53" s="6"/>
      <c r="B53" s="6"/>
      <c r="C53" s="4"/>
      <c r="D53" s="4"/>
      <c r="E53" s="4"/>
    </row>
    <row r="54" spans="1:5" ht="13.5">
      <c r="A54" s="5"/>
      <c r="B54" s="5"/>
      <c r="C54" s="5"/>
      <c r="D54" s="5"/>
      <c r="E54" s="5"/>
    </row>
  </sheetData>
  <sheetProtection password="CC7B"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5">
    <tabColor rgb="FF0000FF"/>
    <pageSetUpPr fitToPage="1"/>
  </sheetPr>
  <dimension ref="A1:U49"/>
  <sheetViews>
    <sheetView tabSelected="1" zoomScale="85" zoomScaleNormal="85" zoomScalePageLayoutView="0" workbookViewId="0" topLeftCell="A1">
      <selection activeCell="AB10" sqref="AB10"/>
    </sheetView>
  </sheetViews>
  <sheetFormatPr defaultColWidth="9.00390625" defaultRowHeight="13.5"/>
  <cols>
    <col min="1" max="1" width="12.625" style="75" customWidth="1"/>
    <col min="2" max="2" width="3.625" style="76" customWidth="1"/>
    <col min="3" max="4" width="8.625" style="76" customWidth="1"/>
    <col min="5" max="5" width="3.625" style="76" customWidth="1"/>
    <col min="6" max="7" width="8.625" style="76" customWidth="1"/>
    <col min="8" max="8" width="3.625" style="76" customWidth="1"/>
    <col min="9" max="10" width="8.625" style="76" customWidth="1"/>
    <col min="11" max="11" width="3.625" style="76" customWidth="1"/>
    <col min="12" max="13" width="8.625" style="76" customWidth="1"/>
    <col min="14" max="14" width="3.625" style="76" customWidth="1"/>
    <col min="15" max="16" width="8.625" style="76" customWidth="1"/>
    <col min="17" max="17" width="3.625" style="74" customWidth="1"/>
    <col min="18" max="21" width="8.625" style="74" customWidth="1"/>
    <col min="22" max="16384" width="9.00390625" style="74" customWidth="1"/>
  </cols>
  <sheetData>
    <row r="1" spans="1:21" s="24" customFormat="1" ht="30" customHeight="1">
      <c r="A1" s="20" t="s">
        <v>13</v>
      </c>
      <c r="B1" s="299"/>
      <c r="C1" s="300"/>
      <c r="D1" s="300"/>
      <c r="E1" s="301"/>
      <c r="F1" s="304" t="s">
        <v>23</v>
      </c>
      <c r="G1" s="305"/>
      <c r="H1" s="306"/>
      <c r="I1" s="306"/>
      <c r="J1" s="306"/>
      <c r="K1" s="306"/>
      <c r="L1" s="306"/>
      <c r="M1" s="306"/>
      <c r="N1" s="307"/>
      <c r="O1" s="22" t="s">
        <v>14</v>
      </c>
      <c r="P1" s="308"/>
      <c r="Q1" s="308"/>
      <c r="R1" s="308"/>
      <c r="S1" s="244" t="s">
        <v>468</v>
      </c>
      <c r="T1" s="309"/>
      <c r="U1" s="310"/>
    </row>
    <row r="2" spans="1:21" s="24" customFormat="1" ht="30" customHeight="1">
      <c r="A2" s="21"/>
      <c r="B2" s="302"/>
      <c r="C2" s="302"/>
      <c r="D2" s="302"/>
      <c r="E2" s="303"/>
      <c r="F2" s="304" t="s">
        <v>469</v>
      </c>
      <c r="G2" s="305"/>
      <c r="H2" s="306"/>
      <c r="I2" s="306"/>
      <c r="J2" s="306"/>
      <c r="K2" s="306"/>
      <c r="L2" s="306"/>
      <c r="M2" s="306"/>
      <c r="N2" s="307"/>
      <c r="O2" s="22" t="s">
        <v>25</v>
      </c>
      <c r="P2" s="325">
        <f>S27</f>
        <v>0</v>
      </c>
      <c r="Q2" s="325"/>
      <c r="R2" s="326"/>
      <c r="S2" s="245"/>
      <c r="T2" s="311"/>
      <c r="U2" s="312"/>
    </row>
    <row r="3" spans="1:21" ht="30" customHeight="1">
      <c r="A3" s="225" t="s">
        <v>88</v>
      </c>
      <c r="B3" s="25"/>
      <c r="C3" s="25"/>
      <c r="D3" s="25"/>
      <c r="E3" s="26"/>
      <c r="F3" s="26"/>
      <c r="G3" s="26"/>
      <c r="H3" s="26"/>
      <c r="I3" s="26"/>
      <c r="J3" s="26"/>
      <c r="K3" s="26"/>
      <c r="L3" s="26"/>
      <c r="M3" s="26"/>
      <c r="N3" s="26"/>
      <c r="O3" s="25"/>
      <c r="P3" s="26"/>
      <c r="Q3" s="27"/>
      <c r="R3" s="28"/>
      <c r="S3" s="29"/>
      <c r="T3" s="228"/>
      <c r="U3" s="228" t="s">
        <v>587</v>
      </c>
    </row>
    <row r="4" spans="1:21" ht="24" customHeight="1">
      <c r="A4" s="226" t="s">
        <v>0</v>
      </c>
      <c r="B4" s="313" t="s">
        <v>15</v>
      </c>
      <c r="C4" s="314"/>
      <c r="D4" s="315"/>
      <c r="E4" s="316" t="s">
        <v>16</v>
      </c>
      <c r="F4" s="314"/>
      <c r="G4" s="315"/>
      <c r="H4" s="316" t="s">
        <v>17</v>
      </c>
      <c r="I4" s="314"/>
      <c r="J4" s="315"/>
      <c r="K4" s="316" t="s">
        <v>18</v>
      </c>
      <c r="L4" s="314"/>
      <c r="M4" s="315"/>
      <c r="N4" s="313" t="s">
        <v>466</v>
      </c>
      <c r="O4" s="314"/>
      <c r="P4" s="315"/>
      <c r="Q4" s="327" t="s">
        <v>89</v>
      </c>
      <c r="R4" s="314"/>
      <c r="S4" s="315"/>
      <c r="T4" s="328" t="s">
        <v>22</v>
      </c>
      <c r="U4" s="318"/>
    </row>
    <row r="5" spans="1:21" ht="24" customHeight="1">
      <c r="A5" s="264" t="s">
        <v>90</v>
      </c>
      <c r="B5" s="30">
        <f>VALUE(TRIM(LEFT('桑名市・桑名郡'!E26,2)))</f>
        <v>10</v>
      </c>
      <c r="C5" s="31">
        <f>'桑名市・桑名郡'!F26</f>
        <v>25400</v>
      </c>
      <c r="D5" s="32">
        <f>'桑名市・桑名郡'!G26</f>
        <v>0</v>
      </c>
      <c r="E5" s="33">
        <f>VALUE(TRIM(LEFT('桑名市・桑名郡'!I26,2)))</f>
        <v>4</v>
      </c>
      <c r="F5" s="31">
        <f>'桑名市・桑名郡'!J26</f>
        <v>11250</v>
      </c>
      <c r="G5" s="31">
        <f>'桑名市・桑名郡'!K26</f>
        <v>0</v>
      </c>
      <c r="H5" s="34">
        <f>VALUE(TRIM(LEFT('桑名市・桑名郡'!M26,2)))</f>
        <v>0</v>
      </c>
      <c r="I5" s="31">
        <f>'桑名市・桑名郡'!N26</f>
        <v>0</v>
      </c>
      <c r="J5" s="35">
        <f>'桑名市・桑名郡'!O26</f>
        <v>0</v>
      </c>
      <c r="K5" s="34">
        <f>VALUE(TRIM(LEFT('桑名市・桑名郡'!Q26,2)))</f>
        <v>2</v>
      </c>
      <c r="L5" s="31">
        <f>'桑名市・桑名郡'!R26</f>
        <v>2400</v>
      </c>
      <c r="M5" s="32">
        <f>'桑名市・桑名郡'!S26</f>
        <v>0</v>
      </c>
      <c r="N5" s="34">
        <f>VALUE(TRIM(LEFT('桑名市・桑名郡'!U26,2)))</f>
        <v>0</v>
      </c>
      <c r="O5" s="33">
        <f>'桑名市・桑名郡'!V26</f>
        <v>0</v>
      </c>
      <c r="P5" s="32">
        <f>'桑名市・桑名郡'!W26</f>
        <v>0</v>
      </c>
      <c r="Q5" s="36">
        <f aca="true" t="shared" si="0" ref="Q5:Q25">SUM(B5,E5,H5,K5,N5)</f>
        <v>16</v>
      </c>
      <c r="R5" s="37">
        <f aca="true" t="shared" si="1" ref="R5:R26">SUM(C5,F5,I5,L5,O5)</f>
        <v>39050</v>
      </c>
      <c r="S5" s="38">
        <f aca="true" t="shared" si="2" ref="S5:S26">SUM(,P5,M5,J5,G5,D5)</f>
        <v>0</v>
      </c>
      <c r="T5" s="319"/>
      <c r="U5" s="320"/>
    </row>
    <row r="6" spans="1:21" ht="24" customHeight="1">
      <c r="A6" s="221" t="s">
        <v>91</v>
      </c>
      <c r="B6" s="39">
        <f>VALUE(TRIM(LEFT('桑名市・桑名郡'!E48,2)))</f>
        <v>1</v>
      </c>
      <c r="C6" s="40">
        <f>'桑名市・桑名郡'!F48</f>
        <v>0</v>
      </c>
      <c r="D6" s="41">
        <f>'桑名市・桑名郡'!G48</f>
        <v>0</v>
      </c>
      <c r="E6" s="42">
        <f>VALUE(TRIM(LEFT('桑名市・桑名郡'!I48,2)))</f>
        <v>0</v>
      </c>
      <c r="F6" s="40">
        <f>'桑名市・桑名郡'!J48</f>
        <v>0</v>
      </c>
      <c r="G6" s="40">
        <f>'桑名市・桑名郡'!K48</f>
        <v>0</v>
      </c>
      <c r="H6" s="43">
        <f>VALUE(TRIM(LEFT('桑名市・桑名郡'!M48,2)))</f>
        <v>0</v>
      </c>
      <c r="I6" s="40">
        <f>'桑名市・桑名郡'!N48</f>
        <v>0</v>
      </c>
      <c r="J6" s="44">
        <f>'桑名市・桑名郡'!O48</f>
        <v>0</v>
      </c>
      <c r="K6" s="43">
        <f>VALUE(TRIM(LEFT('桑名市・桑名郡'!Q48,2)))</f>
        <v>0</v>
      </c>
      <c r="L6" s="40">
        <f>'桑名市・桑名郡'!R48</f>
        <v>0</v>
      </c>
      <c r="M6" s="41">
        <f>'桑名市・桑名郡'!S48</f>
        <v>0</v>
      </c>
      <c r="N6" s="43">
        <f>VALUE(TRIM(LEFT('桑名市・桑名郡'!U48,2)))</f>
        <v>0</v>
      </c>
      <c r="O6" s="42">
        <f>'桑名市・桑名郡'!V48</f>
        <v>0</v>
      </c>
      <c r="P6" s="41">
        <f>'桑名市・桑名郡'!W48</f>
        <v>0</v>
      </c>
      <c r="Q6" s="45">
        <f t="shared" si="0"/>
        <v>1</v>
      </c>
      <c r="R6" s="46">
        <f t="shared" si="1"/>
        <v>0</v>
      </c>
      <c r="S6" s="47">
        <f t="shared" si="2"/>
        <v>0</v>
      </c>
      <c r="T6" s="321"/>
      <c r="U6" s="322"/>
    </row>
    <row r="7" spans="1:21" ht="24" customHeight="1">
      <c r="A7" s="221" t="s">
        <v>20</v>
      </c>
      <c r="B7" s="39">
        <f>VALUE(TRIM(LEFT('いなべ市・員弁郡'!E26,2)))</f>
        <v>6</v>
      </c>
      <c r="C7" s="40">
        <f>'いなべ市・員弁郡'!F26</f>
        <v>8900</v>
      </c>
      <c r="D7" s="41">
        <f>'いなべ市・員弁郡'!G26</f>
        <v>0</v>
      </c>
      <c r="E7" s="42">
        <f>VALUE(TRIM(LEFT('いなべ市・員弁郡'!I26,2)))</f>
        <v>0</v>
      </c>
      <c r="F7" s="40">
        <f>'いなべ市・員弁郡'!J26</f>
        <v>0</v>
      </c>
      <c r="G7" s="40">
        <f>'いなべ市・員弁郡'!K26</f>
        <v>0</v>
      </c>
      <c r="H7" s="43">
        <f>VALUE(TRIM(LEFT('いなべ市・員弁郡'!M26,2)))</f>
        <v>0</v>
      </c>
      <c r="I7" s="40">
        <f>'いなべ市・員弁郡'!N26</f>
        <v>0</v>
      </c>
      <c r="J7" s="44">
        <f>'いなべ市・員弁郡'!O26</f>
        <v>0</v>
      </c>
      <c r="K7" s="43">
        <f>VALUE(TRIM(LEFT('いなべ市・員弁郡'!Q26,2)))</f>
        <v>2</v>
      </c>
      <c r="L7" s="40">
        <f>'いなべ市・員弁郡'!R26</f>
        <v>700</v>
      </c>
      <c r="M7" s="41">
        <f>'いなべ市・員弁郡'!S26</f>
        <v>0</v>
      </c>
      <c r="N7" s="43">
        <f>VALUE(TRIM(LEFT('いなべ市・員弁郡'!U26,2)))</f>
        <v>0</v>
      </c>
      <c r="O7" s="42">
        <f>'いなべ市・員弁郡'!V26</f>
        <v>0</v>
      </c>
      <c r="P7" s="41">
        <f>'いなべ市・員弁郡'!W26</f>
        <v>0</v>
      </c>
      <c r="Q7" s="45">
        <f t="shared" si="0"/>
        <v>8</v>
      </c>
      <c r="R7" s="46">
        <f t="shared" si="1"/>
        <v>9600</v>
      </c>
      <c r="S7" s="47">
        <f t="shared" si="2"/>
        <v>0</v>
      </c>
      <c r="T7" s="321"/>
      <c r="U7" s="322"/>
    </row>
    <row r="8" spans="1:21" ht="24" customHeight="1">
      <c r="A8" s="221" t="s">
        <v>92</v>
      </c>
      <c r="B8" s="39">
        <f>VALUE(TRIM(LEFT('いなべ市・員弁郡'!E48,2)))</f>
        <v>1</v>
      </c>
      <c r="C8" s="40">
        <f>'いなべ市・員弁郡'!F48</f>
        <v>3850</v>
      </c>
      <c r="D8" s="41">
        <f>'いなべ市・員弁郡'!G48</f>
        <v>0</v>
      </c>
      <c r="E8" s="42">
        <f>VALUE(TRIM(LEFT('いなべ市・員弁郡'!I48,2)))</f>
        <v>0</v>
      </c>
      <c r="F8" s="40">
        <f>'いなべ市・員弁郡'!J48</f>
        <v>0</v>
      </c>
      <c r="G8" s="40">
        <f>'いなべ市・員弁郡'!K48</f>
        <v>0</v>
      </c>
      <c r="H8" s="43">
        <f>VALUE(TRIM(LEFT('いなべ市・員弁郡'!M48,2)))</f>
        <v>0</v>
      </c>
      <c r="I8" s="40">
        <f>'いなべ市・員弁郡'!N48</f>
        <v>0</v>
      </c>
      <c r="J8" s="44">
        <f>'いなべ市・員弁郡'!O48</f>
        <v>0</v>
      </c>
      <c r="K8" s="43">
        <f>VALUE(TRIM(LEFT('いなべ市・員弁郡'!Q48,2)))</f>
        <v>1</v>
      </c>
      <c r="L8" s="40">
        <f>'いなべ市・員弁郡'!R48</f>
        <v>350</v>
      </c>
      <c r="M8" s="41">
        <f>'いなべ市・員弁郡'!S48</f>
        <v>0</v>
      </c>
      <c r="N8" s="43">
        <f>VALUE(TRIM(LEFT('いなべ市・員弁郡'!U48,2)))</f>
        <v>0</v>
      </c>
      <c r="O8" s="42">
        <f>'いなべ市・員弁郡'!V48</f>
        <v>0</v>
      </c>
      <c r="P8" s="41">
        <f>'いなべ市・員弁郡'!W48</f>
        <v>0</v>
      </c>
      <c r="Q8" s="45">
        <f t="shared" si="0"/>
        <v>2</v>
      </c>
      <c r="R8" s="46">
        <f t="shared" si="1"/>
        <v>4200</v>
      </c>
      <c r="S8" s="47">
        <f t="shared" si="2"/>
        <v>0</v>
      </c>
      <c r="T8" s="321"/>
      <c r="U8" s="322"/>
    </row>
    <row r="9" spans="1:21" ht="24" customHeight="1">
      <c r="A9" s="221" t="s">
        <v>93</v>
      </c>
      <c r="B9" s="39">
        <f>VALUE(TRIM(LEFT('四日市市'!E48,2)))</f>
        <v>23</v>
      </c>
      <c r="C9" s="40">
        <f>'四日市市'!F48</f>
        <v>52300</v>
      </c>
      <c r="D9" s="41">
        <f>'四日市市'!G48</f>
        <v>0</v>
      </c>
      <c r="E9" s="42">
        <f>VALUE(TRIM(LEFT('四日市市'!I48,2)))</f>
        <v>11</v>
      </c>
      <c r="F9" s="40">
        <f>'四日市市'!J48</f>
        <v>14000</v>
      </c>
      <c r="G9" s="40">
        <f>'四日市市'!K48</f>
        <v>0</v>
      </c>
      <c r="H9" s="43">
        <f>VALUE(TRIM(LEFT('四日市市'!M48,2)))</f>
        <v>5</v>
      </c>
      <c r="I9" s="40">
        <f>'四日市市'!N48</f>
        <v>10050</v>
      </c>
      <c r="J9" s="44">
        <f>'四日市市'!O48</f>
        <v>0</v>
      </c>
      <c r="K9" s="43">
        <f>VALUE(TRIM(LEFT('四日市市'!Q48,2)))</f>
        <v>11</v>
      </c>
      <c r="L9" s="40">
        <f>'四日市市'!R48</f>
        <v>5400</v>
      </c>
      <c r="M9" s="41">
        <f>'四日市市'!S48</f>
        <v>0</v>
      </c>
      <c r="N9" s="43">
        <f>VALUE(TRIM(LEFT('四日市市'!U48,2)))</f>
        <v>0</v>
      </c>
      <c r="O9" s="42">
        <f>'四日市市'!V48</f>
        <v>0</v>
      </c>
      <c r="P9" s="41">
        <f>'四日市市'!W48</f>
        <v>0</v>
      </c>
      <c r="Q9" s="45">
        <f t="shared" si="0"/>
        <v>50</v>
      </c>
      <c r="R9" s="46">
        <f t="shared" si="1"/>
        <v>81750</v>
      </c>
      <c r="S9" s="47">
        <f t="shared" si="2"/>
        <v>0</v>
      </c>
      <c r="T9" s="321"/>
      <c r="U9" s="322"/>
    </row>
    <row r="10" spans="1:21" ht="24" customHeight="1">
      <c r="A10" s="221" t="s">
        <v>94</v>
      </c>
      <c r="B10" s="39">
        <f>VALUE(TRIM(LEFT('三重郡・亀山市・鈴鹿市'!E14,2)))</f>
        <v>6</v>
      </c>
      <c r="C10" s="40">
        <f>'三重郡・亀山市・鈴鹿市'!F14</f>
        <v>10950</v>
      </c>
      <c r="D10" s="41">
        <f>'三重郡・亀山市・鈴鹿市'!G14</f>
        <v>0</v>
      </c>
      <c r="E10" s="42">
        <f>VALUE(TRIM(LEFT('三重郡・亀山市・鈴鹿市'!I14,2)))</f>
        <v>3</v>
      </c>
      <c r="F10" s="40">
        <f>'三重郡・亀山市・鈴鹿市'!J14</f>
        <v>2250</v>
      </c>
      <c r="G10" s="40">
        <f>'三重郡・亀山市・鈴鹿市'!K14</f>
        <v>0</v>
      </c>
      <c r="H10" s="43">
        <f>VALUE(TRIM(LEFT('三重郡・亀山市・鈴鹿市'!M14,2)))</f>
        <v>2</v>
      </c>
      <c r="I10" s="40">
        <f>'三重郡・亀山市・鈴鹿市'!N14</f>
        <v>650</v>
      </c>
      <c r="J10" s="44">
        <f>'三重郡・亀山市・鈴鹿市'!O14</f>
        <v>0</v>
      </c>
      <c r="K10" s="43">
        <f>VALUE(TRIM(LEFT('三重郡・亀山市・鈴鹿市'!Q14,2)))</f>
        <v>1</v>
      </c>
      <c r="L10" s="40">
        <f>'三重郡・亀山市・鈴鹿市'!R14</f>
        <v>600</v>
      </c>
      <c r="M10" s="41">
        <f>'三重郡・亀山市・鈴鹿市'!S14</f>
        <v>0</v>
      </c>
      <c r="N10" s="43">
        <f>VALUE(TRIM(LEFT('三重郡・亀山市・鈴鹿市'!U14,2)))</f>
        <v>0</v>
      </c>
      <c r="O10" s="42">
        <f>'三重郡・亀山市・鈴鹿市'!V14</f>
        <v>0</v>
      </c>
      <c r="P10" s="41">
        <f>'三重郡・亀山市・鈴鹿市'!W14</f>
        <v>0</v>
      </c>
      <c r="Q10" s="45">
        <f t="shared" si="0"/>
        <v>12</v>
      </c>
      <c r="R10" s="46">
        <f t="shared" si="1"/>
        <v>14450</v>
      </c>
      <c r="S10" s="47">
        <f t="shared" si="2"/>
        <v>0</v>
      </c>
      <c r="T10" s="321"/>
      <c r="U10" s="322"/>
    </row>
    <row r="11" spans="1:21" ht="24" customHeight="1">
      <c r="A11" s="221" t="s">
        <v>95</v>
      </c>
      <c r="B11" s="39">
        <f>VALUE(TRIM(LEFT('三重郡・亀山市・鈴鹿市'!E27,2)))</f>
        <v>5</v>
      </c>
      <c r="C11" s="40">
        <f>'三重郡・亀山市・鈴鹿市'!F27</f>
        <v>8550</v>
      </c>
      <c r="D11" s="41">
        <f>'三重郡・亀山市・鈴鹿市'!G27</f>
        <v>0</v>
      </c>
      <c r="E11" s="42">
        <f>VALUE(TRIM(LEFT('三重郡・亀山市・鈴鹿市'!I27,2)))</f>
        <v>3</v>
      </c>
      <c r="F11" s="40">
        <f>'三重郡・亀山市・鈴鹿市'!J27</f>
        <v>2750</v>
      </c>
      <c r="G11" s="40">
        <f>'三重郡・亀山市・鈴鹿市'!K27</f>
        <v>0</v>
      </c>
      <c r="H11" s="43">
        <f>VALUE(TRIM(LEFT('三重郡・亀山市・鈴鹿市'!M27,2)))</f>
        <v>0</v>
      </c>
      <c r="I11" s="40">
        <f>'三重郡・亀山市・鈴鹿市'!N27</f>
        <v>0</v>
      </c>
      <c r="J11" s="44">
        <f>'三重郡・亀山市・鈴鹿市'!O27</f>
        <v>0</v>
      </c>
      <c r="K11" s="43">
        <f>VALUE(TRIM(LEFT('三重郡・亀山市・鈴鹿市'!Q27,2)))</f>
        <v>1</v>
      </c>
      <c r="L11" s="40">
        <f>'三重郡・亀山市・鈴鹿市'!R27</f>
        <v>850</v>
      </c>
      <c r="M11" s="41">
        <f>'三重郡・亀山市・鈴鹿市'!S27</f>
        <v>0</v>
      </c>
      <c r="N11" s="43">
        <f>VALUE(TRIM(LEFT('三重郡・亀山市・鈴鹿市'!U27,2)))</f>
        <v>0</v>
      </c>
      <c r="O11" s="42">
        <f>'三重郡・亀山市・鈴鹿市'!V27</f>
        <v>0</v>
      </c>
      <c r="P11" s="41">
        <f>'三重郡・亀山市・鈴鹿市'!W27</f>
        <v>0</v>
      </c>
      <c r="Q11" s="45">
        <f t="shared" si="0"/>
        <v>9</v>
      </c>
      <c r="R11" s="46">
        <f t="shared" si="1"/>
        <v>12150</v>
      </c>
      <c r="S11" s="47">
        <f t="shared" si="2"/>
        <v>0</v>
      </c>
      <c r="T11" s="321"/>
      <c r="U11" s="322"/>
    </row>
    <row r="12" spans="1:21" ht="24" customHeight="1">
      <c r="A12" s="221" t="s">
        <v>96</v>
      </c>
      <c r="B12" s="39">
        <f>VALUE(TRIM(LEFT('三重郡・亀山市・鈴鹿市'!E48,2)))</f>
        <v>14</v>
      </c>
      <c r="C12" s="40">
        <f>'三重郡・亀山市・鈴鹿市'!F48</f>
        <v>30500</v>
      </c>
      <c r="D12" s="41">
        <f>'三重郡・亀山市・鈴鹿市'!G48</f>
        <v>0</v>
      </c>
      <c r="E12" s="42">
        <f>VALUE(TRIM(LEFT('三重郡・亀山市・鈴鹿市'!I48,2)))</f>
        <v>7</v>
      </c>
      <c r="F12" s="40">
        <f>'三重郡・亀山市・鈴鹿市'!J48</f>
        <v>11450</v>
      </c>
      <c r="G12" s="40">
        <f>'三重郡・亀山市・鈴鹿市'!K48</f>
        <v>0</v>
      </c>
      <c r="H12" s="43">
        <f>VALUE(TRIM(LEFT('三重郡・亀山市・鈴鹿市'!M48,2)))</f>
        <v>7</v>
      </c>
      <c r="I12" s="40">
        <f>'三重郡・亀山市・鈴鹿市'!N48</f>
        <v>6350</v>
      </c>
      <c r="J12" s="44">
        <f>'三重郡・亀山市・鈴鹿市'!O48</f>
        <v>0</v>
      </c>
      <c r="K12" s="43">
        <f>VALUE(TRIM(LEFT('三重郡・亀山市・鈴鹿市'!Q48,2)))</f>
        <v>4</v>
      </c>
      <c r="L12" s="40">
        <f>'三重郡・亀山市・鈴鹿市'!R48</f>
        <v>2750</v>
      </c>
      <c r="M12" s="41">
        <f>'三重郡・亀山市・鈴鹿市'!S48</f>
        <v>0</v>
      </c>
      <c r="N12" s="43">
        <f>VALUE(TRIM(LEFT('三重郡・亀山市・鈴鹿市'!U48,2)))</f>
        <v>0</v>
      </c>
      <c r="O12" s="42">
        <f>'三重郡・亀山市・鈴鹿市'!V48</f>
        <v>0</v>
      </c>
      <c r="P12" s="41">
        <f>'三重郡・亀山市・鈴鹿市'!W48</f>
        <v>0</v>
      </c>
      <c r="Q12" s="45">
        <f t="shared" si="0"/>
        <v>32</v>
      </c>
      <c r="R12" s="46">
        <f t="shared" si="1"/>
        <v>51050</v>
      </c>
      <c r="S12" s="47">
        <f t="shared" si="2"/>
        <v>0</v>
      </c>
      <c r="T12" s="321"/>
      <c r="U12" s="322"/>
    </row>
    <row r="13" spans="1:21" ht="24" customHeight="1">
      <c r="A13" s="220" t="s">
        <v>97</v>
      </c>
      <c r="B13" s="39">
        <f>VALUE(TRIM(LEFT('津市'!E48,2)))</f>
        <v>29</v>
      </c>
      <c r="C13" s="40">
        <f>'津市'!F48</f>
        <v>45800</v>
      </c>
      <c r="D13" s="41">
        <f>'津市'!G48</f>
        <v>0</v>
      </c>
      <c r="E13" s="42">
        <f>VALUE(TRIM(LEFT('津市'!I48,2)))</f>
        <v>13</v>
      </c>
      <c r="F13" s="40">
        <f>'津市'!J48</f>
        <v>18900</v>
      </c>
      <c r="G13" s="40">
        <f>'津市'!K48</f>
        <v>0</v>
      </c>
      <c r="H13" s="43">
        <f>VALUE(TRIM(LEFT('津市'!M48,2)))</f>
        <v>4</v>
      </c>
      <c r="I13" s="40">
        <f>'津市'!N48</f>
        <v>5500</v>
      </c>
      <c r="J13" s="44">
        <f>'津市'!O48</f>
        <v>0</v>
      </c>
      <c r="K13" s="43">
        <f>VALUE(TRIM(LEFT('津市'!Q48,2)))</f>
        <v>11</v>
      </c>
      <c r="L13" s="40">
        <f>'津市'!R48</f>
        <v>7300</v>
      </c>
      <c r="M13" s="41">
        <f>'津市'!S48</f>
        <v>0</v>
      </c>
      <c r="N13" s="43">
        <f>VALUE(TRIM(LEFT('津市'!U48,2)))</f>
        <v>2</v>
      </c>
      <c r="O13" s="42">
        <f>'津市'!V48</f>
        <v>2950</v>
      </c>
      <c r="P13" s="41">
        <f>'津市'!W48</f>
        <v>0</v>
      </c>
      <c r="Q13" s="45">
        <f>SUM(B13,E13,H13,K13,N13)</f>
        <v>59</v>
      </c>
      <c r="R13" s="46">
        <f t="shared" si="1"/>
        <v>80450</v>
      </c>
      <c r="S13" s="47">
        <f t="shared" si="2"/>
        <v>0</v>
      </c>
      <c r="T13" s="321"/>
      <c r="U13" s="322"/>
    </row>
    <row r="14" spans="1:21" ht="24" customHeight="1">
      <c r="A14" s="221" t="s">
        <v>98</v>
      </c>
      <c r="B14" s="39">
        <f>VALUE(TRIM(LEFT('松阪市・多気郡'!E26,2)))</f>
        <v>14</v>
      </c>
      <c r="C14" s="40">
        <f>'松阪市・多気郡'!F26</f>
        <v>25600</v>
      </c>
      <c r="D14" s="41">
        <f>'松阪市・多気郡'!G26</f>
        <v>0</v>
      </c>
      <c r="E14" s="42">
        <f>VALUE(TRIM(LEFT('松阪市・多気郡'!I26,2)))</f>
        <v>5</v>
      </c>
      <c r="F14" s="40">
        <f>'松阪市・多気郡'!J26</f>
        <v>12150</v>
      </c>
      <c r="G14" s="40">
        <f>'松阪市・多気郡'!K26</f>
        <v>0</v>
      </c>
      <c r="H14" s="43">
        <f>VALUE(TRIM(LEFT('松阪市・多気郡'!M26,2)))</f>
        <v>1</v>
      </c>
      <c r="I14" s="40">
        <f>'松阪市・多気郡'!N26</f>
        <v>800</v>
      </c>
      <c r="J14" s="44">
        <f>'松阪市・多気郡'!O26</f>
        <v>0</v>
      </c>
      <c r="K14" s="43">
        <f>VALUE(TRIM(LEFT('松阪市・多気郡'!Q26,2)))</f>
        <v>7</v>
      </c>
      <c r="L14" s="40">
        <f>'松阪市・多気郡'!R26</f>
        <v>5550</v>
      </c>
      <c r="M14" s="41">
        <f>'松阪市・多気郡'!S26</f>
        <v>0</v>
      </c>
      <c r="N14" s="43">
        <f>VALUE(TRIM(LEFT('松阪市・多気郡'!U26,2)))</f>
        <v>0</v>
      </c>
      <c r="O14" s="42">
        <f>'松阪市・多気郡'!V26</f>
        <v>0</v>
      </c>
      <c r="P14" s="41">
        <f>'松阪市・多気郡'!W26</f>
        <v>0</v>
      </c>
      <c r="Q14" s="45">
        <f t="shared" si="0"/>
        <v>27</v>
      </c>
      <c r="R14" s="46">
        <f t="shared" si="1"/>
        <v>44100</v>
      </c>
      <c r="S14" s="47">
        <f t="shared" si="2"/>
        <v>0</v>
      </c>
      <c r="T14" s="321"/>
      <c r="U14" s="322"/>
    </row>
    <row r="15" spans="1:21" ht="24" customHeight="1">
      <c r="A15" s="221" t="s">
        <v>99</v>
      </c>
      <c r="B15" s="39">
        <f>VALUE(TRIM(LEFT('松阪市・多気郡'!E48,2)))</f>
        <v>5</v>
      </c>
      <c r="C15" s="40">
        <f>'松阪市・多気郡'!F48</f>
        <v>6900</v>
      </c>
      <c r="D15" s="41">
        <f>'松阪市・多気郡'!G48</f>
        <v>0</v>
      </c>
      <c r="E15" s="42">
        <f>VALUE(TRIM(LEFT('松阪市・多気郡'!I48,2)))</f>
        <v>2</v>
      </c>
      <c r="F15" s="40">
        <f>'松阪市・多気郡'!J48</f>
        <v>3450</v>
      </c>
      <c r="G15" s="40">
        <f>'松阪市・多気郡'!K48</f>
        <v>0</v>
      </c>
      <c r="H15" s="43">
        <f>VALUE(TRIM(LEFT('松阪市・多気郡'!M48,2)))</f>
        <v>0</v>
      </c>
      <c r="I15" s="40">
        <f>'松阪市・多気郡'!N48</f>
        <v>0</v>
      </c>
      <c r="J15" s="44">
        <f>'松阪市・多気郡'!O48</f>
        <v>0</v>
      </c>
      <c r="K15" s="43">
        <f>VALUE(TRIM(LEFT('松阪市・多気郡'!Q48,2)))</f>
        <v>1</v>
      </c>
      <c r="L15" s="40">
        <f>'松阪市・多気郡'!R48</f>
        <v>550</v>
      </c>
      <c r="M15" s="41">
        <f>'松阪市・多気郡'!S48</f>
        <v>0</v>
      </c>
      <c r="N15" s="43">
        <f>VALUE(TRIM(LEFT('松阪市・多気郡'!U48,2)))</f>
        <v>0</v>
      </c>
      <c r="O15" s="42">
        <f>'松阪市・多気郡'!V48</f>
        <v>0</v>
      </c>
      <c r="P15" s="41">
        <f>'松阪市・多気郡'!W48</f>
        <v>0</v>
      </c>
      <c r="Q15" s="45">
        <f t="shared" si="0"/>
        <v>8</v>
      </c>
      <c r="R15" s="46">
        <f t="shared" si="1"/>
        <v>10900</v>
      </c>
      <c r="S15" s="47">
        <f t="shared" si="2"/>
        <v>0</v>
      </c>
      <c r="T15" s="321"/>
      <c r="U15" s="322"/>
    </row>
    <row r="16" spans="1:21" ht="24" customHeight="1">
      <c r="A16" s="221" t="s">
        <v>100</v>
      </c>
      <c r="B16" s="39">
        <f>VALUE(TRIM(LEFT('伊勢市・度会郡'!E26,2)))</f>
        <v>11</v>
      </c>
      <c r="C16" s="40">
        <f>'伊勢市・度会郡'!F26</f>
        <v>25000</v>
      </c>
      <c r="D16" s="41">
        <f>'伊勢市・度会郡'!G26</f>
        <v>0</v>
      </c>
      <c r="E16" s="42">
        <f>VALUE(TRIM(LEFT('伊勢市・度会郡'!I26,2)))</f>
        <v>4</v>
      </c>
      <c r="F16" s="40">
        <f>'伊勢市・度会郡'!J26</f>
        <v>5550</v>
      </c>
      <c r="G16" s="40">
        <f>'伊勢市・度会郡'!K26</f>
        <v>0</v>
      </c>
      <c r="H16" s="43">
        <f>VALUE(TRIM(LEFT('伊勢市・度会郡'!M26,2)))</f>
        <v>7</v>
      </c>
      <c r="I16" s="40">
        <f>'伊勢市・度会郡'!N26</f>
        <v>9350</v>
      </c>
      <c r="J16" s="44">
        <f>'伊勢市・度会郡'!O26</f>
        <v>0</v>
      </c>
      <c r="K16" s="43">
        <f>VALUE(TRIM(LEFT('伊勢市・度会郡'!Q26,2)))</f>
        <v>5</v>
      </c>
      <c r="L16" s="40">
        <f>'伊勢市・度会郡'!R26</f>
        <v>5150</v>
      </c>
      <c r="M16" s="41">
        <f>'伊勢市・度会郡'!S26</f>
        <v>0</v>
      </c>
      <c r="N16" s="43">
        <f>VALUE(TRIM(LEFT('伊勢市・度会郡'!U26,2)))</f>
        <v>1</v>
      </c>
      <c r="O16" s="42">
        <f>'伊勢市・度会郡'!V26</f>
        <v>950</v>
      </c>
      <c r="P16" s="41">
        <f>'伊勢市・度会郡'!W26</f>
        <v>0</v>
      </c>
      <c r="Q16" s="45">
        <f t="shared" si="0"/>
        <v>28</v>
      </c>
      <c r="R16" s="46">
        <f t="shared" si="1"/>
        <v>46000</v>
      </c>
      <c r="S16" s="47">
        <f t="shared" si="2"/>
        <v>0</v>
      </c>
      <c r="T16" s="321"/>
      <c r="U16" s="322"/>
    </row>
    <row r="17" spans="1:21" ht="24" customHeight="1">
      <c r="A17" s="221" t="s">
        <v>101</v>
      </c>
      <c r="B17" s="39">
        <f>VALUE(TRIM(LEFT('伊勢市・度会郡'!E48,2)))</f>
        <v>13</v>
      </c>
      <c r="C17" s="40">
        <f>'伊勢市・度会郡'!F48</f>
        <v>5850</v>
      </c>
      <c r="D17" s="41">
        <f>'伊勢市・度会郡'!G48</f>
        <v>0</v>
      </c>
      <c r="E17" s="42">
        <f>VALUE(TRIM(LEFT('伊勢市・度会郡'!I48,2)))</f>
        <v>0</v>
      </c>
      <c r="F17" s="40">
        <f>'伊勢市・度会郡'!J48</f>
        <v>0</v>
      </c>
      <c r="G17" s="40">
        <f>'伊勢市・度会郡'!K48</f>
        <v>0</v>
      </c>
      <c r="H17" s="43">
        <f>VALUE(TRIM(LEFT('伊勢市・度会郡'!M48,2)))</f>
        <v>0</v>
      </c>
      <c r="I17" s="40">
        <f>'伊勢市・度会郡'!N48</f>
        <v>0</v>
      </c>
      <c r="J17" s="44">
        <f>'伊勢市・度会郡'!O48</f>
        <v>0</v>
      </c>
      <c r="K17" s="43">
        <f>VALUE(TRIM(LEFT('伊勢市・度会郡'!Q48,2)))</f>
        <v>2</v>
      </c>
      <c r="L17" s="40">
        <f>'伊勢市・度会郡'!R48</f>
        <v>1550</v>
      </c>
      <c r="M17" s="41">
        <f>'伊勢市・度会郡'!S48</f>
        <v>0</v>
      </c>
      <c r="N17" s="43">
        <f>VALUE(TRIM(LEFT('伊勢市・度会郡'!U48,2)))</f>
        <v>0</v>
      </c>
      <c r="O17" s="42">
        <f>'伊勢市・度会郡'!V48</f>
        <v>0</v>
      </c>
      <c r="P17" s="41">
        <f>'伊勢市・度会郡'!W48</f>
        <v>0</v>
      </c>
      <c r="Q17" s="45">
        <f t="shared" si="0"/>
        <v>15</v>
      </c>
      <c r="R17" s="46">
        <f t="shared" si="1"/>
        <v>7400</v>
      </c>
      <c r="S17" s="47">
        <f t="shared" si="2"/>
        <v>0</v>
      </c>
      <c r="T17" s="321"/>
      <c r="U17" s="322"/>
    </row>
    <row r="18" spans="1:21" ht="24" customHeight="1">
      <c r="A18" s="221" t="s">
        <v>102</v>
      </c>
      <c r="B18" s="39">
        <f>VALUE(TRIM(LEFT('鳥羽市・志摩市・尾鷲市'!E14,2)))</f>
        <v>2</v>
      </c>
      <c r="C18" s="40">
        <f>'鳥羽市・志摩市・尾鷲市'!F14</f>
        <v>3900</v>
      </c>
      <c r="D18" s="41">
        <f>'鳥羽市・志摩市・尾鷲市'!G14</f>
        <v>0</v>
      </c>
      <c r="E18" s="42">
        <f>VALUE(TRIM(LEFT('鳥羽市・志摩市・尾鷲市'!I14,2)))</f>
        <v>0</v>
      </c>
      <c r="F18" s="40">
        <f>'鳥羽市・志摩市・尾鷲市'!J14</f>
        <v>0</v>
      </c>
      <c r="G18" s="40">
        <f>'鳥羽市・志摩市・尾鷲市'!K14</f>
        <v>0</v>
      </c>
      <c r="H18" s="43">
        <f>VALUE(TRIM(LEFT('鳥羽市・志摩市・尾鷲市'!M14,2)))</f>
        <v>0</v>
      </c>
      <c r="I18" s="40">
        <f>'鳥羽市・志摩市・尾鷲市'!N14</f>
        <v>0</v>
      </c>
      <c r="J18" s="44">
        <f>'鳥羽市・志摩市・尾鷲市'!O14</f>
        <v>0</v>
      </c>
      <c r="K18" s="43">
        <f>VALUE(TRIM(LEFT('鳥羽市・志摩市・尾鷲市'!Q14,2)))</f>
        <v>2</v>
      </c>
      <c r="L18" s="40">
        <f>'鳥羽市・志摩市・尾鷲市'!R14</f>
        <v>900</v>
      </c>
      <c r="M18" s="41">
        <f>'鳥羽市・志摩市・尾鷲市'!S14</f>
        <v>0</v>
      </c>
      <c r="N18" s="43">
        <f>VALUE(TRIM(LEFT('鳥羽市・志摩市・尾鷲市'!U14,2)))</f>
        <v>0</v>
      </c>
      <c r="O18" s="42">
        <f>'鳥羽市・志摩市・尾鷲市'!V14</f>
        <v>0</v>
      </c>
      <c r="P18" s="41">
        <f>'鳥羽市・志摩市・尾鷲市'!W14</f>
        <v>0</v>
      </c>
      <c r="Q18" s="45">
        <f t="shared" si="0"/>
        <v>4</v>
      </c>
      <c r="R18" s="46">
        <f t="shared" si="1"/>
        <v>4800</v>
      </c>
      <c r="S18" s="47">
        <f t="shared" si="2"/>
        <v>0</v>
      </c>
      <c r="T18" s="321"/>
      <c r="U18" s="322"/>
    </row>
    <row r="19" spans="1:21" ht="24" customHeight="1">
      <c r="A19" s="221" t="s">
        <v>103</v>
      </c>
      <c r="B19" s="39">
        <f>VALUE(TRIM(LEFT('鳥羽市・志摩市・尾鷲市'!E31,2)))</f>
        <v>6</v>
      </c>
      <c r="C19" s="40">
        <f>'鳥羽市・志摩市・尾鷲市'!F31</f>
        <v>10200</v>
      </c>
      <c r="D19" s="41">
        <f>'鳥羽市・志摩市・尾鷲市'!G31</f>
        <v>0</v>
      </c>
      <c r="E19" s="42">
        <f>VALUE(TRIM(LEFT('鳥羽市・志摩市・尾鷲市'!I31,2)))</f>
        <v>0</v>
      </c>
      <c r="F19" s="40">
        <f>'鳥羽市・志摩市・尾鷲市'!J31</f>
        <v>0</v>
      </c>
      <c r="G19" s="40">
        <f>'鳥羽市・志摩市・尾鷲市'!K31</f>
        <v>0</v>
      </c>
      <c r="H19" s="43">
        <f>VALUE(TRIM(LEFT('鳥羽市・志摩市・尾鷲市'!M31,2)))</f>
        <v>0</v>
      </c>
      <c r="I19" s="40">
        <f>'鳥羽市・志摩市・尾鷲市'!N31</f>
        <v>0</v>
      </c>
      <c r="J19" s="44">
        <f>'鳥羽市・志摩市・尾鷲市'!O31</f>
        <v>0</v>
      </c>
      <c r="K19" s="43">
        <f>VALUE(TRIM(LEFT('鳥羽市・志摩市・尾鷲市'!Q31,2)))</f>
        <v>6</v>
      </c>
      <c r="L19" s="40">
        <f>'鳥羽市・志摩市・尾鷲市'!R31</f>
        <v>3500</v>
      </c>
      <c r="M19" s="41">
        <f>'鳥羽市・志摩市・尾鷲市'!S31</f>
        <v>0</v>
      </c>
      <c r="N19" s="43">
        <f>VALUE(TRIM(LEFT('鳥羽市・志摩市・尾鷲市'!U31,2)))</f>
        <v>0</v>
      </c>
      <c r="O19" s="42">
        <f>'鳥羽市・志摩市・尾鷲市'!V31</f>
        <v>0</v>
      </c>
      <c r="P19" s="41">
        <f>'鳥羽市・志摩市・尾鷲市'!W31</f>
        <v>0</v>
      </c>
      <c r="Q19" s="45">
        <f t="shared" si="0"/>
        <v>12</v>
      </c>
      <c r="R19" s="46">
        <f t="shared" si="1"/>
        <v>13700</v>
      </c>
      <c r="S19" s="47">
        <f t="shared" si="2"/>
        <v>0</v>
      </c>
      <c r="T19" s="321"/>
      <c r="U19" s="322"/>
    </row>
    <row r="20" spans="1:21" ht="24" customHeight="1">
      <c r="A20" s="221" t="s">
        <v>104</v>
      </c>
      <c r="B20" s="39">
        <f>VALUE(TRIM(LEFT('鳥羽市・志摩市・尾鷲市'!E48,2)))</f>
        <v>4</v>
      </c>
      <c r="C20" s="40">
        <f>'鳥羽市・志摩市・尾鷲市'!F48</f>
        <v>3550</v>
      </c>
      <c r="D20" s="41">
        <f>'鳥羽市・志摩市・尾鷲市'!G48</f>
        <v>0</v>
      </c>
      <c r="E20" s="42">
        <f>VALUE(TRIM(LEFT('鳥羽市・志摩市・尾鷲市'!I48,2)))</f>
        <v>1</v>
      </c>
      <c r="F20" s="40">
        <f>'鳥羽市・志摩市・尾鷲市'!J48</f>
        <v>1700</v>
      </c>
      <c r="G20" s="40">
        <f>'鳥羽市・志摩市・尾鷲市'!K48</f>
        <v>0</v>
      </c>
      <c r="H20" s="43">
        <f>VALUE(TRIM(LEFT('鳥羽市・志摩市・尾鷲市'!M48,2)))</f>
        <v>1</v>
      </c>
      <c r="I20" s="40">
        <f>'鳥羽市・志摩市・尾鷲市'!N48</f>
        <v>150</v>
      </c>
      <c r="J20" s="44">
        <f>'鳥羽市・志摩市・尾鷲市'!O48</f>
        <v>0</v>
      </c>
      <c r="K20" s="43">
        <f>VALUE(TRIM(LEFT('鳥羽市・志摩市・尾鷲市'!Q48,2)))</f>
        <v>1</v>
      </c>
      <c r="L20" s="40">
        <f>'鳥羽市・志摩市・尾鷲市'!R48</f>
        <v>1000</v>
      </c>
      <c r="M20" s="41">
        <f>'鳥羽市・志摩市・尾鷲市'!S48</f>
        <v>0</v>
      </c>
      <c r="N20" s="43">
        <f>VALUE(TRIM(LEFT('鳥羽市・志摩市・尾鷲市'!U48,2)))</f>
        <v>0</v>
      </c>
      <c r="O20" s="42">
        <f>'鳥羽市・志摩市・尾鷲市'!V48</f>
        <v>0</v>
      </c>
      <c r="P20" s="41">
        <f>'鳥羽市・志摩市・尾鷲市'!W48</f>
        <v>0</v>
      </c>
      <c r="Q20" s="45">
        <f t="shared" si="0"/>
        <v>7</v>
      </c>
      <c r="R20" s="46">
        <f t="shared" si="1"/>
        <v>6400</v>
      </c>
      <c r="S20" s="47">
        <f t="shared" si="2"/>
        <v>0</v>
      </c>
      <c r="T20" s="321"/>
      <c r="U20" s="322"/>
    </row>
    <row r="21" spans="1:21" ht="24" customHeight="1">
      <c r="A21" s="221" t="s">
        <v>105</v>
      </c>
      <c r="B21" s="39">
        <f>VALUE(TRIM(LEFT('熊野市・北牟婁郡・南牟婁郡'!E14,2)))</f>
        <v>3</v>
      </c>
      <c r="C21" s="40">
        <f>'熊野市・北牟婁郡・南牟婁郡'!F14</f>
        <v>2100</v>
      </c>
      <c r="D21" s="41">
        <f>'熊野市・北牟婁郡・南牟婁郡'!G14</f>
        <v>0</v>
      </c>
      <c r="E21" s="42">
        <f>VALUE(TRIM(LEFT('熊野市・北牟婁郡・南牟婁郡'!I14,2)))</f>
        <v>1</v>
      </c>
      <c r="F21" s="40">
        <f>'熊野市・北牟婁郡・南牟婁郡'!J14</f>
        <v>3150</v>
      </c>
      <c r="G21" s="40">
        <f>'熊野市・北牟婁郡・南牟婁郡'!K14</f>
        <v>0</v>
      </c>
      <c r="H21" s="43">
        <f>VALUE(TRIM(LEFT('熊野市・北牟婁郡・南牟婁郡'!M14,2)))</f>
        <v>0</v>
      </c>
      <c r="I21" s="40">
        <f>'熊野市・北牟婁郡・南牟婁郡'!N14</f>
        <v>0</v>
      </c>
      <c r="J21" s="44">
        <f>'熊野市・北牟婁郡・南牟婁郡'!O14</f>
        <v>0</v>
      </c>
      <c r="K21" s="43">
        <f>VALUE(TRIM(LEFT('熊野市・北牟婁郡・南牟婁郡'!Q14,2)))</f>
        <v>1</v>
      </c>
      <c r="L21" s="40">
        <f>'熊野市・北牟婁郡・南牟婁郡'!R14</f>
        <v>1050</v>
      </c>
      <c r="M21" s="41">
        <f>'熊野市・北牟婁郡・南牟婁郡'!S14</f>
        <v>0</v>
      </c>
      <c r="N21" s="43">
        <f>VALUE(TRIM(LEFT('熊野市・北牟婁郡・南牟婁郡'!U14,2)))</f>
        <v>0</v>
      </c>
      <c r="O21" s="42">
        <f>'熊野市・北牟婁郡・南牟婁郡'!V14</f>
        <v>0</v>
      </c>
      <c r="P21" s="41">
        <f>'熊野市・北牟婁郡・南牟婁郡'!W14</f>
        <v>0</v>
      </c>
      <c r="Q21" s="45">
        <f t="shared" si="0"/>
        <v>5</v>
      </c>
      <c r="R21" s="46">
        <f t="shared" si="1"/>
        <v>6300</v>
      </c>
      <c r="S21" s="47">
        <f t="shared" si="2"/>
        <v>0</v>
      </c>
      <c r="T21" s="321"/>
      <c r="U21" s="322"/>
    </row>
    <row r="22" spans="1:21" ht="24" customHeight="1">
      <c r="A22" s="221" t="s">
        <v>106</v>
      </c>
      <c r="B22" s="39">
        <f>VALUE(TRIM(LEFT('熊野市・北牟婁郡・南牟婁郡'!E30,2)))</f>
        <v>6</v>
      </c>
      <c r="C22" s="40">
        <f>'熊野市・北牟婁郡・南牟婁郡'!F30</f>
        <v>3800</v>
      </c>
      <c r="D22" s="41">
        <f>'熊野市・北牟婁郡・南牟婁郡'!G30</f>
        <v>0</v>
      </c>
      <c r="E22" s="42">
        <f>VALUE(TRIM(LEFT('熊野市・北牟婁郡・南牟婁郡'!I30,2)))</f>
        <v>1</v>
      </c>
      <c r="F22" s="40">
        <f>'熊野市・北牟婁郡・南牟婁郡'!J30</f>
        <v>200</v>
      </c>
      <c r="G22" s="40">
        <f>'熊野市・北牟婁郡・南牟婁郡'!K30</f>
        <v>0</v>
      </c>
      <c r="H22" s="43">
        <f>VALUE(TRIM(LEFT('熊野市・北牟婁郡・南牟婁郡'!M30,2)))</f>
        <v>2</v>
      </c>
      <c r="I22" s="40">
        <f>'熊野市・北牟婁郡・南牟婁郡'!N30</f>
        <v>1300</v>
      </c>
      <c r="J22" s="44">
        <f>'熊野市・北牟婁郡・南牟婁郡'!O30</f>
        <v>0</v>
      </c>
      <c r="K22" s="43">
        <f>VALUE(TRIM(LEFT('熊野市・北牟婁郡・南牟婁郡'!Q30,2)))</f>
        <v>2</v>
      </c>
      <c r="L22" s="40">
        <f>'熊野市・北牟婁郡・南牟婁郡'!R30</f>
        <v>600</v>
      </c>
      <c r="M22" s="41">
        <f>'熊野市・北牟婁郡・南牟婁郡'!S30</f>
        <v>0</v>
      </c>
      <c r="N22" s="43">
        <f>VALUE(TRIM(LEFT('熊野市・北牟婁郡・南牟婁郡'!U30,2)))</f>
        <v>0</v>
      </c>
      <c r="O22" s="42">
        <f>'熊野市・北牟婁郡・南牟婁郡'!V30</f>
        <v>0</v>
      </c>
      <c r="P22" s="41">
        <f>'熊野市・北牟婁郡・南牟婁郡'!W30</f>
        <v>0</v>
      </c>
      <c r="Q22" s="45">
        <f t="shared" si="0"/>
        <v>11</v>
      </c>
      <c r="R22" s="46">
        <f t="shared" si="1"/>
        <v>5900</v>
      </c>
      <c r="S22" s="47">
        <f t="shared" si="2"/>
        <v>0</v>
      </c>
      <c r="T22" s="321"/>
      <c r="U22" s="322"/>
    </row>
    <row r="23" spans="1:21" ht="24" customHeight="1">
      <c r="A23" s="221" t="s">
        <v>107</v>
      </c>
      <c r="B23" s="39">
        <f>VALUE(TRIM(LEFT('熊野市・北牟婁郡・南牟婁郡'!E48,2)))</f>
        <v>0</v>
      </c>
      <c r="C23" s="40">
        <f>'熊野市・北牟婁郡・南牟婁郡'!F48</f>
        <v>0</v>
      </c>
      <c r="D23" s="41">
        <f>'熊野市・北牟婁郡・南牟婁郡'!G48</f>
        <v>0</v>
      </c>
      <c r="E23" s="42">
        <f>VALUE(TRIM(LEFT('熊野市・北牟婁郡・南牟婁郡'!I48,2)))</f>
        <v>5</v>
      </c>
      <c r="F23" s="40">
        <f>'熊野市・北牟婁郡・南牟婁郡'!J48</f>
        <v>4850</v>
      </c>
      <c r="G23" s="40">
        <f>'熊野市・北牟婁郡・南牟婁郡'!K48</f>
        <v>0</v>
      </c>
      <c r="H23" s="43">
        <f>VALUE(TRIM(LEFT('熊野市・北牟婁郡・南牟婁郡'!M48,2)))</f>
        <v>0</v>
      </c>
      <c r="I23" s="40">
        <f>'熊野市・北牟婁郡・南牟婁郡'!N48</f>
        <v>0</v>
      </c>
      <c r="J23" s="44">
        <f>'熊野市・北牟婁郡・南牟婁郡'!O48</f>
        <v>0</v>
      </c>
      <c r="K23" s="43">
        <f>VALUE(TRIM(LEFT('熊野市・北牟婁郡・南牟婁郡'!Q48,2)))</f>
        <v>1</v>
      </c>
      <c r="L23" s="40">
        <f>'熊野市・北牟婁郡・南牟婁郡'!R48</f>
        <v>1700</v>
      </c>
      <c r="M23" s="41">
        <f>'熊野市・北牟婁郡・南牟婁郡'!S48</f>
        <v>0</v>
      </c>
      <c r="N23" s="43">
        <f>VALUE(TRIM(LEFT('熊野市・北牟婁郡・南牟婁郡'!U48,2)))</f>
        <v>0</v>
      </c>
      <c r="O23" s="42">
        <f>'熊野市・北牟婁郡・南牟婁郡'!V48</f>
        <v>0</v>
      </c>
      <c r="P23" s="41">
        <f>'熊野市・北牟婁郡・南牟婁郡'!W48</f>
        <v>0</v>
      </c>
      <c r="Q23" s="45">
        <f t="shared" si="0"/>
        <v>6</v>
      </c>
      <c r="R23" s="46">
        <f t="shared" si="1"/>
        <v>6550</v>
      </c>
      <c r="S23" s="47">
        <f t="shared" si="2"/>
        <v>0</v>
      </c>
      <c r="T23" s="321"/>
      <c r="U23" s="322"/>
    </row>
    <row r="24" spans="1:21" ht="24" customHeight="1">
      <c r="A24" s="221" t="s">
        <v>28</v>
      </c>
      <c r="B24" s="39">
        <f>VALUE(TRIM(LEFT('伊賀市・名張市・新宮市'!E22,2)))</f>
        <v>5</v>
      </c>
      <c r="C24" s="40">
        <f>'伊賀市・名張市・新宮市'!F22</f>
        <v>3650</v>
      </c>
      <c r="D24" s="41">
        <f>'伊賀市・名張市・新宮市'!G22</f>
        <v>0</v>
      </c>
      <c r="E24" s="42">
        <f>VALUE(TRIM(LEFT('伊賀市・名張市・新宮市'!I22,2)))</f>
        <v>8</v>
      </c>
      <c r="F24" s="40">
        <f>'伊賀市・名張市・新宮市'!J22</f>
        <v>12650</v>
      </c>
      <c r="G24" s="40">
        <f>'伊賀市・名張市・新宮市'!K22</f>
        <v>0</v>
      </c>
      <c r="H24" s="43">
        <f>VALUE(TRIM(LEFT('伊賀市・名張市・新宮市'!M22,2)))</f>
        <v>1</v>
      </c>
      <c r="I24" s="40">
        <f>'伊賀市・名張市・新宮市'!N22</f>
        <v>1600</v>
      </c>
      <c r="J24" s="44">
        <f>'伊賀市・名張市・新宮市'!O22</f>
        <v>0</v>
      </c>
      <c r="K24" s="43">
        <f>VALUE(TRIM(LEFT('伊賀市・名張市・新宮市'!Q22,2)))</f>
        <v>2</v>
      </c>
      <c r="L24" s="40">
        <f>'伊賀市・名張市・新宮市'!R22</f>
        <v>4700</v>
      </c>
      <c r="M24" s="41">
        <f>'伊賀市・名張市・新宮市'!S22</f>
        <v>0</v>
      </c>
      <c r="N24" s="43">
        <f>VALUE(TRIM(LEFT('伊賀市・名張市・新宮市'!U22,2)))</f>
        <v>9</v>
      </c>
      <c r="O24" s="42">
        <f>'伊賀市・名張市・新宮市'!V22</f>
        <v>950</v>
      </c>
      <c r="P24" s="41">
        <f>'伊賀市・名張市・新宮市'!W22</f>
        <v>0</v>
      </c>
      <c r="Q24" s="45">
        <f t="shared" si="0"/>
        <v>25</v>
      </c>
      <c r="R24" s="46">
        <f t="shared" si="1"/>
        <v>23550</v>
      </c>
      <c r="S24" s="47">
        <f t="shared" si="2"/>
        <v>0</v>
      </c>
      <c r="T24" s="321"/>
      <c r="U24" s="322"/>
    </row>
    <row r="25" spans="1:21" ht="24" customHeight="1">
      <c r="A25" s="221" t="s">
        <v>108</v>
      </c>
      <c r="B25" s="39">
        <f>VALUE(TRIM(LEFT('伊賀市・名張市・新宮市'!E38,2)))</f>
        <v>3</v>
      </c>
      <c r="C25" s="40">
        <f>'伊賀市・名張市・新宮市'!F38</f>
        <v>1750</v>
      </c>
      <c r="D25" s="41">
        <f>'伊賀市・名張市・新宮市'!G38</f>
        <v>0</v>
      </c>
      <c r="E25" s="42">
        <f>VALUE(TRIM(LEFT('伊賀市・名張市・新宮市'!I38,2)))</f>
        <v>2</v>
      </c>
      <c r="F25" s="40">
        <f>'伊賀市・名張市・新宮市'!J38</f>
        <v>8050</v>
      </c>
      <c r="G25" s="40">
        <f>'伊賀市・名張市・新宮市'!K38</f>
        <v>0</v>
      </c>
      <c r="H25" s="43">
        <f>VALUE(TRIM(LEFT('伊賀市・名張市・新宮市'!M38,2)))</f>
        <v>5</v>
      </c>
      <c r="I25" s="40">
        <f>'伊賀市・名張市・新宮市'!N38</f>
        <v>6200</v>
      </c>
      <c r="J25" s="44">
        <f>'伊賀市・名張市・新宮市'!O38</f>
        <v>0</v>
      </c>
      <c r="K25" s="43">
        <f>VALUE(TRIM(LEFT('伊賀市・名張市・新宮市'!Q38,2)))</f>
        <v>2</v>
      </c>
      <c r="L25" s="40">
        <f>'伊賀市・名張市・新宮市'!R38</f>
        <v>6250</v>
      </c>
      <c r="M25" s="41">
        <f>'伊賀市・名張市・新宮市'!S38</f>
        <v>0</v>
      </c>
      <c r="N25" s="43">
        <f>VALUE(TRIM(LEFT('伊賀市・名張市・新宮市'!U38,2)))</f>
        <v>2</v>
      </c>
      <c r="O25" s="42">
        <f>'伊賀市・名張市・新宮市'!V38</f>
        <v>650</v>
      </c>
      <c r="P25" s="41">
        <f>'伊賀市・名張市・新宮市'!W38</f>
        <v>0</v>
      </c>
      <c r="Q25" s="45">
        <f t="shared" si="0"/>
        <v>14</v>
      </c>
      <c r="R25" s="46">
        <f t="shared" si="1"/>
        <v>22900</v>
      </c>
      <c r="S25" s="47">
        <f t="shared" si="2"/>
        <v>0</v>
      </c>
      <c r="T25" s="321"/>
      <c r="U25" s="322"/>
    </row>
    <row r="26" spans="1:21" ht="24" customHeight="1">
      <c r="A26" s="222" t="s">
        <v>109</v>
      </c>
      <c r="B26" s="48">
        <f>VALUE(TRIM(LEFT('伊賀市・名張市・新宮市'!E48,2)))</f>
        <v>1</v>
      </c>
      <c r="C26" s="49">
        <f>'伊賀市・名張市・新宮市'!F48</f>
        <v>350</v>
      </c>
      <c r="D26" s="50">
        <f>'伊賀市・名張市・新宮市'!G48</f>
        <v>0</v>
      </c>
      <c r="E26" s="51">
        <f>VALUE(TRIM(LEFT('伊賀市・名張市・新宮市'!I48,2)))</f>
        <v>1</v>
      </c>
      <c r="F26" s="49">
        <f>'伊賀市・名張市・新宮市'!J48</f>
        <v>2150</v>
      </c>
      <c r="G26" s="49">
        <f>'伊賀市・名張市・新宮市'!K48</f>
        <v>0</v>
      </c>
      <c r="H26" s="52">
        <f>VALUE(TRIM(LEFT('伊賀市・名張市・新宮市'!M48,2)))</f>
        <v>2</v>
      </c>
      <c r="I26" s="49">
        <f>'伊賀市・名張市・新宮市'!N48</f>
        <v>1400</v>
      </c>
      <c r="J26" s="53">
        <f>'伊賀市・名張市・新宮市'!O48</f>
        <v>0</v>
      </c>
      <c r="K26" s="52">
        <f>VALUE(TRIM(LEFT('伊賀市・名張市・新宮市'!Q48,2)))</f>
        <v>2</v>
      </c>
      <c r="L26" s="49">
        <f>'伊賀市・名張市・新宮市'!R48</f>
        <v>2300</v>
      </c>
      <c r="M26" s="50">
        <f>'伊賀市・名張市・新宮市'!S48</f>
        <v>0</v>
      </c>
      <c r="N26" s="52">
        <f>VALUE(TRIM(LEFT('伊賀市・名張市・新宮市'!U48,2)))</f>
        <v>2</v>
      </c>
      <c r="O26" s="51">
        <f>'伊賀市・名張市・新宮市'!V48</f>
        <v>450</v>
      </c>
      <c r="P26" s="50">
        <f>'伊賀市・名張市・新宮市'!W48</f>
        <v>0</v>
      </c>
      <c r="Q26" s="54">
        <f>SUM(B26,E26,H26,K26,N26)</f>
        <v>8</v>
      </c>
      <c r="R26" s="55">
        <f t="shared" si="1"/>
        <v>6650</v>
      </c>
      <c r="S26" s="56">
        <f t="shared" si="2"/>
        <v>0</v>
      </c>
      <c r="T26" s="323"/>
      <c r="U26" s="324"/>
    </row>
    <row r="27" spans="1:21" s="243" customFormat="1" ht="24" customHeight="1">
      <c r="A27" s="227" t="s">
        <v>110</v>
      </c>
      <c r="B27" s="57">
        <f aca="true" t="shared" si="3" ref="B27:K27">SUM(B5:B26)</f>
        <v>168</v>
      </c>
      <c r="C27" s="58">
        <f>SUM(C5:C26)</f>
        <v>278900</v>
      </c>
      <c r="D27" s="59">
        <f>SUM(D5:D26)</f>
        <v>0</v>
      </c>
      <c r="E27" s="60">
        <f t="shared" si="3"/>
        <v>71</v>
      </c>
      <c r="F27" s="58">
        <f t="shared" si="3"/>
        <v>114500</v>
      </c>
      <c r="G27" s="59">
        <f>SUM(G5:G26)</f>
        <v>0</v>
      </c>
      <c r="H27" s="61">
        <f t="shared" si="3"/>
        <v>37</v>
      </c>
      <c r="I27" s="58">
        <f t="shared" si="3"/>
        <v>43350</v>
      </c>
      <c r="J27" s="62">
        <f>SUM(J5:J26)</f>
        <v>0</v>
      </c>
      <c r="K27" s="61">
        <f t="shared" si="3"/>
        <v>67</v>
      </c>
      <c r="L27" s="58">
        <f aca="true" t="shared" si="4" ref="L27:S27">SUM(L5:L26)</f>
        <v>55150</v>
      </c>
      <c r="M27" s="59">
        <f t="shared" si="4"/>
        <v>0</v>
      </c>
      <c r="N27" s="63">
        <f t="shared" si="4"/>
        <v>16</v>
      </c>
      <c r="O27" s="58">
        <f t="shared" si="4"/>
        <v>5950</v>
      </c>
      <c r="P27" s="59">
        <f t="shared" si="4"/>
        <v>0</v>
      </c>
      <c r="Q27" s="64">
        <f t="shared" si="4"/>
        <v>359</v>
      </c>
      <c r="R27" s="65">
        <f t="shared" si="4"/>
        <v>497850</v>
      </c>
      <c r="S27" s="66">
        <f t="shared" si="4"/>
        <v>0</v>
      </c>
      <c r="T27" s="317"/>
      <c r="U27" s="318"/>
    </row>
    <row r="28" spans="1:21" ht="24.75" customHeight="1">
      <c r="A28" s="67"/>
      <c r="B28" s="68"/>
      <c r="C28" s="68"/>
      <c r="D28" s="68"/>
      <c r="E28" s="68"/>
      <c r="F28" s="68"/>
      <c r="G28" s="68"/>
      <c r="H28" s="68"/>
      <c r="I28" s="68"/>
      <c r="J28" s="68"/>
      <c r="K28" s="68"/>
      <c r="L28" s="68"/>
      <c r="M28" s="68"/>
      <c r="N28" s="68"/>
      <c r="O28" s="68"/>
      <c r="P28" s="68"/>
      <c r="Q28" s="69"/>
      <c r="R28" s="69"/>
      <c r="S28" s="69"/>
      <c r="T28" s="70"/>
      <c r="U28" s="70" t="s">
        <v>21</v>
      </c>
    </row>
    <row r="29" spans="1:19" ht="13.5">
      <c r="A29" s="71"/>
      <c r="B29" s="72"/>
      <c r="C29" s="72"/>
      <c r="D29" s="72"/>
      <c r="E29" s="72"/>
      <c r="F29" s="72"/>
      <c r="G29" s="72"/>
      <c r="H29" s="72"/>
      <c r="I29" s="72"/>
      <c r="J29" s="72"/>
      <c r="K29" s="72"/>
      <c r="L29" s="72"/>
      <c r="M29" s="72"/>
      <c r="N29" s="72"/>
      <c r="O29" s="72"/>
      <c r="P29" s="72"/>
      <c r="Q29" s="73"/>
      <c r="R29" s="73"/>
      <c r="S29" s="73"/>
    </row>
    <row r="30" spans="1:19" ht="13.5">
      <c r="A30" s="71"/>
      <c r="B30" s="72"/>
      <c r="C30" s="72"/>
      <c r="D30" s="72"/>
      <c r="E30" s="72"/>
      <c r="F30" s="72"/>
      <c r="G30" s="72"/>
      <c r="H30" s="72"/>
      <c r="I30" s="72"/>
      <c r="J30" s="72"/>
      <c r="K30" s="72"/>
      <c r="L30" s="72"/>
      <c r="M30" s="72"/>
      <c r="N30" s="72"/>
      <c r="O30" s="72"/>
      <c r="P30" s="72"/>
      <c r="Q30" s="73"/>
      <c r="R30" s="73"/>
      <c r="S30" s="73"/>
    </row>
    <row r="31" spans="1:19" ht="13.5">
      <c r="A31" s="71"/>
      <c r="B31" s="72"/>
      <c r="C31" s="72"/>
      <c r="D31" s="72"/>
      <c r="E31" s="72"/>
      <c r="F31" s="72"/>
      <c r="G31" s="72"/>
      <c r="H31" s="72"/>
      <c r="I31" s="72"/>
      <c r="J31" s="72"/>
      <c r="K31" s="72"/>
      <c r="L31" s="72"/>
      <c r="M31" s="72"/>
      <c r="N31" s="72"/>
      <c r="O31" s="72"/>
      <c r="P31" s="72"/>
      <c r="Q31" s="73"/>
      <c r="R31" s="73"/>
      <c r="S31" s="73"/>
    </row>
    <row r="32" spans="1:19" ht="13.5">
      <c r="A32" s="71"/>
      <c r="B32" s="72"/>
      <c r="C32" s="72"/>
      <c r="D32" s="72"/>
      <c r="E32" s="72"/>
      <c r="F32" s="72"/>
      <c r="G32" s="72"/>
      <c r="H32" s="72"/>
      <c r="I32" s="72"/>
      <c r="J32" s="72"/>
      <c r="K32" s="72"/>
      <c r="L32" s="72"/>
      <c r="M32" s="72"/>
      <c r="N32" s="72"/>
      <c r="O32" s="72"/>
      <c r="P32" s="72"/>
      <c r="Q32" s="73"/>
      <c r="R32" s="73"/>
      <c r="S32" s="73"/>
    </row>
    <row r="33" spans="1:19" ht="13.5">
      <c r="A33" s="71"/>
      <c r="B33" s="72"/>
      <c r="C33" s="72"/>
      <c r="D33" s="72"/>
      <c r="E33" s="72"/>
      <c r="F33" s="72"/>
      <c r="G33" s="72"/>
      <c r="H33" s="72"/>
      <c r="I33" s="72"/>
      <c r="J33" s="72"/>
      <c r="K33" s="72"/>
      <c r="L33" s="72"/>
      <c r="M33" s="72"/>
      <c r="N33" s="72"/>
      <c r="O33" s="72"/>
      <c r="P33" s="72"/>
      <c r="Q33" s="73"/>
      <c r="R33" s="73"/>
      <c r="S33" s="73"/>
    </row>
    <row r="34" spans="1:19" ht="13.5">
      <c r="A34" s="71"/>
      <c r="B34" s="72"/>
      <c r="C34" s="72"/>
      <c r="D34" s="72"/>
      <c r="E34" s="72"/>
      <c r="F34" s="72"/>
      <c r="G34" s="72"/>
      <c r="H34" s="72"/>
      <c r="I34" s="72"/>
      <c r="J34" s="72"/>
      <c r="K34" s="72"/>
      <c r="L34" s="72"/>
      <c r="M34" s="72"/>
      <c r="N34" s="72"/>
      <c r="O34" s="72"/>
      <c r="P34" s="72"/>
      <c r="Q34" s="73"/>
      <c r="R34" s="73"/>
      <c r="S34" s="73"/>
    </row>
    <row r="35" spans="1:19" ht="13.5">
      <c r="A35" s="71"/>
      <c r="B35" s="72"/>
      <c r="C35" s="72"/>
      <c r="D35" s="72"/>
      <c r="E35" s="72"/>
      <c r="F35" s="72"/>
      <c r="G35" s="72"/>
      <c r="H35" s="72"/>
      <c r="I35" s="72"/>
      <c r="J35" s="72"/>
      <c r="K35" s="72"/>
      <c r="L35" s="72"/>
      <c r="M35" s="72"/>
      <c r="N35" s="72"/>
      <c r="O35" s="72"/>
      <c r="P35" s="72"/>
      <c r="Q35" s="73"/>
      <c r="R35" s="73"/>
      <c r="S35" s="73"/>
    </row>
    <row r="36" spans="1:19" ht="13.5">
      <c r="A36" s="71"/>
      <c r="B36" s="72"/>
      <c r="C36" s="72"/>
      <c r="D36" s="72"/>
      <c r="E36" s="72"/>
      <c r="F36" s="72"/>
      <c r="G36" s="72"/>
      <c r="H36" s="72"/>
      <c r="I36" s="72"/>
      <c r="J36" s="72"/>
      <c r="K36" s="72"/>
      <c r="L36" s="72"/>
      <c r="M36" s="72"/>
      <c r="N36" s="72"/>
      <c r="O36" s="72"/>
      <c r="P36" s="72"/>
      <c r="Q36" s="73"/>
      <c r="R36" s="73"/>
      <c r="S36" s="73"/>
    </row>
    <row r="37" spans="1:19" ht="13.5">
      <c r="A37" s="71"/>
      <c r="B37" s="72"/>
      <c r="C37" s="72"/>
      <c r="D37" s="72"/>
      <c r="E37" s="72"/>
      <c r="F37" s="72"/>
      <c r="G37" s="72"/>
      <c r="H37" s="72"/>
      <c r="I37" s="72"/>
      <c r="J37" s="72"/>
      <c r="K37" s="72"/>
      <c r="L37" s="72"/>
      <c r="M37" s="72"/>
      <c r="N37" s="72"/>
      <c r="O37" s="72"/>
      <c r="P37" s="72"/>
      <c r="Q37" s="73"/>
      <c r="R37" s="73"/>
      <c r="S37" s="73"/>
    </row>
    <row r="38" spans="1:19" ht="13.5">
      <c r="A38" s="71"/>
      <c r="B38" s="72"/>
      <c r="C38" s="72"/>
      <c r="D38" s="72"/>
      <c r="E38" s="72"/>
      <c r="F38" s="72"/>
      <c r="G38" s="72"/>
      <c r="H38" s="72"/>
      <c r="I38" s="72"/>
      <c r="J38" s="72"/>
      <c r="K38" s="72"/>
      <c r="L38" s="72"/>
      <c r="M38" s="72"/>
      <c r="N38" s="72"/>
      <c r="O38" s="72"/>
      <c r="P38" s="72"/>
      <c r="Q38" s="73"/>
      <c r="R38" s="73"/>
      <c r="S38" s="73"/>
    </row>
    <row r="39" spans="1:19" ht="13.5">
      <c r="A39" s="71"/>
      <c r="B39" s="72"/>
      <c r="C39" s="72"/>
      <c r="D39" s="72"/>
      <c r="E39" s="72"/>
      <c r="F39" s="72"/>
      <c r="G39" s="72"/>
      <c r="H39" s="72"/>
      <c r="I39" s="72"/>
      <c r="J39" s="72"/>
      <c r="K39" s="72"/>
      <c r="L39" s="72"/>
      <c r="M39" s="72"/>
      <c r="N39" s="72"/>
      <c r="O39" s="72"/>
      <c r="P39" s="72"/>
      <c r="Q39" s="73"/>
      <c r="R39" s="73"/>
      <c r="S39" s="73"/>
    </row>
    <row r="40" spans="1:19" ht="13.5">
      <c r="A40" s="71"/>
      <c r="B40" s="72"/>
      <c r="C40" s="72"/>
      <c r="D40" s="72"/>
      <c r="E40" s="72"/>
      <c r="F40" s="72"/>
      <c r="G40" s="72"/>
      <c r="H40" s="72"/>
      <c r="I40" s="72"/>
      <c r="J40" s="72"/>
      <c r="K40" s="72"/>
      <c r="L40" s="72"/>
      <c r="M40" s="72"/>
      <c r="N40" s="72"/>
      <c r="O40" s="72"/>
      <c r="P40" s="72"/>
      <c r="Q40" s="73"/>
      <c r="R40" s="73"/>
      <c r="S40" s="73"/>
    </row>
    <row r="41" spans="1:19" ht="13.5">
      <c r="A41" s="71"/>
      <c r="B41" s="72"/>
      <c r="C41" s="72"/>
      <c r="D41" s="72"/>
      <c r="E41" s="72"/>
      <c r="F41" s="72"/>
      <c r="G41" s="72"/>
      <c r="H41" s="72"/>
      <c r="I41" s="72"/>
      <c r="J41" s="72"/>
      <c r="K41" s="72"/>
      <c r="L41" s="72"/>
      <c r="M41" s="72"/>
      <c r="N41" s="72"/>
      <c r="O41" s="72"/>
      <c r="P41" s="72"/>
      <c r="Q41" s="73"/>
      <c r="R41" s="73"/>
      <c r="S41" s="73"/>
    </row>
    <row r="42" spans="1:19" ht="13.5">
      <c r="A42" s="71"/>
      <c r="B42" s="72"/>
      <c r="C42" s="72"/>
      <c r="D42" s="72"/>
      <c r="E42" s="72"/>
      <c r="F42" s="72"/>
      <c r="G42" s="72"/>
      <c r="H42" s="72"/>
      <c r="I42" s="72"/>
      <c r="J42" s="72"/>
      <c r="K42" s="72"/>
      <c r="L42" s="72"/>
      <c r="M42" s="72"/>
      <c r="N42" s="72"/>
      <c r="O42" s="72"/>
      <c r="P42" s="72"/>
      <c r="Q42" s="73"/>
      <c r="R42" s="73"/>
      <c r="S42" s="73"/>
    </row>
    <row r="43" spans="1:19" ht="13.5">
      <c r="A43" s="71"/>
      <c r="B43" s="72"/>
      <c r="C43" s="72"/>
      <c r="D43" s="72"/>
      <c r="E43" s="72"/>
      <c r="F43" s="72"/>
      <c r="G43" s="72"/>
      <c r="H43" s="72"/>
      <c r="I43" s="72"/>
      <c r="J43" s="72"/>
      <c r="K43" s="72"/>
      <c r="L43" s="72"/>
      <c r="M43" s="72"/>
      <c r="N43" s="72"/>
      <c r="O43" s="72"/>
      <c r="P43" s="72"/>
      <c r="Q43" s="73"/>
      <c r="R43" s="73"/>
      <c r="S43" s="73"/>
    </row>
    <row r="44" spans="1:19" ht="13.5">
      <c r="A44" s="71"/>
      <c r="B44" s="72"/>
      <c r="C44" s="72"/>
      <c r="D44" s="72"/>
      <c r="E44" s="72"/>
      <c r="F44" s="72"/>
      <c r="G44" s="72"/>
      <c r="H44" s="72"/>
      <c r="I44" s="72"/>
      <c r="J44" s="72"/>
      <c r="K44" s="72"/>
      <c r="L44" s="72"/>
      <c r="M44" s="72"/>
      <c r="N44" s="72"/>
      <c r="O44" s="72"/>
      <c r="P44" s="72"/>
      <c r="Q44" s="73"/>
      <c r="R44" s="73"/>
      <c r="S44" s="73"/>
    </row>
    <row r="45" spans="1:19" ht="13.5">
      <c r="A45" s="71"/>
      <c r="B45" s="72"/>
      <c r="C45" s="72"/>
      <c r="D45" s="72"/>
      <c r="E45" s="72"/>
      <c r="F45" s="72"/>
      <c r="G45" s="72"/>
      <c r="H45" s="72"/>
      <c r="I45" s="72"/>
      <c r="J45" s="72"/>
      <c r="K45" s="72"/>
      <c r="L45" s="72"/>
      <c r="M45" s="72"/>
      <c r="N45" s="72"/>
      <c r="O45" s="72"/>
      <c r="P45" s="72"/>
      <c r="Q45" s="73"/>
      <c r="R45" s="73"/>
      <c r="S45" s="73"/>
    </row>
    <row r="46" spans="1:19" ht="13.5">
      <c r="A46" s="71"/>
      <c r="B46" s="72"/>
      <c r="C46" s="72"/>
      <c r="D46" s="72"/>
      <c r="E46" s="72"/>
      <c r="F46" s="72"/>
      <c r="G46" s="72"/>
      <c r="H46" s="72"/>
      <c r="I46" s="72"/>
      <c r="J46" s="72"/>
      <c r="K46" s="72"/>
      <c r="L46" s="72"/>
      <c r="M46" s="72"/>
      <c r="N46" s="72"/>
      <c r="O46" s="72"/>
      <c r="P46" s="72"/>
      <c r="Q46" s="73"/>
      <c r="R46" s="73"/>
      <c r="S46" s="73"/>
    </row>
    <row r="47" spans="1:19" ht="13.5">
      <c r="A47" s="71"/>
      <c r="B47" s="72"/>
      <c r="C47" s="72"/>
      <c r="D47" s="72"/>
      <c r="E47" s="72"/>
      <c r="F47" s="72"/>
      <c r="G47" s="72"/>
      <c r="H47" s="72"/>
      <c r="I47" s="72"/>
      <c r="J47" s="72"/>
      <c r="K47" s="72"/>
      <c r="L47" s="72"/>
      <c r="M47" s="72"/>
      <c r="N47" s="72"/>
      <c r="O47" s="72"/>
      <c r="P47" s="72"/>
      <c r="Q47" s="73"/>
      <c r="R47" s="73"/>
      <c r="S47" s="73"/>
    </row>
    <row r="48" spans="1:19" ht="13.5">
      <c r="A48" s="71"/>
      <c r="B48" s="72"/>
      <c r="C48" s="72"/>
      <c r="D48" s="72"/>
      <c r="E48" s="72"/>
      <c r="F48" s="72"/>
      <c r="G48" s="72"/>
      <c r="H48" s="72"/>
      <c r="I48" s="72"/>
      <c r="J48" s="72"/>
      <c r="K48" s="72"/>
      <c r="L48" s="72"/>
      <c r="M48" s="72"/>
      <c r="N48" s="72"/>
      <c r="O48" s="72"/>
      <c r="P48" s="72"/>
      <c r="Q48" s="73"/>
      <c r="R48" s="73"/>
      <c r="S48" s="73"/>
    </row>
    <row r="49" spans="1:19" ht="13.5">
      <c r="A49" s="71"/>
      <c r="B49" s="72"/>
      <c r="C49" s="72"/>
      <c r="D49" s="72"/>
      <c r="E49" s="72"/>
      <c r="F49" s="72"/>
      <c r="G49" s="72"/>
      <c r="H49" s="72"/>
      <c r="I49" s="72"/>
      <c r="J49" s="72"/>
      <c r="K49" s="72"/>
      <c r="L49" s="72"/>
      <c r="M49" s="72"/>
      <c r="N49" s="72"/>
      <c r="O49" s="72"/>
      <c r="P49" s="72"/>
      <c r="Q49" s="73"/>
      <c r="R49" s="73"/>
      <c r="S49" s="73"/>
    </row>
  </sheetData>
  <sheetProtection password="CC7B" sheet="1" objects="1" scenarios="1" formatCells="0"/>
  <mergeCells count="17">
    <mergeCell ref="T27:U27"/>
    <mergeCell ref="T5:U26"/>
    <mergeCell ref="F2:G2"/>
    <mergeCell ref="H2:N2"/>
    <mergeCell ref="P2:R2"/>
    <mergeCell ref="Q4:S4"/>
    <mergeCell ref="T4:U4"/>
    <mergeCell ref="B1:E2"/>
    <mergeCell ref="F1:G1"/>
    <mergeCell ref="H1:N1"/>
    <mergeCell ref="P1:R1"/>
    <mergeCell ref="T1:U2"/>
    <mergeCell ref="B4:D4"/>
    <mergeCell ref="E4:G4"/>
    <mergeCell ref="H4:J4"/>
    <mergeCell ref="K4:M4"/>
    <mergeCell ref="N4:P4"/>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13" location="津市!A1" tooltip="津市ページへジャンプ" display="津市"/>
    <hyperlink ref="A9" location="四日市市!A1" tooltip="四日市市ページへジャンプ" display="四日市市"/>
    <hyperlink ref="A10:A12" location="2011後期・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城市ページへジャンプ" display="新宮市"/>
    <hyperlink ref="A5:A6" location="桑名市・桑名郡!A1" display="桑名市"/>
    <hyperlink ref="A7:A8" location="いなべ市・員弁郡!A1" display="いなべ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85" zoomScaleNormal="85" zoomScaleSheetLayoutView="85" zoomScalePageLayoutView="0" workbookViewId="0" topLeftCell="A1">
      <selection activeCell="B1" sqref="B1:E2"/>
    </sheetView>
  </sheetViews>
  <sheetFormatPr defaultColWidth="9.00390625" defaultRowHeight="13.5"/>
  <sheetData/>
  <sheetProtection password="CC7B" sheet="1" objects="1" scenarios="1" formatCells="0"/>
  <printOptions horizontalCentered="1" verticalCentered="1"/>
  <pageMargins left="0" right="0" top="0" bottom="0" header="0.31496062992125984" footer="0.31496062992125984"/>
  <pageSetup fitToHeight="1" fitToWidth="1"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53" customWidth="1"/>
    <col min="2" max="2" width="10.625" style="153" customWidth="1"/>
    <col min="3" max="3" width="2.625" style="229" customWidth="1"/>
    <col min="4" max="4" width="4.125" style="121" hidden="1" customWidth="1"/>
    <col min="5" max="5" width="15.625" style="123" customWidth="1"/>
    <col min="6" max="6" width="7.625" style="152" customWidth="1"/>
    <col min="7" max="7" width="7.625" style="153" customWidth="1"/>
    <col min="8" max="8" width="4.12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5.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13</v>
      </c>
      <c r="B1" s="300"/>
      <c r="C1" s="300"/>
      <c r="D1" s="300"/>
      <c r="E1" s="301"/>
      <c r="F1" s="336" t="s">
        <v>23</v>
      </c>
      <c r="G1" s="337"/>
      <c r="H1" s="158"/>
      <c r="I1" s="306"/>
      <c r="J1" s="306"/>
      <c r="K1" s="306"/>
      <c r="L1" s="306"/>
      <c r="M1" s="306"/>
      <c r="N1" s="306"/>
      <c r="O1" s="306"/>
      <c r="P1" s="159"/>
      <c r="Q1" s="120" t="s">
        <v>14</v>
      </c>
      <c r="R1" s="346"/>
      <c r="S1" s="306"/>
      <c r="T1" s="306"/>
      <c r="U1" s="307"/>
      <c r="V1" s="259" t="s">
        <v>53</v>
      </c>
      <c r="W1" s="342"/>
      <c r="X1" s="343"/>
    </row>
    <row r="2" spans="1:24" ht="34.5" customHeight="1">
      <c r="A2" s="161"/>
      <c r="B2" s="302"/>
      <c r="C2" s="302"/>
      <c r="D2" s="302"/>
      <c r="E2" s="303"/>
      <c r="F2" s="336" t="s">
        <v>54</v>
      </c>
      <c r="G2" s="337"/>
      <c r="H2" s="158"/>
      <c r="I2" s="306"/>
      <c r="J2" s="306"/>
      <c r="K2" s="306"/>
      <c r="L2" s="306"/>
      <c r="M2" s="306"/>
      <c r="N2" s="306"/>
      <c r="O2" s="306"/>
      <c r="P2" s="159"/>
      <c r="Q2" s="120" t="s">
        <v>25</v>
      </c>
      <c r="R2" s="339">
        <f>A6+A30</f>
        <v>0</v>
      </c>
      <c r="S2" s="340"/>
      <c r="T2" s="340"/>
      <c r="U2" s="341"/>
      <c r="V2" s="260"/>
      <c r="W2" s="344"/>
      <c r="X2" s="345"/>
    </row>
    <row r="3" spans="5:24" ht="22.5" customHeight="1">
      <c r="E3" s="122"/>
      <c r="F3" s="122"/>
      <c r="G3" s="122"/>
      <c r="J3" s="332"/>
      <c r="K3" s="333"/>
      <c r="L3" s="124"/>
      <c r="M3" s="122"/>
      <c r="T3" s="124"/>
      <c r="U3" s="122"/>
      <c r="V3" s="122"/>
      <c r="X3" s="214"/>
    </row>
    <row r="4" spans="1:24" s="246" customFormat="1" ht="15.75" customHeight="1">
      <c r="A4" s="334" t="s">
        <v>0</v>
      </c>
      <c r="B4" s="335"/>
      <c r="C4" s="230"/>
      <c r="D4" s="329" t="s">
        <v>15</v>
      </c>
      <c r="E4" s="330"/>
      <c r="F4" s="331"/>
      <c r="G4" s="126" t="s">
        <v>19</v>
      </c>
      <c r="H4" s="329" t="s">
        <v>16</v>
      </c>
      <c r="I4" s="330"/>
      <c r="J4" s="331"/>
      <c r="K4" s="125" t="s">
        <v>19</v>
      </c>
      <c r="L4" s="329" t="s">
        <v>17</v>
      </c>
      <c r="M4" s="330"/>
      <c r="N4" s="331"/>
      <c r="O4" s="125" t="s">
        <v>19</v>
      </c>
      <c r="P4" s="329" t="s">
        <v>18</v>
      </c>
      <c r="Q4" s="330"/>
      <c r="R4" s="331"/>
      <c r="S4" s="125" t="s">
        <v>19</v>
      </c>
      <c r="T4" s="338" t="s">
        <v>466</v>
      </c>
      <c r="U4" s="330"/>
      <c r="V4" s="331"/>
      <c r="W4" s="126" t="s">
        <v>19</v>
      </c>
      <c r="X4" s="126" t="s">
        <v>22</v>
      </c>
    </row>
    <row r="5" spans="1:24" ht="15.75" customHeight="1">
      <c r="A5" s="212" t="s">
        <v>24</v>
      </c>
      <c r="B5" s="163"/>
      <c r="C5" s="231"/>
      <c r="D5" s="265">
        <v>240120101010</v>
      </c>
      <c r="E5" s="278" t="s">
        <v>495</v>
      </c>
      <c r="F5" s="272">
        <v>2950</v>
      </c>
      <c r="G5" s="164"/>
      <c r="H5" s="265">
        <v>240120202020</v>
      </c>
      <c r="I5" s="142" t="s">
        <v>522</v>
      </c>
      <c r="J5" s="165">
        <v>3400</v>
      </c>
      <c r="K5" s="247"/>
      <c r="L5" s="127"/>
      <c r="M5" s="128"/>
      <c r="N5" s="166"/>
      <c r="O5" s="248"/>
      <c r="P5" s="268">
        <v>240120405003</v>
      </c>
      <c r="Q5" s="130" t="s">
        <v>1</v>
      </c>
      <c r="R5" s="167">
        <v>1050</v>
      </c>
      <c r="S5" s="249"/>
      <c r="T5" s="127"/>
      <c r="U5" s="128"/>
      <c r="V5" s="168"/>
      <c r="W5" s="164"/>
      <c r="X5" s="261"/>
    </row>
    <row r="6" spans="1:24" ht="15.75" customHeight="1">
      <c r="A6" s="169">
        <f>SUM(G26,K26,O26,S26,W26)</f>
        <v>0</v>
      </c>
      <c r="B6" s="170">
        <f>SUM(F26,J26,N26,R26,V26)</f>
        <v>39050</v>
      </c>
      <c r="C6" s="232"/>
      <c r="D6" s="266">
        <v>240120101020</v>
      </c>
      <c r="E6" s="277" t="s">
        <v>58</v>
      </c>
      <c r="F6" s="171">
        <v>3850</v>
      </c>
      <c r="G6" s="172"/>
      <c r="H6" s="266">
        <v>240120202030</v>
      </c>
      <c r="I6" s="279" t="s">
        <v>523</v>
      </c>
      <c r="J6" s="173">
        <v>3350</v>
      </c>
      <c r="K6" s="250"/>
      <c r="L6" s="131"/>
      <c r="M6" s="130"/>
      <c r="N6" s="174"/>
      <c r="O6" s="251"/>
      <c r="P6" s="266">
        <v>240120405004</v>
      </c>
      <c r="Q6" s="130" t="s">
        <v>2</v>
      </c>
      <c r="R6" s="167">
        <v>1350</v>
      </c>
      <c r="S6" s="249"/>
      <c r="T6" s="131"/>
      <c r="U6" s="130"/>
      <c r="V6" s="175"/>
      <c r="W6" s="172"/>
      <c r="X6" s="262"/>
    </row>
    <row r="7" spans="1:24" ht="15.75" customHeight="1">
      <c r="A7" s="176"/>
      <c r="B7" s="177"/>
      <c r="C7" s="233"/>
      <c r="D7" s="266">
        <v>240120101090</v>
      </c>
      <c r="E7" s="277" t="s">
        <v>111</v>
      </c>
      <c r="F7" s="171">
        <v>2000</v>
      </c>
      <c r="G7" s="172"/>
      <c r="H7" s="266">
        <v>240120202040</v>
      </c>
      <c r="I7" s="279" t="s">
        <v>524</v>
      </c>
      <c r="J7" s="273">
        <v>1800</v>
      </c>
      <c r="K7" s="250"/>
      <c r="L7" s="131"/>
      <c r="M7" s="130"/>
      <c r="N7" s="174"/>
      <c r="O7" s="251"/>
      <c r="P7" s="131"/>
      <c r="Q7" s="130"/>
      <c r="R7" s="167"/>
      <c r="S7" s="249"/>
      <c r="T7" s="131"/>
      <c r="U7" s="130"/>
      <c r="V7" s="175"/>
      <c r="W7" s="172"/>
      <c r="X7" s="262"/>
    </row>
    <row r="8" spans="1:24" ht="15.75" customHeight="1">
      <c r="A8" s="176"/>
      <c r="B8" s="177"/>
      <c r="C8" s="233"/>
      <c r="D8" s="266">
        <v>240120101040</v>
      </c>
      <c r="E8" s="277" t="s">
        <v>55</v>
      </c>
      <c r="F8" s="171">
        <v>1000</v>
      </c>
      <c r="G8" s="172"/>
      <c r="H8" s="266">
        <v>240120202050</v>
      </c>
      <c r="I8" s="279" t="s">
        <v>525</v>
      </c>
      <c r="J8" s="173">
        <v>2700</v>
      </c>
      <c r="K8" s="250"/>
      <c r="L8" s="131"/>
      <c r="M8" s="130"/>
      <c r="N8" s="179"/>
      <c r="O8" s="249"/>
      <c r="P8" s="131"/>
      <c r="Q8" s="130"/>
      <c r="R8" s="167"/>
      <c r="S8" s="249"/>
      <c r="T8" s="131"/>
      <c r="U8" s="130"/>
      <c r="V8" s="175"/>
      <c r="W8" s="172"/>
      <c r="X8" s="262"/>
    </row>
    <row r="9" spans="1:24" ht="15.75" customHeight="1">
      <c r="A9" s="176"/>
      <c r="B9" s="177"/>
      <c r="C9" s="233"/>
      <c r="D9" s="266">
        <v>240120101080</v>
      </c>
      <c r="E9" s="277" t="s">
        <v>59</v>
      </c>
      <c r="F9" s="171">
        <v>1250</v>
      </c>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266">
        <v>240120101060</v>
      </c>
      <c r="E10" s="277" t="s">
        <v>74</v>
      </c>
      <c r="F10" s="171">
        <v>4100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266">
        <v>240120101110</v>
      </c>
      <c r="E11" s="277" t="s">
        <v>75</v>
      </c>
      <c r="F11" s="171">
        <v>3400</v>
      </c>
      <c r="G11" s="172"/>
      <c r="H11" s="132"/>
      <c r="I11" s="133"/>
      <c r="J11" s="167"/>
      <c r="K11" s="172"/>
      <c r="L11" s="132"/>
      <c r="M11" s="133"/>
      <c r="N11" s="179"/>
      <c r="O11" s="172"/>
      <c r="P11" s="131"/>
      <c r="Q11" s="279"/>
      <c r="R11" s="167"/>
      <c r="S11" s="172"/>
      <c r="T11" s="131"/>
      <c r="U11" s="130"/>
      <c r="V11" s="175"/>
      <c r="W11" s="180"/>
      <c r="X11" s="262"/>
    </row>
    <row r="12" spans="1:24" ht="15.75" customHeight="1">
      <c r="A12" s="176"/>
      <c r="B12" s="177"/>
      <c r="C12" s="233"/>
      <c r="D12" s="266">
        <v>240120101070</v>
      </c>
      <c r="E12" s="277" t="s">
        <v>112</v>
      </c>
      <c r="F12" s="171">
        <v>900</v>
      </c>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266">
        <v>240120101120</v>
      </c>
      <c r="E13" s="277" t="s">
        <v>496</v>
      </c>
      <c r="F13" s="171">
        <v>2500</v>
      </c>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c r="D14" s="266">
        <v>240120101140</v>
      </c>
      <c r="E14" s="277" t="s">
        <v>113</v>
      </c>
      <c r="F14" s="171">
        <v>3450</v>
      </c>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10　店</v>
      </c>
      <c r="F26" s="194">
        <f>SUM(F5:F25)</f>
        <v>25400</v>
      </c>
      <c r="G26" s="138">
        <f>SUM(G5:G25)</f>
        <v>0</v>
      </c>
      <c r="H26" s="136"/>
      <c r="I26" s="137" t="str">
        <f>CONCATENATE(FIXED(COUNTA(I5:I25),0,0),"　店")</f>
        <v>4　店</v>
      </c>
      <c r="J26" s="194">
        <f>SUM(J5:J25)</f>
        <v>11250</v>
      </c>
      <c r="K26" s="138">
        <f>SUM(K5:K25)</f>
        <v>0</v>
      </c>
      <c r="L26" s="136"/>
      <c r="M26" s="137" t="str">
        <f>CONCATENATE(FIXED(COUNTA(M5:M25),0,0),"　店")</f>
        <v>0　店</v>
      </c>
      <c r="N26" s="194">
        <f>SUM(N5:N25)</f>
        <v>0</v>
      </c>
      <c r="O26" s="138">
        <f>SUM(O5:O25)</f>
        <v>0</v>
      </c>
      <c r="P26" s="136"/>
      <c r="Q26" s="137" t="str">
        <f>CONCATENATE(FIXED(COUNTA(Q5:Q25),0,0),"　店")</f>
        <v>2　店</v>
      </c>
      <c r="R26" s="194">
        <f>SUM(R5:R25)</f>
        <v>2400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34" t="s">
        <v>0</v>
      </c>
      <c r="B28" s="335"/>
      <c r="C28" s="237"/>
      <c r="D28" s="329" t="s">
        <v>15</v>
      </c>
      <c r="E28" s="330"/>
      <c r="F28" s="331"/>
      <c r="G28" s="126" t="s">
        <v>19</v>
      </c>
      <c r="H28" s="329" t="s">
        <v>16</v>
      </c>
      <c r="I28" s="330"/>
      <c r="J28" s="331"/>
      <c r="K28" s="125" t="s">
        <v>19</v>
      </c>
      <c r="L28" s="329" t="s">
        <v>17</v>
      </c>
      <c r="M28" s="330"/>
      <c r="N28" s="331"/>
      <c r="O28" s="125" t="s">
        <v>19</v>
      </c>
      <c r="P28" s="329" t="s">
        <v>18</v>
      </c>
      <c r="Q28" s="330"/>
      <c r="R28" s="331"/>
      <c r="S28" s="125" t="s">
        <v>19</v>
      </c>
      <c r="T28" s="338" t="s">
        <v>466</v>
      </c>
      <c r="U28" s="330"/>
      <c r="V28" s="331"/>
      <c r="W28" s="126" t="s">
        <v>19</v>
      </c>
      <c r="X28" s="126" t="s">
        <v>22</v>
      </c>
    </row>
    <row r="29" spans="1:24" ht="15.75" customHeight="1">
      <c r="A29" s="197" t="s">
        <v>26</v>
      </c>
      <c r="B29" s="198"/>
      <c r="C29" s="238" t="s">
        <v>551</v>
      </c>
      <c r="D29" s="141"/>
      <c r="E29" s="142" t="s">
        <v>489</v>
      </c>
      <c r="F29" s="199"/>
      <c r="G29" s="200"/>
      <c r="H29" s="141"/>
      <c r="I29" s="142"/>
      <c r="J29" s="201"/>
      <c r="K29" s="200"/>
      <c r="L29" s="141"/>
      <c r="M29" s="142"/>
      <c r="N29" s="201"/>
      <c r="O29" s="200"/>
      <c r="P29" s="141"/>
      <c r="Q29" s="142"/>
      <c r="R29" s="201"/>
      <c r="S29" s="200"/>
      <c r="T29" s="141"/>
      <c r="U29" s="142"/>
      <c r="V29" s="202"/>
      <c r="W29" s="200"/>
      <c r="X29" s="261" t="s">
        <v>114</v>
      </c>
    </row>
    <row r="30" spans="1:24" ht="15.75" customHeight="1">
      <c r="A30" s="169">
        <f>SUM(G48,K48,O48,S48,W48)</f>
        <v>0</v>
      </c>
      <c r="B30" s="170">
        <f>SUM(F48,J48,N48,R48,V48)</f>
        <v>0</v>
      </c>
      <c r="C30" s="239"/>
      <c r="D30" s="131"/>
      <c r="E30" s="130"/>
      <c r="F30" s="179"/>
      <c r="G30" s="172"/>
      <c r="H30" s="131"/>
      <c r="I30" s="130"/>
      <c r="J30" s="167"/>
      <c r="K30" s="172"/>
      <c r="L30" s="131"/>
      <c r="M30" s="130"/>
      <c r="N30" s="167"/>
      <c r="O30" s="172"/>
      <c r="P30" s="131"/>
      <c r="Q30" s="130"/>
      <c r="R30" s="167"/>
      <c r="S30" s="172"/>
      <c r="T30" s="131"/>
      <c r="U30" s="130"/>
      <c r="V30" s="190"/>
      <c r="W30" s="172"/>
      <c r="X30" s="262"/>
    </row>
    <row r="31" spans="1:24" ht="15.75" customHeight="1">
      <c r="A31" s="184"/>
      <c r="B31" s="185"/>
      <c r="C31" s="236"/>
      <c r="D31" s="134"/>
      <c r="E31" s="135"/>
      <c r="F31" s="189"/>
      <c r="G31" s="187"/>
      <c r="H31" s="134"/>
      <c r="I31" s="135"/>
      <c r="J31" s="188"/>
      <c r="K31" s="187"/>
      <c r="L31" s="134"/>
      <c r="M31" s="135"/>
      <c r="N31" s="188"/>
      <c r="O31" s="187"/>
      <c r="P31" s="134"/>
      <c r="Q31" s="135"/>
      <c r="R31" s="188"/>
      <c r="S31" s="187"/>
      <c r="T31" s="134"/>
      <c r="U31" s="135"/>
      <c r="V31" s="191"/>
      <c r="W31" s="187"/>
      <c r="X31" s="262"/>
    </row>
    <row r="32" spans="1:24" ht="15.75" customHeight="1">
      <c r="A32" s="184"/>
      <c r="B32" s="185"/>
      <c r="C32" s="236"/>
      <c r="D32" s="134"/>
      <c r="E32" s="135"/>
      <c r="F32" s="189"/>
      <c r="G32" s="187"/>
      <c r="H32" s="134"/>
      <c r="I32" s="135"/>
      <c r="J32" s="188"/>
      <c r="K32" s="187"/>
      <c r="L32" s="134"/>
      <c r="M32" s="135"/>
      <c r="N32" s="188"/>
      <c r="O32" s="187"/>
      <c r="P32" s="134"/>
      <c r="Q32" s="135"/>
      <c r="R32" s="188"/>
      <c r="S32" s="187"/>
      <c r="T32" s="134"/>
      <c r="U32" s="135"/>
      <c r="V32" s="191"/>
      <c r="W32" s="187"/>
      <c r="X32" s="262"/>
    </row>
    <row r="33" spans="1:24" ht="15.75" customHeight="1">
      <c r="A33" s="169"/>
      <c r="B33" s="203"/>
      <c r="C33" s="239"/>
      <c r="D33" s="131"/>
      <c r="E33" s="130"/>
      <c r="F33" s="179"/>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131"/>
      <c r="E34" s="130"/>
      <c r="F34" s="179"/>
      <c r="G34" s="172"/>
      <c r="H34" s="131"/>
      <c r="I34" s="130"/>
      <c r="J34" s="167"/>
      <c r="K34" s="172"/>
      <c r="L34" s="131"/>
      <c r="M34" s="130"/>
      <c r="N34" s="167"/>
      <c r="O34" s="172"/>
      <c r="P34" s="131"/>
      <c r="Q34" s="130"/>
      <c r="R34" s="167"/>
      <c r="S34" s="172"/>
      <c r="T34" s="131"/>
      <c r="U34" s="130"/>
      <c r="V34" s="190"/>
      <c r="W34" s="172"/>
      <c r="X34" s="262"/>
    </row>
    <row r="35" spans="1:24" ht="15.75" customHeight="1">
      <c r="A35" s="184"/>
      <c r="B35" s="185"/>
      <c r="C35" s="236"/>
      <c r="D35" s="134"/>
      <c r="E35" s="135"/>
      <c r="F35" s="189"/>
      <c r="G35" s="187"/>
      <c r="H35" s="134"/>
      <c r="I35" s="135"/>
      <c r="J35" s="188"/>
      <c r="K35" s="187"/>
      <c r="L35" s="134"/>
      <c r="M35" s="135"/>
      <c r="N35" s="188"/>
      <c r="O35" s="187"/>
      <c r="P35" s="134"/>
      <c r="Q35" s="135"/>
      <c r="R35" s="188"/>
      <c r="S35" s="187"/>
      <c r="T35" s="134"/>
      <c r="U35" s="135"/>
      <c r="V35" s="191"/>
      <c r="W35" s="187"/>
      <c r="X35" s="262"/>
    </row>
    <row r="36" spans="1:24" ht="15.75" customHeight="1">
      <c r="A36" s="169"/>
      <c r="B36" s="203"/>
      <c r="C36" s="239"/>
      <c r="D36" s="131"/>
      <c r="E36" s="130"/>
      <c r="F36" s="179"/>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　店</v>
      </c>
      <c r="F48" s="194">
        <f>SUM(F29:F47)</f>
        <v>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0　店</v>
      </c>
      <c r="R48" s="194">
        <f>SUM(R29:R47)</f>
        <v>0</v>
      </c>
      <c r="S48" s="138">
        <f>SUM(S29:S47)</f>
        <v>0</v>
      </c>
      <c r="T48" s="136"/>
      <c r="U48" s="137" t="str">
        <f>CONCATENATE(FIXED(COUNTA(U29:U47),0,0),"　店")</f>
        <v>0　店</v>
      </c>
      <c r="V48" s="194">
        <f>SUM(V29:V47)</f>
        <v>0</v>
      </c>
      <c r="W48" s="223">
        <f>SUM(W29:W47)</f>
        <v>0</v>
      </c>
      <c r="X48" s="224">
        <f>SUM(X29:X47)</f>
        <v>0</v>
      </c>
    </row>
    <row r="49" spans="1:24" ht="15.75" customHeight="1">
      <c r="A49" s="146" t="s">
        <v>588</v>
      </c>
      <c r="B49" s="149"/>
      <c r="C49" s="242"/>
      <c r="D49" s="147"/>
      <c r="E49" s="148"/>
      <c r="F49" s="210"/>
      <c r="G49" s="253"/>
      <c r="H49" s="254"/>
      <c r="I49" s="255"/>
      <c r="J49" s="253"/>
      <c r="K49" s="253"/>
      <c r="L49" s="254"/>
      <c r="M49" s="255"/>
      <c r="N49" s="253"/>
      <c r="O49" s="253"/>
      <c r="P49" s="254"/>
      <c r="Q49" s="255"/>
      <c r="R49" s="253"/>
      <c r="S49" s="256"/>
      <c r="T49" s="254"/>
      <c r="U49" s="255"/>
      <c r="V49" s="257"/>
      <c r="W49" s="253"/>
      <c r="X49" s="258" t="s">
        <v>21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21">
    <mergeCell ref="R2:U2"/>
    <mergeCell ref="F1:G1"/>
    <mergeCell ref="L4:N4"/>
    <mergeCell ref="W1:X2"/>
    <mergeCell ref="H4:J4"/>
    <mergeCell ref="R1:U1"/>
    <mergeCell ref="I1:O1"/>
    <mergeCell ref="I2:O2"/>
    <mergeCell ref="P28:R28"/>
    <mergeCell ref="T28:V28"/>
    <mergeCell ref="P4:R4"/>
    <mergeCell ref="T4:V4"/>
    <mergeCell ref="A28:B28"/>
    <mergeCell ref="D28:F28"/>
    <mergeCell ref="H28:J28"/>
    <mergeCell ref="B1:E2"/>
    <mergeCell ref="D4:F4"/>
    <mergeCell ref="J3:K3"/>
    <mergeCell ref="A4:B4"/>
    <mergeCell ref="F2:G2"/>
    <mergeCell ref="L28:N28"/>
  </mergeCells>
  <conditionalFormatting sqref="G5">
    <cfRule type="cellIs" priority="1" dxfId="0" operator="lessThan" stopIfTrue="1">
      <formula>$F$5</formula>
    </cfRule>
  </conditionalFormatting>
  <dataValidations count="9">
    <dataValidation type="whole" operator="lessThanOrEqual" allowBlank="1" showInputMessage="1" showErrorMessage="1" sqref="L27 P5:P18 S5:S27 O23:P23 G29:G48 L30:L47 O21:O22 S29:S48 O29:O48 W29:W48 L5:L25 O24:O27 W5:W27 K5:K27 O20:P20 K30:K48 K29:L29 O5:O19 G5:G27">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F1:F2 G4 W4 S4 K4 O4 G28 S28 X4:X5 O28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I65536">
      <formula1>#REF!</formula1>
    </dataValidation>
    <dataValidation type="whole" operator="lessThanOrEqual" showInputMessage="1" showErrorMessage="1" sqref="HJ3:IV65536">
      <formula1>HH3</formula1>
    </dataValidation>
    <dataValidation type="whole" operator="lessThanOrEqual" allowBlank="1" showInputMessage="1" showErrorMessage="1" sqref="X29:X48 X6:X27">
      <formula1>桑名市・桑名郡!#REF!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7.3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13</v>
      </c>
      <c r="B1" s="300"/>
      <c r="C1" s="300"/>
      <c r="D1" s="300"/>
      <c r="E1" s="301"/>
      <c r="F1" s="336" t="s">
        <v>23</v>
      </c>
      <c r="G1" s="337"/>
      <c r="H1" s="158"/>
      <c r="I1" s="306"/>
      <c r="J1" s="306"/>
      <c r="K1" s="306"/>
      <c r="L1" s="306"/>
      <c r="M1" s="306"/>
      <c r="N1" s="306"/>
      <c r="O1" s="306"/>
      <c r="P1" s="159"/>
      <c r="Q1" s="120" t="s">
        <v>14</v>
      </c>
      <c r="R1" s="346"/>
      <c r="S1" s="306"/>
      <c r="T1" s="306"/>
      <c r="U1" s="307"/>
      <c r="V1" s="259" t="s">
        <v>53</v>
      </c>
      <c r="W1" s="342"/>
      <c r="X1" s="343"/>
    </row>
    <row r="2" spans="1:24" ht="34.5" customHeight="1">
      <c r="A2" s="161"/>
      <c r="B2" s="302"/>
      <c r="C2" s="302"/>
      <c r="D2" s="302"/>
      <c r="E2" s="303"/>
      <c r="F2" s="336" t="s">
        <v>54</v>
      </c>
      <c r="G2" s="337"/>
      <c r="H2" s="158"/>
      <c r="I2" s="306"/>
      <c r="J2" s="306"/>
      <c r="K2" s="306"/>
      <c r="L2" s="306"/>
      <c r="M2" s="306"/>
      <c r="N2" s="306"/>
      <c r="O2" s="306"/>
      <c r="P2" s="159"/>
      <c r="Q2" s="120" t="s">
        <v>25</v>
      </c>
      <c r="R2" s="339">
        <f>A6+A30</f>
        <v>0</v>
      </c>
      <c r="S2" s="340"/>
      <c r="T2" s="340"/>
      <c r="U2" s="341"/>
      <c r="V2" s="260"/>
      <c r="W2" s="344"/>
      <c r="X2" s="345"/>
    </row>
    <row r="3" spans="5:24" ht="22.5" customHeight="1">
      <c r="E3" s="122"/>
      <c r="F3" s="122"/>
      <c r="G3" s="122"/>
      <c r="J3" s="332"/>
      <c r="K3" s="333"/>
      <c r="L3" s="124"/>
      <c r="M3" s="122"/>
      <c r="T3" s="124"/>
      <c r="U3" s="122"/>
      <c r="V3" s="122"/>
      <c r="X3" s="214"/>
    </row>
    <row r="4" spans="1:24" s="246" customFormat="1" ht="15.75" customHeight="1">
      <c r="A4" s="334" t="s">
        <v>0</v>
      </c>
      <c r="B4" s="335"/>
      <c r="C4" s="230"/>
      <c r="D4" s="329" t="s">
        <v>15</v>
      </c>
      <c r="E4" s="330"/>
      <c r="F4" s="331"/>
      <c r="G4" s="126" t="s">
        <v>19</v>
      </c>
      <c r="H4" s="329" t="s">
        <v>16</v>
      </c>
      <c r="I4" s="330"/>
      <c r="J4" s="331"/>
      <c r="K4" s="125" t="s">
        <v>19</v>
      </c>
      <c r="L4" s="329" t="s">
        <v>17</v>
      </c>
      <c r="M4" s="330"/>
      <c r="N4" s="331"/>
      <c r="O4" s="125" t="s">
        <v>19</v>
      </c>
      <c r="P4" s="329" t="s">
        <v>18</v>
      </c>
      <c r="Q4" s="330"/>
      <c r="R4" s="331"/>
      <c r="S4" s="125" t="s">
        <v>19</v>
      </c>
      <c r="T4" s="338" t="s">
        <v>466</v>
      </c>
      <c r="U4" s="330"/>
      <c r="V4" s="331"/>
      <c r="W4" s="126" t="s">
        <v>19</v>
      </c>
      <c r="X4" s="126" t="s">
        <v>22</v>
      </c>
    </row>
    <row r="5" spans="1:24" ht="15.75" customHeight="1">
      <c r="A5" s="212" t="s">
        <v>20</v>
      </c>
      <c r="B5" s="163"/>
      <c r="C5" s="231"/>
      <c r="D5" s="265">
        <v>240140101060</v>
      </c>
      <c r="E5" s="278" t="s">
        <v>76</v>
      </c>
      <c r="F5" s="272">
        <v>1000</v>
      </c>
      <c r="G5" s="164"/>
      <c r="H5" s="127"/>
      <c r="I5" s="128"/>
      <c r="J5" s="165"/>
      <c r="K5" s="247"/>
      <c r="L5" s="127"/>
      <c r="M5" s="128"/>
      <c r="N5" s="166"/>
      <c r="O5" s="248"/>
      <c r="P5" s="129">
        <v>240140405002</v>
      </c>
      <c r="Q5" s="130" t="s">
        <v>116</v>
      </c>
      <c r="R5" s="167">
        <v>550</v>
      </c>
      <c r="S5" s="249"/>
      <c r="T5" s="127"/>
      <c r="U5" s="128"/>
      <c r="V5" s="168"/>
      <c r="W5" s="164"/>
      <c r="X5" s="261"/>
    </row>
    <row r="6" spans="1:24" ht="15.75" customHeight="1">
      <c r="A6" s="169">
        <f>SUM(G26,K26,O26,S26,W26)</f>
        <v>0</v>
      </c>
      <c r="B6" s="170">
        <f>SUM(F26,J26,N26,R26,V26)</f>
        <v>9600</v>
      </c>
      <c r="C6" s="232"/>
      <c r="D6" s="266">
        <v>240140101070</v>
      </c>
      <c r="E6" s="277" t="s">
        <v>80</v>
      </c>
      <c r="F6" s="171">
        <v>1200</v>
      </c>
      <c r="G6" s="172"/>
      <c r="H6" s="131"/>
      <c r="I6" s="130"/>
      <c r="J6" s="173"/>
      <c r="K6" s="250"/>
      <c r="L6" s="131"/>
      <c r="M6" s="130"/>
      <c r="N6" s="174"/>
      <c r="O6" s="251"/>
      <c r="P6" s="131">
        <v>240140405001</v>
      </c>
      <c r="Q6" s="130" t="s">
        <v>8</v>
      </c>
      <c r="R6" s="167">
        <v>150</v>
      </c>
      <c r="S6" s="249"/>
      <c r="T6" s="131"/>
      <c r="U6" s="130"/>
      <c r="V6" s="175"/>
      <c r="W6" s="172"/>
      <c r="X6" s="262"/>
    </row>
    <row r="7" spans="1:24" ht="15.75" customHeight="1">
      <c r="A7" s="176"/>
      <c r="B7" s="177"/>
      <c r="C7" s="233"/>
      <c r="D7" s="266">
        <v>240140101030</v>
      </c>
      <c r="E7" s="277" t="s">
        <v>77</v>
      </c>
      <c r="F7" s="171">
        <v>1800</v>
      </c>
      <c r="G7" s="172"/>
      <c r="H7" s="131"/>
      <c r="I7" s="130"/>
      <c r="J7" s="173"/>
      <c r="K7" s="250"/>
      <c r="L7" s="131"/>
      <c r="M7" s="130"/>
      <c r="N7" s="174"/>
      <c r="O7" s="251"/>
      <c r="P7" s="131"/>
      <c r="Q7" s="130"/>
      <c r="R7" s="167"/>
      <c r="S7" s="249"/>
      <c r="T7" s="131"/>
      <c r="U7" s="130"/>
      <c r="V7" s="175"/>
      <c r="W7" s="172"/>
      <c r="X7" s="262"/>
    </row>
    <row r="8" spans="1:24" ht="15.75" customHeight="1">
      <c r="A8" s="176"/>
      <c r="B8" s="177"/>
      <c r="C8" s="233"/>
      <c r="D8" s="266">
        <v>240140101040</v>
      </c>
      <c r="E8" s="277" t="s">
        <v>81</v>
      </c>
      <c r="F8" s="171">
        <v>2000</v>
      </c>
      <c r="G8" s="172"/>
      <c r="H8" s="131"/>
      <c r="I8" s="130"/>
      <c r="J8" s="173"/>
      <c r="K8" s="250"/>
      <c r="L8" s="131"/>
      <c r="M8" s="130"/>
      <c r="N8" s="179"/>
      <c r="O8" s="249"/>
      <c r="P8" s="131"/>
      <c r="Q8" s="130"/>
      <c r="R8" s="167"/>
      <c r="S8" s="249"/>
      <c r="T8" s="131"/>
      <c r="U8" s="130"/>
      <c r="V8" s="175"/>
      <c r="W8" s="172"/>
      <c r="X8" s="262"/>
    </row>
    <row r="9" spans="1:24" ht="15.75" customHeight="1">
      <c r="A9" s="176"/>
      <c r="B9" s="177"/>
      <c r="C9" s="233"/>
      <c r="D9" s="266">
        <v>240140101050</v>
      </c>
      <c r="E9" s="277" t="s">
        <v>78</v>
      </c>
      <c r="F9" s="171">
        <v>1400</v>
      </c>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266">
        <v>240140101080</v>
      </c>
      <c r="E10" s="277" t="s">
        <v>586</v>
      </c>
      <c r="F10" s="171">
        <v>1500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t="s">
        <v>543</v>
      </c>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t="s">
        <v>543</v>
      </c>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131"/>
      <c r="E13" s="130"/>
      <c r="F13" s="171" t="s">
        <v>543</v>
      </c>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c r="D14" s="131"/>
      <c r="E14" s="130"/>
      <c r="F14" s="171" t="s">
        <v>543</v>
      </c>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6　店</v>
      </c>
      <c r="F26" s="194">
        <f>SUM(F5:F25)</f>
        <v>8900</v>
      </c>
      <c r="G26" s="138">
        <f>SUM(G5:G25)</f>
        <v>0</v>
      </c>
      <c r="H26" s="136"/>
      <c r="I26" s="137" t="str">
        <f>CONCATENATE(FIXED(COUNTA(I5:I25),0,0),"　店")</f>
        <v>0　店</v>
      </c>
      <c r="J26" s="194">
        <f>SUM(J5:J25)</f>
        <v>0</v>
      </c>
      <c r="K26" s="138">
        <f>SUM(K5:K25)</f>
        <v>0</v>
      </c>
      <c r="L26" s="136"/>
      <c r="M26" s="137" t="str">
        <f>CONCATENATE(FIXED(COUNTA(M5:M25),0,0),"　店")</f>
        <v>0　店</v>
      </c>
      <c r="N26" s="194">
        <f>SUM(N5:N25)</f>
        <v>0</v>
      </c>
      <c r="O26" s="138">
        <f>SUM(O5:O25)</f>
        <v>0</v>
      </c>
      <c r="P26" s="136"/>
      <c r="Q26" s="137" t="str">
        <f>CONCATENATE(FIXED(COUNTA(Q5:Q25),0,0),"　店")</f>
        <v>2　店</v>
      </c>
      <c r="R26" s="194">
        <f>SUM(R5:R25)</f>
        <v>700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34" t="s">
        <v>0</v>
      </c>
      <c r="B28" s="335"/>
      <c r="C28" s="237"/>
      <c r="D28" s="329" t="s">
        <v>15</v>
      </c>
      <c r="E28" s="330"/>
      <c r="F28" s="331"/>
      <c r="G28" s="126" t="s">
        <v>19</v>
      </c>
      <c r="H28" s="329" t="s">
        <v>16</v>
      </c>
      <c r="I28" s="330"/>
      <c r="J28" s="331"/>
      <c r="K28" s="125" t="s">
        <v>19</v>
      </c>
      <c r="L28" s="329" t="s">
        <v>17</v>
      </c>
      <c r="M28" s="330"/>
      <c r="N28" s="331"/>
      <c r="O28" s="125" t="s">
        <v>19</v>
      </c>
      <c r="P28" s="329" t="s">
        <v>18</v>
      </c>
      <c r="Q28" s="330"/>
      <c r="R28" s="331"/>
      <c r="S28" s="125" t="s">
        <v>19</v>
      </c>
      <c r="T28" s="338" t="s">
        <v>466</v>
      </c>
      <c r="U28" s="330"/>
      <c r="V28" s="331"/>
      <c r="W28" s="126" t="s">
        <v>19</v>
      </c>
      <c r="X28" s="126" t="s">
        <v>22</v>
      </c>
    </row>
    <row r="29" spans="1:24" ht="15.75" customHeight="1">
      <c r="A29" s="197" t="s">
        <v>115</v>
      </c>
      <c r="B29" s="198"/>
      <c r="C29" s="239"/>
      <c r="D29" s="266">
        <v>240121101020</v>
      </c>
      <c r="E29" s="278" t="s">
        <v>497</v>
      </c>
      <c r="F29" s="272">
        <v>3850</v>
      </c>
      <c r="G29" s="172"/>
      <c r="H29" s="141"/>
      <c r="I29" s="142"/>
      <c r="J29" s="201"/>
      <c r="K29" s="200"/>
      <c r="L29" s="141"/>
      <c r="M29" s="142"/>
      <c r="N29" s="201"/>
      <c r="O29" s="200"/>
      <c r="P29" s="141">
        <v>240121405010</v>
      </c>
      <c r="Q29" s="130" t="s">
        <v>7</v>
      </c>
      <c r="R29" s="167">
        <v>350</v>
      </c>
      <c r="S29" s="200"/>
      <c r="T29" s="141"/>
      <c r="U29" s="142"/>
      <c r="V29" s="202"/>
      <c r="W29" s="200"/>
      <c r="X29" s="261" t="s">
        <v>480</v>
      </c>
    </row>
    <row r="30" spans="1:24" ht="15.75" customHeight="1">
      <c r="A30" s="169">
        <f>SUM(G48,K48,O48,S48,W48)</f>
        <v>0</v>
      </c>
      <c r="B30" s="170">
        <f>SUM(F48,J48,N48,R48,V48)</f>
        <v>4200</v>
      </c>
      <c r="C30" s="236"/>
      <c r="D30" s="134"/>
      <c r="E30" s="277"/>
      <c r="F30" s="171" t="s">
        <v>543</v>
      </c>
      <c r="G30" s="187"/>
      <c r="H30" s="131"/>
      <c r="I30" s="130"/>
      <c r="J30" s="167"/>
      <c r="K30" s="172"/>
      <c r="L30" s="131"/>
      <c r="M30" s="130"/>
      <c r="N30" s="167"/>
      <c r="O30" s="172"/>
      <c r="P30" s="131"/>
      <c r="Q30" s="130"/>
      <c r="R30" s="167" t="s">
        <v>543</v>
      </c>
      <c r="S30" s="172"/>
      <c r="T30" s="131"/>
      <c r="U30" s="130"/>
      <c r="V30" s="190"/>
      <c r="W30" s="172"/>
      <c r="X30" s="262" t="s">
        <v>481</v>
      </c>
    </row>
    <row r="31" spans="1:24" ht="15.75" customHeight="1">
      <c r="A31" s="184"/>
      <c r="B31" s="185"/>
      <c r="C31" s="236"/>
      <c r="D31" s="134"/>
      <c r="E31" s="135"/>
      <c r="F31" s="171" t="s">
        <v>543</v>
      </c>
      <c r="G31" s="187"/>
      <c r="H31" s="134"/>
      <c r="I31" s="135"/>
      <c r="J31" s="188"/>
      <c r="K31" s="187"/>
      <c r="L31" s="134"/>
      <c r="M31" s="135"/>
      <c r="N31" s="188"/>
      <c r="O31" s="187"/>
      <c r="P31" s="134"/>
      <c r="Q31" s="135"/>
      <c r="R31" s="188"/>
      <c r="S31" s="187"/>
      <c r="T31" s="134"/>
      <c r="U31" s="135"/>
      <c r="V31" s="191"/>
      <c r="W31" s="187"/>
      <c r="X31" s="262" t="s">
        <v>561</v>
      </c>
    </row>
    <row r="32" spans="1:24" ht="15.75" customHeight="1">
      <c r="A32" s="184"/>
      <c r="B32" s="185"/>
      <c r="C32" s="236"/>
      <c r="D32" s="134"/>
      <c r="E32" s="135"/>
      <c r="F32" s="171" t="s">
        <v>543</v>
      </c>
      <c r="G32" s="187"/>
      <c r="H32" s="134"/>
      <c r="I32" s="135"/>
      <c r="J32" s="188"/>
      <c r="K32" s="187"/>
      <c r="L32" s="134"/>
      <c r="M32" s="135"/>
      <c r="N32" s="188"/>
      <c r="O32" s="187"/>
      <c r="P32" s="134"/>
      <c r="Q32" s="135"/>
      <c r="R32" s="188"/>
      <c r="S32" s="187"/>
      <c r="T32" s="134"/>
      <c r="U32" s="135"/>
      <c r="V32" s="191"/>
      <c r="W32" s="187"/>
      <c r="X32" s="262"/>
    </row>
    <row r="33" spans="1:24" ht="15.75" customHeight="1">
      <c r="A33" s="169">
        <f>SUM(F41,J41,N41,R41,V41)</f>
        <v>0</v>
      </c>
      <c r="B33" s="203">
        <f>SUM(G41,K41,O41,S41,W41)</f>
        <v>0</v>
      </c>
      <c r="C33" s="239"/>
      <c r="D33" s="131"/>
      <c r="E33" s="130"/>
      <c r="F33" s="171" t="s">
        <v>543</v>
      </c>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131"/>
      <c r="E34" s="130"/>
      <c r="F34" s="171" t="s">
        <v>543</v>
      </c>
      <c r="G34" s="172"/>
      <c r="H34" s="131"/>
      <c r="I34" s="130"/>
      <c r="J34" s="167"/>
      <c r="K34" s="172"/>
      <c r="L34" s="131"/>
      <c r="M34" s="130"/>
      <c r="N34" s="167"/>
      <c r="O34" s="172"/>
      <c r="P34" s="131"/>
      <c r="Q34" s="130"/>
      <c r="R34" s="167"/>
      <c r="S34" s="172"/>
      <c r="T34" s="131"/>
      <c r="U34" s="130"/>
      <c r="V34" s="190"/>
      <c r="W34" s="172"/>
      <c r="X34" s="262"/>
    </row>
    <row r="35" spans="1:24" ht="15.75" customHeight="1">
      <c r="A35" s="184"/>
      <c r="B35" s="185"/>
      <c r="C35" s="236"/>
      <c r="D35" s="134"/>
      <c r="E35" s="135"/>
      <c r="F35" s="171" t="s">
        <v>543</v>
      </c>
      <c r="G35" s="187"/>
      <c r="H35" s="134"/>
      <c r="I35" s="135"/>
      <c r="J35" s="188"/>
      <c r="K35" s="187"/>
      <c r="L35" s="134"/>
      <c r="M35" s="135"/>
      <c r="N35" s="188"/>
      <c r="O35" s="187"/>
      <c r="P35" s="134"/>
      <c r="Q35" s="135"/>
      <c r="R35" s="188"/>
      <c r="S35" s="187"/>
      <c r="T35" s="134"/>
      <c r="U35" s="135"/>
      <c r="V35" s="191"/>
      <c r="W35" s="187"/>
      <c r="X35" s="262"/>
    </row>
    <row r="36" spans="1:24" ht="15.75" customHeight="1">
      <c r="A36" s="169"/>
      <c r="B36" s="203"/>
      <c r="C36" s="239"/>
      <c r="D36" s="131"/>
      <c r="E36" s="130"/>
      <c r="F36" s="171" t="s">
        <v>543</v>
      </c>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71" t="s">
        <v>543</v>
      </c>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1" t="s">
        <v>543</v>
      </c>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　店</v>
      </c>
      <c r="F48" s="194">
        <f>SUM(F29:F47)</f>
        <v>3850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1　店</v>
      </c>
      <c r="R48" s="194">
        <f>SUM(R29:R47)</f>
        <v>350</v>
      </c>
      <c r="S48" s="138">
        <f>SUM(S29:S47)</f>
        <v>0</v>
      </c>
      <c r="T48" s="136"/>
      <c r="U48" s="137" t="str">
        <f>CONCATENATE(FIXED(COUNTA(U29:U47),0,0),"　店")</f>
        <v>0　店</v>
      </c>
      <c r="V48" s="194">
        <f>SUM(V29:V47)</f>
        <v>0</v>
      </c>
      <c r="W48" s="223">
        <f>SUM(W29:W47)</f>
        <v>0</v>
      </c>
      <c r="X48" s="224">
        <f>SUM(X29:X47)</f>
        <v>0</v>
      </c>
    </row>
    <row r="49" spans="1:24" ht="15.75" customHeight="1">
      <c r="A49" s="146" t="s">
        <v>588</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E3:IV65536">
      <formula1>HC3</formula1>
    </dataValidation>
    <dataValidation type="whole" operator="lessThanOrEqual" showInputMessage="1" showErrorMessage="1" sqref="Y3:HD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28 S28 W28:X28 O28 F1:F2 X4:X5 K28 X29:X45"/>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29:L29 P5:P18 O29:O48 O23:P23 K30:K48 L30:L47 G5:G27 W29:W48 S29:S48 L5:L25 W5:W27 O20:P20 S5:S27 K5:K27 O24:O27 O5:O19 O21:O22 G29:G48">
      <formula1>K27</formula1>
    </dataValidation>
    <dataValidation type="whole" operator="lessThanOrEqual" allowBlank="1" showInputMessage="1" showErrorMessage="1" sqref="X6:X27 X46:X48">
      <formula1>いなべ市・員弁郡!#REF!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2021-05-11T08:10:13Z</cp:lastPrinted>
  <dcterms:created xsi:type="dcterms:W3CDTF">2001-09-20T06:42:30Z</dcterms:created>
  <dcterms:modified xsi:type="dcterms:W3CDTF">2021-06-24T08:29:21Z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