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600" tabRatio="847" firstSheet="3" activeTab="4"/>
  </bookViews>
  <sheets>
    <sheet name="表示" sheetId="1" r:id="rId1"/>
    <sheet name="取扱基準" sheetId="2" r:id="rId2"/>
    <sheet name="災害時注意事項" sheetId="3" r:id="rId3"/>
    <sheet name="取扱事項" sheetId="4" r:id="rId4"/>
    <sheet name="三重県" sheetId="5" r:id="rId5"/>
    <sheet name="桑名市・桑名郡・いなべ市・員弁郡" sheetId="6" r:id="rId6"/>
    <sheet name="四日市市" sheetId="7" r:id="rId7"/>
    <sheet name="三重郡・亀山市・鈴鹿市" sheetId="8" r:id="rId8"/>
    <sheet name="津市" sheetId="9" r:id="rId9"/>
    <sheet name="松阪市・多気郡" sheetId="10" r:id="rId10"/>
    <sheet name="伊勢市・度会郡" sheetId="11" r:id="rId11"/>
    <sheet name="鳥羽市・志摩市・尾鷲市" sheetId="12" r:id="rId12"/>
    <sheet name="熊野市・北牟婁郡・南牟婁郡" sheetId="13" r:id="rId13"/>
    <sheet name="伊賀市・名張市・新宮市" sheetId="14" r:id="rId14"/>
  </sheets>
  <definedNames>
    <definedName name="_xlfn.IFERROR" hidden="1">#NAME?</definedName>
    <definedName name="_xlnm.Print_Area" localSheetId="13">'伊賀市・名張市・新宮市'!$A$1:$K$49</definedName>
    <definedName name="_xlnm.Print_Area" localSheetId="10">'伊勢市・度会郡'!$A$1:$K$49</definedName>
    <definedName name="_xlnm.Print_Area" localSheetId="12">'熊野市・北牟婁郡・南牟婁郡'!$A$1:$K$49</definedName>
    <definedName name="_xlnm.Print_Area" localSheetId="2">'災害時注意事項'!$A$1:$E$51</definedName>
    <definedName name="_xlnm.Print_Area" localSheetId="4">'三重県'!$A$1:$I$28</definedName>
    <definedName name="_xlnm.Print_Area" localSheetId="6">'四日市市'!$A$1:$K$49</definedName>
    <definedName name="_xlnm.Print_Area" localSheetId="1">'取扱基準'!$A$1:$A$49</definedName>
    <definedName name="_xlnm.Print_Area" localSheetId="9">'松阪市・多気郡'!$A$1:$K$49</definedName>
    <definedName name="_xlnm.Print_Area" localSheetId="11">'鳥羽市・志摩市・尾鷲市'!$A$1:$K$49</definedName>
    <definedName name="_xlnm.Print_Area" localSheetId="8">'津市'!$A$1:$K$49</definedName>
  </definedNames>
  <calcPr fullCalcOnLoad="1"/>
</workbook>
</file>

<file path=xl/comments6.xml><?xml version="1.0" encoding="utf-8"?>
<comments xmlns="http://schemas.openxmlformats.org/spreadsheetml/2006/main">
  <authors>
    <author>sogo62</author>
  </authors>
  <commentList>
    <comment ref="E23" authorId="0">
      <text>
        <r>
          <rPr>
            <sz val="11"/>
            <rFont val="ＭＳ Ｐゴシック"/>
            <family val="3"/>
          </rPr>
          <t>桑名郡　中日新聞　木曽岬
尾張弥富市欄</t>
        </r>
      </text>
    </comment>
  </commentList>
</comments>
</file>

<file path=xl/sharedStrings.xml><?xml version="1.0" encoding="utf-8"?>
<sst xmlns="http://schemas.openxmlformats.org/spreadsheetml/2006/main" count="768" uniqueCount="496">
  <si>
    <t>地区</t>
  </si>
  <si>
    <t>折込日</t>
  </si>
  <si>
    <t>松阪市</t>
  </si>
  <si>
    <t>多気郡</t>
  </si>
  <si>
    <t>伊勢市</t>
  </si>
  <si>
    <t>度会郡</t>
  </si>
  <si>
    <t>鳥羽市</t>
  </si>
  <si>
    <t>尾鷲市</t>
  </si>
  <si>
    <t>熊野市</t>
  </si>
  <si>
    <t>北牟婁郡</t>
  </si>
  <si>
    <t>南牟婁郡</t>
  </si>
  <si>
    <t>名張市</t>
  </si>
  <si>
    <t>新宮市</t>
  </si>
  <si>
    <t>いなべ市</t>
  </si>
  <si>
    <t>志摩市</t>
  </si>
  <si>
    <t>㈱中日総合サービス</t>
  </si>
  <si>
    <t>桑名市</t>
  </si>
  <si>
    <t>部数</t>
  </si>
  <si>
    <t>桑名郡</t>
  </si>
  <si>
    <t>員弁郡</t>
  </si>
  <si>
    <t>／</t>
  </si>
  <si>
    <t>／</t>
  </si>
  <si>
    <t>／</t>
  </si>
  <si>
    <t>四日市市</t>
  </si>
  <si>
    <t>三重郡</t>
  </si>
  <si>
    <t>／</t>
  </si>
  <si>
    <t>亀山市</t>
  </si>
  <si>
    <t>鈴鹿市</t>
  </si>
  <si>
    <t>／</t>
  </si>
  <si>
    <t>津市</t>
  </si>
  <si>
    <t>／</t>
  </si>
  <si>
    <t>松阪市</t>
  </si>
  <si>
    <t>多気郡</t>
  </si>
  <si>
    <t>伊勢市</t>
  </si>
  <si>
    <t>度会郡</t>
  </si>
  <si>
    <t>鳥羽市</t>
  </si>
  <si>
    <t>志摩市</t>
  </si>
  <si>
    <t>尾鷲市</t>
  </si>
  <si>
    <t>熊野市</t>
  </si>
  <si>
    <t>北牟婁郡</t>
  </si>
  <si>
    <t>南牟婁郡</t>
  </si>
  <si>
    <t>伊賀市</t>
  </si>
  <si>
    <t>名張市</t>
  </si>
  <si>
    <t>新宮市</t>
  </si>
  <si>
    <t>三重県</t>
  </si>
  <si>
    <t>合計</t>
  </si>
  <si>
    <t>広告主</t>
  </si>
  <si>
    <t>チラシ銘柄</t>
  </si>
  <si>
    <t>店名</t>
  </si>
  <si>
    <t>全域配布部数</t>
  </si>
  <si>
    <t>朝刊折込部数</t>
  </si>
  <si>
    <t>地　　区</t>
  </si>
  <si>
    <t>240120Z01010</t>
  </si>
  <si>
    <t>240120Z01020</t>
  </si>
  <si>
    <t>240120Z01090</t>
  </si>
  <si>
    <t>240120Z01040</t>
  </si>
  <si>
    <t>240120Z01080</t>
  </si>
  <si>
    <t>240120Z01060</t>
  </si>
  <si>
    <t>240120Z01110</t>
  </si>
  <si>
    <t>240120Z01070</t>
  </si>
  <si>
    <t>240120Z01120</t>
  </si>
  <si>
    <t>240120Z01140</t>
  </si>
  <si>
    <t>240140Z01060</t>
  </si>
  <si>
    <t>240140Z01070</t>
  </si>
  <si>
    <t>240140Z01030</t>
  </si>
  <si>
    <t>240140Z01040</t>
  </si>
  <si>
    <t>240140Z01050</t>
  </si>
  <si>
    <t>240140Z01080</t>
  </si>
  <si>
    <t>240121Z01020</t>
  </si>
  <si>
    <t>240110Z01260</t>
  </si>
  <si>
    <t>240110Z01010</t>
  </si>
  <si>
    <t>240110Z01020</t>
  </si>
  <si>
    <t>240110Z01240</t>
  </si>
  <si>
    <t>240110Z01330</t>
  </si>
  <si>
    <t>240110Z01340</t>
  </si>
  <si>
    <t>240110Z01040</t>
  </si>
  <si>
    <t>240110Z01280</t>
  </si>
  <si>
    <t>240110Z01290</t>
  </si>
  <si>
    <t>240110Z01230</t>
  </si>
  <si>
    <t>240110Z01060</t>
  </si>
  <si>
    <t>240110Z01090</t>
  </si>
  <si>
    <t>240110Z01070</t>
  </si>
  <si>
    <t>240110Z01080</t>
  </si>
  <si>
    <t>240110Z01160</t>
  </si>
  <si>
    <t>240110Z01120</t>
  </si>
  <si>
    <t>240110Z01180</t>
  </si>
  <si>
    <t>240110Z01270</t>
  </si>
  <si>
    <t>240110Z01140</t>
  </si>
  <si>
    <t>240110Z01170</t>
  </si>
  <si>
    <t>240110Z01220</t>
  </si>
  <si>
    <t>240110Z01190</t>
  </si>
  <si>
    <t>240110Z01320</t>
  </si>
  <si>
    <t>240150Z01070</t>
  </si>
  <si>
    <t>240150Z01040</t>
  </si>
  <si>
    <t>240150Z01030</t>
  </si>
  <si>
    <t>240150Z01050</t>
  </si>
  <si>
    <t>240150Z01090</t>
  </si>
  <si>
    <t>240150Z01080</t>
  </si>
  <si>
    <t>240205Z01010</t>
  </si>
  <si>
    <t>240205Z01040</t>
  </si>
  <si>
    <t>240205Z01030</t>
  </si>
  <si>
    <t>240210Z01010</t>
  </si>
  <si>
    <t>240210Z01030</t>
  </si>
  <si>
    <t>240210Z01040</t>
  </si>
  <si>
    <t>240210Z01160</t>
  </si>
  <si>
    <t>240210Z01050</t>
  </si>
  <si>
    <t>240210Z01060</t>
  </si>
  <si>
    <t>240210Z01070</t>
  </si>
  <si>
    <t>240210Z01080</t>
  </si>
  <si>
    <t>240210Z01090</t>
  </si>
  <si>
    <t>240210Z01100</t>
  </si>
  <si>
    <t>240210Z01110</t>
  </si>
  <si>
    <t>240210Z01120</t>
  </si>
  <si>
    <t>240210Z01130</t>
  </si>
  <si>
    <t>240210Z01140</t>
  </si>
  <si>
    <t>240220Z01010</t>
  </si>
  <si>
    <t>240220Z01030</t>
  </si>
  <si>
    <t>240220Z01080</t>
  </si>
  <si>
    <t>240220Z01040</t>
  </si>
  <si>
    <t>240220Z01050</t>
  </si>
  <si>
    <t>240220Z01060</t>
  </si>
  <si>
    <t>240220Z01070</t>
  </si>
  <si>
    <t>240220Z01100</t>
  </si>
  <si>
    <t>240220Z01290</t>
  </si>
  <si>
    <t>240220Z01300</t>
  </si>
  <si>
    <t>240220Z01120</t>
  </si>
  <si>
    <t>240220Z01130</t>
  </si>
  <si>
    <t>240220Z01140</t>
  </si>
  <si>
    <t>240220Z01150</t>
  </si>
  <si>
    <t>240220Z01160</t>
  </si>
  <si>
    <t>240220Z01170</t>
  </si>
  <si>
    <t>240220Z01180</t>
  </si>
  <si>
    <t>240220Z01190</t>
  </si>
  <si>
    <t>240220Z01200</t>
  </si>
  <si>
    <t>240220Z01210</t>
  </si>
  <si>
    <t>240220Z01220</t>
  </si>
  <si>
    <t>240220Z01230</t>
  </si>
  <si>
    <t>240220Z01240</t>
  </si>
  <si>
    <t>240220Z01250</t>
  </si>
  <si>
    <t>240220Z01260</t>
  </si>
  <si>
    <t>240220Z01270</t>
  </si>
  <si>
    <t>240220Z01280</t>
  </si>
  <si>
    <t>240230Z01010</t>
  </si>
  <si>
    <t>240230Z01040</t>
  </si>
  <si>
    <t>240230Z01100</t>
  </si>
  <si>
    <t>240230Z01080</t>
  </si>
  <si>
    <t>240230Z01070</t>
  </si>
  <si>
    <t>240230Z01030</t>
  </si>
  <si>
    <t>240230Z01090</t>
  </si>
  <si>
    <t>240230Z01110</t>
  </si>
  <si>
    <t>240230Z01020</t>
  </si>
  <si>
    <t>240230Z01050</t>
  </si>
  <si>
    <t>240230Z01130</t>
  </si>
  <si>
    <t>240230Z01140</t>
  </si>
  <si>
    <t>240230Z01150</t>
  </si>
  <si>
    <t>240250Z01010</t>
  </si>
  <si>
    <t>240250Z01020</t>
  </si>
  <si>
    <t>240250Z01030</t>
  </si>
  <si>
    <t>240250Z01050</t>
  </si>
  <si>
    <t>240305Z01010</t>
  </si>
  <si>
    <t>240305Z01030</t>
  </si>
  <si>
    <t>240305Z01040</t>
  </si>
  <si>
    <t>240305Z01080</t>
  </si>
  <si>
    <t>240305Z01060</t>
  </si>
  <si>
    <t>240305Z01070</t>
  </si>
  <si>
    <t>240305Z01110</t>
  </si>
  <si>
    <t>240305Z01130</t>
  </si>
  <si>
    <t>240305Z01090</t>
  </si>
  <si>
    <t>240305Z01100</t>
  </si>
  <si>
    <t>240305Z01120</t>
  </si>
  <si>
    <t>240354Z01020</t>
  </si>
  <si>
    <t>240354Z01030</t>
  </si>
  <si>
    <t>240354Z01040</t>
  </si>
  <si>
    <t>240354Z01050</t>
  </si>
  <si>
    <t>240355Z01060</t>
  </si>
  <si>
    <t>240355Z01090</t>
  </si>
  <si>
    <t>240355Z01105</t>
  </si>
  <si>
    <t>240355Z01100</t>
  </si>
  <si>
    <t>240355Z01110</t>
  </si>
  <si>
    <t>240355Z01120</t>
  </si>
  <si>
    <t>240355Z01130</t>
  </si>
  <si>
    <t>240340Z01010</t>
  </si>
  <si>
    <t>240340Z01020</t>
  </si>
  <si>
    <t>240350Z01060</t>
  </si>
  <si>
    <t>240350Z01040</t>
  </si>
  <si>
    <t>240350Z01050</t>
  </si>
  <si>
    <t>240345Z01010</t>
  </si>
  <si>
    <t>240345Z01020</t>
  </si>
  <si>
    <t>240345Z01030</t>
  </si>
  <si>
    <t>240345Z01040</t>
  </si>
  <si>
    <t>240320Z01010</t>
  </si>
  <si>
    <t>240320Z01030</t>
  </si>
  <si>
    <t>240320Z01020</t>
  </si>
  <si>
    <t>240360Z01010</t>
  </si>
  <si>
    <t>240360Z01030</t>
  </si>
  <si>
    <t>240360Z01020</t>
  </si>
  <si>
    <t>240360Z01040</t>
  </si>
  <si>
    <t>240360Z01050</t>
  </si>
  <si>
    <t>240360Z01060</t>
  </si>
  <si>
    <t>240310Z01010</t>
  </si>
  <si>
    <t>240310Z01020</t>
  </si>
  <si>
    <t>240330Z01060</t>
  </si>
  <si>
    <t>240330Z01070</t>
  </si>
  <si>
    <t>240330Z01030</t>
  </si>
  <si>
    <t>240315Z01030</t>
  </si>
  <si>
    <t>240315Z01010</t>
  </si>
  <si>
    <t>240315Z01020</t>
  </si>
  <si>
    <t>240325Z01010</t>
  </si>
  <si>
    <t>　　・中日新聞の購読者へは朝刊に折り込み。</t>
  </si>
  <si>
    <t>　　・配布エリア地区の新聞折込チラシと同額を原則とする。</t>
  </si>
  <si>
    <t>　　・特殊な形態、サイズは折込広告料金に準じ個別に検討する。</t>
  </si>
  <si>
    <t>桑名市</t>
  </si>
  <si>
    <t>四日市市</t>
  </si>
  <si>
    <t>鈴鹿市</t>
  </si>
  <si>
    <t>桑名郡</t>
  </si>
  <si>
    <t>員弁郡</t>
  </si>
  <si>
    <t>三重郡</t>
  </si>
  <si>
    <t>亀山市</t>
  </si>
  <si>
    <t>津市</t>
  </si>
  <si>
    <t>240220Z01045</t>
  </si>
  <si>
    <t>サイズ</t>
  </si>
  <si>
    <t>240205Z01060</t>
  </si>
  <si>
    <t>240205Z01070</t>
  </si>
  <si>
    <t>　　・中日新聞折込広告取扱い基準を満たしたチラシ。</t>
  </si>
  <si>
    <t>　　・中日新聞未購読者へは情報紙とともに配布。</t>
  </si>
  <si>
    <t>　　投函禁止など配布不能世帯数により販売店ごとの世帯カバー率は異なります。</t>
  </si>
  <si>
    <t>240349Z01010</t>
  </si>
  <si>
    <t>240349Z01015</t>
  </si>
  <si>
    <t>240349Z01020</t>
  </si>
  <si>
    <t>桑名正和N</t>
  </si>
  <si>
    <t>加佐登N</t>
  </si>
  <si>
    <t>津(大光堂)</t>
  </si>
  <si>
    <t>津片田西M</t>
  </si>
  <si>
    <t>伊賀上野I</t>
  </si>
  <si>
    <t>伊賀上野北部</t>
  </si>
  <si>
    <t>依那古AMSI</t>
  </si>
  <si>
    <t>伊賀神戸AMSI</t>
  </si>
  <si>
    <t>阿山柘植AMSI</t>
  </si>
  <si>
    <t>島ヶ原AMSI</t>
  </si>
  <si>
    <t>伊賀山田AMSI</t>
  </si>
  <si>
    <t>青山町AMSI</t>
  </si>
  <si>
    <t>名張</t>
  </si>
  <si>
    <t>名張東部</t>
  </si>
  <si>
    <t>新宮</t>
  </si>
  <si>
    <t>三重楠</t>
  </si>
  <si>
    <t>津一身田S</t>
  </si>
  <si>
    <t>津高野尾S</t>
  </si>
  <si>
    <t>津安濃MS</t>
  </si>
  <si>
    <t>慥柄AMI</t>
  </si>
  <si>
    <t>東宮AMSI</t>
  </si>
  <si>
    <t>的矢AMSI</t>
  </si>
  <si>
    <t>熊野</t>
  </si>
  <si>
    <t>御浜・熊野南部I</t>
  </si>
  <si>
    <t>島勝AMSI</t>
  </si>
  <si>
    <t>白浦</t>
  </si>
  <si>
    <t>引本I</t>
  </si>
  <si>
    <t>上野南部I</t>
  </si>
  <si>
    <t>諏訪丸柱I</t>
  </si>
  <si>
    <t>桑名南部NS</t>
  </si>
  <si>
    <t>桑名久米NS</t>
  </si>
  <si>
    <t>伊勢市駅前NS</t>
  </si>
  <si>
    <t>伊勢市厚生NS</t>
  </si>
  <si>
    <t>伊勢市中央NS</t>
  </si>
  <si>
    <t>伊勢市北部NS</t>
  </si>
  <si>
    <t>伊勢市西部NS</t>
  </si>
  <si>
    <t>伊勢市南部NS</t>
  </si>
  <si>
    <t>柿野NS</t>
  </si>
  <si>
    <t>久居東部NS</t>
  </si>
  <si>
    <t>久居NS</t>
  </si>
  <si>
    <t>久居西部NS</t>
  </si>
  <si>
    <t>久居南部NS</t>
  </si>
  <si>
    <t>川越南NS</t>
  </si>
  <si>
    <t>大矢知NS</t>
  </si>
  <si>
    <t>四日市羽津NS</t>
  </si>
  <si>
    <t>四日市駅西NS</t>
  </si>
  <si>
    <t>四日市常磐NS</t>
  </si>
  <si>
    <t>四日市南部NS</t>
  </si>
  <si>
    <t>四日市笹川NS</t>
  </si>
  <si>
    <t>四日市波木NS</t>
  </si>
  <si>
    <t>大山田団地NSI</t>
  </si>
  <si>
    <t>蓮花寺NSI</t>
  </si>
  <si>
    <t>紀伊長島NSI</t>
  </si>
  <si>
    <t>三重小俣NSI</t>
  </si>
  <si>
    <t>大淀NSI</t>
  </si>
  <si>
    <t>松阪大黒田NSI</t>
  </si>
  <si>
    <t>松阪川井町NSI</t>
  </si>
  <si>
    <t>松阪鎌田NSI</t>
  </si>
  <si>
    <t>松阪大平NSI</t>
  </si>
  <si>
    <t>松阪桜町NSI</t>
  </si>
  <si>
    <t>松阪徳和NSI</t>
  </si>
  <si>
    <t>松阪櫛田NSI</t>
  </si>
  <si>
    <t>六軒NSI</t>
  </si>
  <si>
    <t>長太の浦NSI</t>
  </si>
  <si>
    <t>伊勢若松NSI</t>
  </si>
  <si>
    <t>白子NSI</t>
  </si>
  <si>
    <t>鈴鹿旭が丘NSI</t>
  </si>
  <si>
    <t>鈴鹿磯山NSI</t>
  </si>
  <si>
    <t>伊勢神戸南部NSI</t>
  </si>
  <si>
    <t>玉垣NSI</t>
  </si>
  <si>
    <t>鈴鹿桜島NSI</t>
  </si>
  <si>
    <t>鈴鹿平田NSI</t>
  </si>
  <si>
    <t>鈴鹿国府NSI</t>
  </si>
  <si>
    <t>阿倉川NSI</t>
  </si>
  <si>
    <t>四日市生桑NSI</t>
  </si>
  <si>
    <t>四日市中央NSI</t>
  </si>
  <si>
    <t>梅戸井NAMSI</t>
  </si>
  <si>
    <t>員弁NAMSI</t>
  </si>
  <si>
    <t>員弁治田NAMSI</t>
  </si>
  <si>
    <t>二木島NAMSI</t>
  </si>
  <si>
    <t>磯部NAMSI</t>
  </si>
  <si>
    <t>浜島NAMSI</t>
  </si>
  <si>
    <t>滝原NAMSI</t>
  </si>
  <si>
    <t>大内山NAMSI</t>
  </si>
  <si>
    <t>柏崎NAMSI</t>
  </si>
  <si>
    <t>三重中島NAMSI</t>
  </si>
  <si>
    <t>吉津(神前)NAMSI</t>
  </si>
  <si>
    <t>島津(古和)NAMSI</t>
  </si>
  <si>
    <t>南勢町東NAMSI</t>
  </si>
  <si>
    <t>南勢町西NAMSI</t>
  </si>
  <si>
    <t>松阪片野橋NAMSI</t>
  </si>
  <si>
    <t>三瀬谷NAMSI</t>
  </si>
  <si>
    <t>宮川村NAMSI</t>
  </si>
  <si>
    <t>栃原NAMSI</t>
  </si>
  <si>
    <t>榊原NAMSI</t>
  </si>
  <si>
    <t>椋本NAMSI</t>
  </si>
  <si>
    <t>北神山NAMSI</t>
  </si>
  <si>
    <t>菰野朝上NAMSI</t>
  </si>
  <si>
    <t>下ノ庄NAMSI</t>
  </si>
  <si>
    <t>加太NAMSI</t>
  </si>
  <si>
    <t>石榑NAMI</t>
  </si>
  <si>
    <t>阿下喜NAMI</t>
  </si>
  <si>
    <t>阿曽NAMI</t>
  </si>
  <si>
    <t>贄NAMI</t>
  </si>
  <si>
    <t>四日市川島NMSI</t>
  </si>
  <si>
    <t>千里ヶ丘NMSI</t>
  </si>
  <si>
    <t>豊津上野NMSI</t>
  </si>
  <si>
    <t>亀山中央NMSI</t>
  </si>
  <si>
    <t>亀山北部NMSI</t>
  </si>
  <si>
    <t>田丸NI</t>
  </si>
  <si>
    <t>伊勢神戸北部NI</t>
  </si>
  <si>
    <t>伊勢朝日NM</t>
  </si>
  <si>
    <t>川越北NMS</t>
  </si>
  <si>
    <t>鈴峰NMI</t>
  </si>
  <si>
    <t>津高茶屋NMS</t>
  </si>
  <si>
    <t>津雲出NMS</t>
  </si>
  <si>
    <t>九鬼NAI</t>
  </si>
  <si>
    <t>四日市あかつきNM</t>
  </si>
  <si>
    <t>依頼部数</t>
  </si>
  <si>
    <t>中日新聞専売店の「全域配布」について</t>
  </si>
  <si>
    <t>1.　配布日</t>
  </si>
  <si>
    <t>2.　配布物</t>
  </si>
  <si>
    <t>3.　配布方法</t>
  </si>
  <si>
    <t>4.　定義に関して</t>
  </si>
  <si>
    <t>　　全域配布定数＝①折込定数＋②未購読配布数</t>
  </si>
  <si>
    <t>　　②未購読配布数＝行政発表世帯数－①折込定数－配布不能世帯数</t>
  </si>
  <si>
    <t>　　※市区町村レベルで全世帯の約80％以上をカバーします。</t>
  </si>
  <si>
    <t>5.　配布料金</t>
  </si>
  <si>
    <t>6.　取扱注意事項</t>
  </si>
  <si>
    <t>　　・一部地域では全域配布サービスは行っておりません。</t>
  </si>
  <si>
    <t>　　・販売店個店単位で全域定数を満たすことが原則となります.</t>
  </si>
  <si>
    <t>　　・合売店では一部他紙一般紙にも折り込まれます。</t>
  </si>
  <si>
    <t>　　・同じ配布エリアでも配布日によって情報紙が異なります。</t>
  </si>
  <si>
    <t>　　・台風などの悪天候の場合、配布日は上記の限りではありません。</t>
  </si>
  <si>
    <t>鵜殿AMS</t>
  </si>
  <si>
    <t>井田AMS</t>
  </si>
  <si>
    <t>紀宝AMS</t>
  </si>
  <si>
    <t>上野口AMS</t>
  </si>
  <si>
    <t>240220Z01310</t>
  </si>
  <si>
    <t>240355Z01140</t>
  </si>
  <si>
    <t>240355Z01150</t>
  </si>
  <si>
    <t>240230Z01160</t>
  </si>
  <si>
    <t>第2金曜日</t>
  </si>
  <si>
    <t>第4金曜日</t>
  </si>
  <si>
    <t>○</t>
  </si>
  <si>
    <t>○</t>
  </si>
  <si>
    <t>　　・愛知県：毎月第2金曜日　第4金曜日</t>
  </si>
  <si>
    <t>※未購読者への配布は当日中が原則</t>
  </si>
  <si>
    <r>
      <t>　　・岐阜県：毎月第2金曜日</t>
    </r>
    <r>
      <rPr>
        <sz val="6"/>
        <rFont val="ＭＳ Ｐゴシック"/>
        <family val="3"/>
      </rPr>
      <t>（※1）</t>
    </r>
    <r>
      <rPr>
        <sz val="11"/>
        <rFont val="ＭＳ Ｐゴシック"/>
        <family val="3"/>
      </rPr>
      <t>　第4金曜日</t>
    </r>
  </si>
  <si>
    <t>※未購読者への配布は当日とその翌日中が原則</t>
  </si>
  <si>
    <r>
      <t>　　・三重県：毎月第2金曜日</t>
    </r>
    <r>
      <rPr>
        <sz val="6"/>
        <rFont val="ＭＳ Ｐゴシック"/>
        <family val="3"/>
      </rPr>
      <t>（※1）</t>
    </r>
    <r>
      <rPr>
        <sz val="11"/>
        <rFont val="ＭＳ Ｐゴシック"/>
        <family val="3"/>
      </rPr>
      <t>　第4金曜日</t>
    </r>
  </si>
  <si>
    <t>（※1）一部地域のみ実施となります。</t>
  </si>
  <si>
    <t>未購読部数</t>
  </si>
  <si>
    <t/>
  </si>
  <si>
    <t>新聞折込広告取扱基準</t>
  </si>
  <si>
    <t>　当社は日本新聞協会の「折込広告の取扱基準」および、新聞社の「広告掲載基準」を参考として、折込広告取扱基準を設けております。</t>
  </si>
  <si>
    <t>　つぎのような折込チラシはお引き受けできかねます。</t>
  </si>
  <si>
    <t>（1） 広告の内容がはっきりしないもの。および、広告主の所在地、事業所名、ＨＰアドレス等のいずれの記載もなく、広告責任者が明確でないもの。</t>
  </si>
  <si>
    <t>（2） 虚偽または誇大表現により、誤認されるおそれのあるもの。「日本一」「業界一」等の最高・最大級の表現、「絶対に」「確実に」等、商品の性能、</t>
  </si>
  <si>
    <t>　　　効能、効果を保証する断定的表現を用いたもの。</t>
  </si>
  <si>
    <t>（3） 景表法（不当景品付販売・不当表示の禁止）、不正競争防止法（コピー商品等の販売宣伝の禁止）などのほか、薬事法、医療法など法律や条例に</t>
  </si>
  <si>
    <t>　　　触れると思われるもの。（医薬品等を否定する内容や迷信に類する非科学的な内容のもの等）</t>
  </si>
  <si>
    <t>　　</t>
  </si>
  <si>
    <t>（4） 広告主の主観的意見、意図、表現がみられ、他者を誹謗中傷し、結果的に他者の名誉、信用を傷つけるおそれがある表現のもの。（誹謗中傷広告等）</t>
  </si>
  <si>
    <t xml:space="preserve">     </t>
  </si>
  <si>
    <t>（5）「新聞業における公正競争規約」に触れる抽選券・金券などを刷り込んだもの、クーポン付き広告に関する規則、運営細則に違反するもの。</t>
  </si>
  <si>
    <t>　　　</t>
  </si>
  <si>
    <t>（6） 政治問題や係争中（もしくは係争が予想される）問題について、一方的な主張を述べたものや、立候補が予定されている人物の名称を記載するなど、</t>
  </si>
  <si>
    <t>　　　選挙の事前運動と推量されるもの。</t>
  </si>
  <si>
    <t>（7） 煽情的な言葉や、写真、イラスト等を用いた表現で、暴力・犯罪を肯定・礼讃するなど、公序良俗に反する表現のもの。</t>
  </si>
  <si>
    <t xml:space="preserve">      </t>
  </si>
  <si>
    <t>（8） 不動産広告で、広告主の名称、所在地、販売物件の所在地、地目、建築の可否、建ぺい率、交通アクセス、価格、管理費、維持費、販売条件、</t>
  </si>
  <si>
    <t xml:space="preserve">      宅建業法による免許証番号などが明確に記載されてないもの。</t>
  </si>
  <si>
    <t>（9） 貸金業広告で、貸金業規制法で定められている必要事項が表示されていないもの。 （商号、名称、氏名、登録番号、住所、利率等）</t>
  </si>
  <si>
    <t>（10）発行本社の新聞と混同、誤認されると思われるものや、他紙の社名、題字、記事、催事などが掲載、引用されているもの。</t>
  </si>
  <si>
    <t xml:space="preserve">      その他、著作権・肖像権・商標権等を侵害するおそれのあるもの。</t>
  </si>
  <si>
    <t>（11）新聞社がそれぞれ定めた広告掲載基準に照らして、新聞折込が不適当と認められるもの。</t>
  </si>
  <si>
    <t>（12）新聞販売店の営業活動に支障をきたし、不利益になると判断されるもの。</t>
  </si>
  <si>
    <t>■ 上記に限らず、判断がむずかしいものは、新聞発行本社、関係諸機関の指導・協議によって決めさせていただきます。</t>
  </si>
  <si>
    <t xml:space="preserve">   なお、ご不明な点がございましたら当社へご相談下さい。</t>
  </si>
  <si>
    <t xml:space="preserve">   </t>
  </si>
  <si>
    <t>大規模災害発生時における新聞折込広告の取り扱いについて</t>
  </si>
  <si>
    <t>大規模な災害（大地震、津波、洪水、豪雪、大火災、大規模停電、火山噴火、原子力発電所の事故、新型感染症の大流行、他国からの攻撃など）に見舞われた</t>
  </si>
  <si>
    <t>場合、中日新聞折込広告協同組合加盟の折込会社と中日新聞販売店は被災の状況を的確に判断し、折込広告をご愛読者へお届けするために全力を傾注します。</t>
  </si>
  <si>
    <t>しかしながらライフラインや通信網、輸送ルートなどが遮断され、被災地の新聞販売店や従業員に甚大な被害が及んだ場合は、クライアント様のご要望にお応</t>
  </si>
  <si>
    <t>えできない場合もあります。</t>
  </si>
  <si>
    <t>この様に事前の予測と回避が不可能な事態が発生し、折込会社と新聞販売店の努力にも関わらず指定日に新聞折込が出来なかった場合、折込会社と新聞販売店</t>
  </si>
  <si>
    <t>は一切の責任を負う事ができません。あらかじめご容赦いただきますようお願い申しあげます。</t>
  </si>
  <si>
    <t>東海地震に関する「警戒宣言」発令時の折込広告の取り扱いについて</t>
  </si>
  <si>
    <t>『大地震への警戒宣言や注意情報が発令された場合、新聞折込広告は中止になります』</t>
  </si>
  <si>
    <t>　愛知県、三重県の大部分の市町村と岐阜県中津川市は大規模地震対策措置法により、地震防災対策強化地域に指定されています。指定された地域で大規</t>
  </si>
  <si>
    <t>　警戒宣言発令後は交通規制が始まり、指定地域内へ車両の進入が禁止されるほか、一般の道路も時速20㎞に速度制限されるため大渋滞の発生が予想され</t>
  </si>
  <si>
    <t>　このため東海地震の注意情報や警戒宣言の発令と同時に、お客様からお預かりした新聞折込広告の配送作業は「中止」させていただきます。配送中の車</t>
  </si>
  <si>
    <t>　両に対しては折込広告をお預かりした状態ですみやかに帰社するように指示しますが、交通事情と警察官の指示によって止むを得ず路上に駐車し避難し</t>
  </si>
  <si>
    <t>　なければならない事も想定されます。</t>
  </si>
  <si>
    <t>　何卒ご理解とご了承をいただけますようお願いいたします。</t>
  </si>
  <si>
    <t xml:space="preserve">   </t>
  </si>
  <si>
    <t>　模な地震の発生が予知されますと、内閣総理大臣から警戒宣言が発令されることになっています。また東海地震の前兆現象が高まると、気象庁から注意</t>
  </si>
  <si>
    <t>　情報が発表されます。</t>
  </si>
  <si>
    <t>　ます。</t>
  </si>
  <si>
    <t>　すでに配送が完了した新聞折込広告も、新聞販売店での組み込み作業が「中止」になり新聞折込ができなくなります。幸い注意情報や警戒宣言が解除</t>
  </si>
  <si>
    <t>　された場合も、混乱が解消するまでしばらくの間は新聞折込ができない場合もあります。</t>
  </si>
  <si>
    <t>※1</t>
  </si>
  <si>
    <t>※1・・・第2週の全域配布部数は員弁郡東員町エリア分（1,000枚）の実施のみとなります。</t>
  </si>
  <si>
    <t>2020年8月、12月は未実施となります。</t>
  </si>
  <si>
    <t>多度NAMYSI</t>
  </si>
  <si>
    <t>深谷NAMYSI</t>
  </si>
  <si>
    <t>桑名長島NAMSI</t>
  </si>
  <si>
    <t>桑名中央NS</t>
  </si>
  <si>
    <t>桑名東部NS</t>
  </si>
  <si>
    <t>西桑名ネオポリスNSI</t>
  </si>
  <si>
    <t>富田(生川)NS</t>
  </si>
  <si>
    <t>四日市西部NAMSI</t>
  </si>
  <si>
    <t>塩浜NI</t>
  </si>
  <si>
    <t>山城N</t>
  </si>
  <si>
    <t>三重平NSI</t>
  </si>
  <si>
    <t>四日市内部NSI</t>
  </si>
  <si>
    <t>四日市保々NMSI</t>
  </si>
  <si>
    <t>四日市橋北NSI</t>
  </si>
  <si>
    <t>鵜川原NM</t>
  </si>
  <si>
    <t>鈴鹿栄NSI</t>
  </si>
  <si>
    <t>亀山南部NMSI</t>
  </si>
  <si>
    <t>津　一志NS</t>
  </si>
  <si>
    <t>伊勢竹原NAMYSI</t>
  </si>
  <si>
    <t>八知NAMYSI</t>
  </si>
  <si>
    <t>奥津NAMYSI</t>
  </si>
  <si>
    <t>津橋南SI</t>
  </si>
  <si>
    <t>津片田東M</t>
  </si>
  <si>
    <t>白山NAMSI</t>
  </si>
  <si>
    <t>津西が丘</t>
  </si>
  <si>
    <t>家城NAMI</t>
  </si>
  <si>
    <t>津南が丘SI</t>
  </si>
  <si>
    <t>津新町SI</t>
  </si>
  <si>
    <t>松阪中央NSI</t>
  </si>
  <si>
    <t>飯高NAMSI</t>
  </si>
  <si>
    <t>松阪まえのへたNSI</t>
  </si>
  <si>
    <t>伊勢中川NSI</t>
  </si>
  <si>
    <t>相可NAMSI</t>
  </si>
  <si>
    <t>伊勢市東部NS</t>
  </si>
  <si>
    <t>わたらいNAMSI</t>
  </si>
  <si>
    <t>鳥羽NAMSI</t>
  </si>
  <si>
    <t>鳥羽南部NAMSI</t>
  </si>
  <si>
    <t>鵜方NAMSI</t>
  </si>
  <si>
    <t>三木里NAMSI</t>
  </si>
  <si>
    <t>賀田NAMSI</t>
  </si>
  <si>
    <t>相賀NAMSI</t>
  </si>
  <si>
    <t>船津NAMI</t>
  </si>
  <si>
    <t>新堂NAMSI</t>
  </si>
  <si>
    <t>桔梗ヶ丘・美旗</t>
  </si>
  <si>
    <t>木曽岬NＡＭSI</t>
  </si>
  <si>
    <t>　　※2021年8月は第4金曜日のみ、12月は第2金曜日のみの実施となります。</t>
  </si>
  <si>
    <t>　　　岐阜県、三重県の12月第2金曜日実施に関しては、通常第4金曜日実施エリアが対象となります。</t>
  </si>
  <si>
    <t>※2021年8月は第4金曜日のみ、12月は第2金曜日のみ（通常第4金曜日実施販売店対象）の実施となります。</t>
  </si>
  <si>
    <t>津白塚MS</t>
  </si>
  <si>
    <t>津橋北M</t>
  </si>
  <si>
    <t>明和NS</t>
  </si>
  <si>
    <t>大紀町錦AMSI</t>
  </si>
  <si>
    <t>尾鷲MS</t>
  </si>
  <si>
    <t>大王片田NAMSI</t>
  </si>
  <si>
    <t>2021年後期</t>
  </si>
  <si>
    <t>全域配布サービス紙数表</t>
  </si>
  <si>
    <t>藤原NAMYSI</t>
  </si>
  <si>
    <t>和具NAMSI</t>
  </si>
  <si>
    <t>2021年後期（10月1日以降）</t>
  </si>
  <si>
    <t>四日市あがたNMI</t>
  </si>
  <si>
    <t>四日市桜NMI</t>
  </si>
  <si>
    <t>菰野NAMI</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</si>
</sst>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numFmt numFmtId="178" formatCode="[$-411]ggge&quot;年&quot;m&quot;月&quot;&quot;現&quot;&quot;在&quot;"/>
    <numFmt numFmtId="179" formatCode="0_);[Red]\(0\)"/>
    <numFmt numFmtId="180" formatCode="#,##0_);[Red]\(#,##0\)"/>
    <numFmt numFmtId="181" formatCode="&quot;¥&quot;#,##0_);[Red]\(&quot;¥&quot;#,##0\)"/>
    <numFmt numFmtId="182" formatCode="&quot;Yes&quot;;&quot;Yes&quot;;&quot;No&quot;"/>
    <numFmt numFmtId="183" formatCode="&quot;True&quot;;&quot;True&quot;;&quot;False&quot;"/>
    <numFmt numFmtId="184" formatCode="&quot;On&quot;;&quot;On&quot;;&quot;Off&quot;"/>
    <numFmt numFmtId="185" formatCode="#,##0_);\(#,##0\)"/>
    <numFmt numFmtId="186" formatCode="#,##0_ ;[Red]\-#,##0\ "/>
    <numFmt numFmtId="187" formatCode="\(##,###\)"/>
    <numFmt numFmtId="188" formatCode="#,###\ ;"/>
    <numFmt numFmtId="189" formatCode="#,##0;[Red]#,##0"/>
    <numFmt numFmtId="190" formatCode="#,##0_ ;[Red]\-#,##0;"/>
    <numFmt numFmtId="191" formatCode="m&quot;月&quot;d&quot;日&quot;\(aaa\)"/>
    <numFmt numFmtId="192" formatCode="\(#,###\)"/>
    <numFmt numFmtId="193" formatCode="#,##0;[Red]\-#,##0;"/>
    <numFmt numFmtId="194" formatCode="0_ "/>
    <numFmt numFmtId="195" formatCode="[$-411]ggge&quot;年&quot;m&quot;月&quot;d&quot;日&quot;\(aaa\)"/>
    <numFmt numFmtId="196" formatCode="#,###"/>
    <numFmt numFmtId="197" formatCode="#,###&quot;枚&quot;"/>
    <numFmt numFmtId="198" formatCode="0.0"/>
    <numFmt numFmtId="199" formatCode="0;\-0;0"/>
    <numFmt numFmtId="200" formatCode="[$]ggge&quot;年&quot;m&quot;月&quot;d&quot;日&quot;;@"/>
    <numFmt numFmtId="201" formatCode="[$-411]gge&quot;年&quot;m&quot;月&quot;d&quot;日&quot;;@"/>
    <numFmt numFmtId="202" formatCode="[$]gge&quot;年&quot;m&quot;月&quot;d&quot;日&quot;;@"/>
  </numFmts>
  <fonts count="6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b/>
      <sz val="11"/>
      <name val="ＭＳ Ｐゴシック"/>
      <family val="3"/>
    </font>
    <font>
      <sz val="9"/>
      <name val="ＭＳ Ｐゴシック"/>
      <family val="3"/>
    </font>
    <font>
      <sz val="14"/>
      <name val="ＭＳ Ｐゴシック"/>
      <family val="3"/>
    </font>
    <font>
      <sz val="14"/>
      <color indexed="8"/>
      <name val="ＭＳ Ｐゴシック"/>
      <family val="3"/>
    </font>
    <font>
      <b/>
      <sz val="16"/>
      <name val="ＭＳ Ｐゴシック"/>
      <family val="3"/>
    </font>
    <font>
      <sz val="10"/>
      <name val="ＭＳ Ｐゴシック"/>
      <family val="3"/>
    </font>
    <font>
      <sz val="11"/>
      <name val="ＭＳ ゴシック"/>
      <family val="3"/>
    </font>
    <font>
      <sz val="20"/>
      <name val="ＭＳ ゴシック"/>
      <family val="3"/>
    </font>
    <font>
      <sz val="16"/>
      <name val="ＭＳ ゴシック"/>
      <family val="3"/>
    </font>
    <font>
      <sz val="10"/>
      <name val="ＭＳ ゴシック"/>
      <family val="3"/>
    </font>
    <font>
      <sz val="9"/>
      <name val="ＭＳ ゴシック"/>
      <family val="3"/>
    </font>
    <font>
      <sz val="14"/>
      <name val="ＭＳ ゴシック"/>
      <family val="3"/>
    </font>
    <font>
      <u val="single"/>
      <sz val="10"/>
      <name val="ＭＳ ゴシック"/>
      <family val="3"/>
    </font>
    <font>
      <sz val="9"/>
      <color indexed="8"/>
      <name val="ＭＳ Ｐゴシック"/>
      <family val="3"/>
    </font>
    <font>
      <sz val="24"/>
      <name val="メイリオ"/>
      <family val="3"/>
    </font>
    <font>
      <sz val="30"/>
      <name val="メイリオ"/>
      <family val="3"/>
    </font>
    <font>
      <sz val="12"/>
      <name val="メイリオ"/>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sz val="11"/>
      <color theme="1"/>
      <name val="ＭＳ Ｐゴシック"/>
      <family val="3"/>
    </font>
    <font>
      <sz val="10"/>
      <color rgb="FFFF0000"/>
      <name val="ＭＳ Ｐ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hair"/>
    </border>
    <border>
      <left>
        <color indexed="63"/>
      </left>
      <right>
        <color indexed="63"/>
      </right>
      <top style="hair"/>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hair"/>
      <bottom>
        <color indexed="63"/>
      </bottom>
    </border>
    <border>
      <left>
        <color indexed="63"/>
      </left>
      <right>
        <color indexed="63"/>
      </right>
      <top style="thin"/>
      <bottom>
        <color indexed="63"/>
      </bottom>
    </border>
    <border>
      <left>
        <color indexed="63"/>
      </left>
      <right>
        <color indexed="63"/>
      </right>
      <top style="hair"/>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color indexed="63"/>
      </top>
      <bottom style="hair"/>
    </border>
    <border>
      <left style="thin"/>
      <right>
        <color indexed="63"/>
      </right>
      <top style="hair"/>
      <bottom>
        <color indexed="63"/>
      </bottom>
    </border>
    <border>
      <left style="thin"/>
      <right>
        <color indexed="63"/>
      </right>
      <top style="thin"/>
      <bottom style="hair"/>
    </border>
    <border>
      <left style="thin"/>
      <right>
        <color indexed="63"/>
      </right>
      <top style="hair"/>
      <bottom style="hair"/>
    </border>
    <border>
      <left>
        <color indexed="63"/>
      </left>
      <right style="thin"/>
      <top style="hair"/>
      <bottom style="hair"/>
    </border>
    <border>
      <left style="thin"/>
      <right>
        <color indexed="63"/>
      </right>
      <top style="thin"/>
      <bottom>
        <color indexed="63"/>
      </bottom>
    </border>
    <border>
      <left style="thin"/>
      <right>
        <color indexed="63"/>
      </right>
      <top style="hair"/>
      <bottom style="thin"/>
    </border>
    <border>
      <left style="thin"/>
      <right>
        <color indexed="63"/>
      </right>
      <top>
        <color indexed="63"/>
      </top>
      <bottom style="hair"/>
    </border>
    <border>
      <left style="thin"/>
      <right>
        <color indexed="63"/>
      </right>
      <top>
        <color indexed="63"/>
      </top>
      <bottom>
        <color indexed="63"/>
      </bottom>
    </border>
    <border>
      <left>
        <color indexed="63"/>
      </left>
      <right style="hair"/>
      <top style="hair"/>
      <bottom style="hair"/>
    </border>
    <border>
      <left>
        <color indexed="63"/>
      </left>
      <right style="hair"/>
      <top style="thin"/>
      <bottom style="thin"/>
    </border>
    <border>
      <left>
        <color indexed="63"/>
      </left>
      <right style="hair"/>
      <top style="hair"/>
      <bottom style="thin"/>
    </border>
    <border>
      <left>
        <color indexed="63"/>
      </left>
      <right style="hair"/>
      <top>
        <color indexed="63"/>
      </top>
      <bottom style="thin"/>
    </border>
    <border>
      <left>
        <color indexed="63"/>
      </left>
      <right style="thin"/>
      <top style="hair"/>
      <bottom>
        <color indexed="63"/>
      </bottom>
    </border>
    <border>
      <left>
        <color indexed="63"/>
      </left>
      <right style="thin"/>
      <top style="hair"/>
      <bottom style="thin"/>
    </border>
    <border>
      <left>
        <color indexed="63"/>
      </left>
      <right style="thin"/>
      <top style="thin"/>
      <bottom>
        <color indexed="63"/>
      </bottom>
    </border>
    <border>
      <left style="hair"/>
      <right style="thin"/>
      <top style="thin"/>
      <bottom style="thin"/>
    </border>
    <border>
      <left>
        <color indexed="63"/>
      </left>
      <right style="thin"/>
      <top>
        <color indexed="63"/>
      </top>
      <bottom>
        <color indexed="63"/>
      </bottom>
    </border>
    <border>
      <left>
        <color indexed="63"/>
      </left>
      <right style="thin"/>
      <top>
        <color indexed="63"/>
      </top>
      <bottom style="hair"/>
    </border>
    <border>
      <left>
        <color indexed="63"/>
      </left>
      <right style="thin"/>
      <top style="thin"/>
      <bottom style="hair"/>
    </border>
    <border>
      <left>
        <color indexed="63"/>
      </left>
      <right style="thin"/>
      <top>
        <color indexed="63"/>
      </top>
      <bottom style="thin"/>
    </border>
    <border>
      <left style="thin"/>
      <right style="hair"/>
      <top style="thin"/>
      <bottom style="thin"/>
    </border>
    <border>
      <left style="thin"/>
      <right style="hair"/>
      <top>
        <color indexed="63"/>
      </top>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thin"/>
      <right style="hair"/>
      <top style="hair"/>
      <bottom>
        <color indexed="63"/>
      </bottom>
    </border>
    <border>
      <left style="hair"/>
      <right style="thin"/>
      <top style="hair"/>
      <bottom>
        <color indexed="63"/>
      </bottom>
    </border>
    <border>
      <left style="hair"/>
      <right>
        <color indexed="63"/>
      </right>
      <top style="thin"/>
      <bottom style="thin"/>
    </border>
    <border>
      <left style="hair"/>
      <right style="thin"/>
      <top style="thin"/>
      <bottom>
        <color indexed="63"/>
      </bottom>
    </border>
    <border>
      <left style="hair"/>
      <right style="thin"/>
      <top>
        <color indexed="63"/>
      </top>
      <bottom>
        <color indexed="63"/>
      </bottom>
    </border>
    <border>
      <left style="hair"/>
      <right style="thin"/>
      <top style="thin"/>
      <bottom style="hair"/>
    </border>
    <border>
      <left style="hair"/>
      <right style="thin"/>
      <top style="hair"/>
      <bottom style="thin"/>
    </border>
    <border>
      <left style="hair"/>
      <right style="hair"/>
      <top style="thin"/>
      <bottom style="hair"/>
    </border>
    <border>
      <left style="hair"/>
      <right>
        <color indexed="63"/>
      </right>
      <top style="thin"/>
      <bottom style="hair"/>
    </border>
    <border>
      <left style="thin"/>
      <right style="hair"/>
      <top style="thin"/>
      <bottom style="hair"/>
    </border>
    <border>
      <left style="hair"/>
      <right style="hair"/>
      <top style="hair"/>
      <bottom style="hair"/>
    </border>
    <border>
      <left style="hair"/>
      <right>
        <color indexed="63"/>
      </right>
      <top style="hair"/>
      <bottom style="hair"/>
    </border>
    <border>
      <left style="hair"/>
      <right style="hair"/>
      <top style="hair"/>
      <bottom>
        <color indexed="63"/>
      </bottom>
    </border>
    <border>
      <left style="hair"/>
      <right>
        <color indexed="63"/>
      </right>
      <top style="hair"/>
      <bottom>
        <color indexed="63"/>
      </bottom>
    </border>
    <border>
      <left style="hair"/>
      <right style="hair"/>
      <top style="thin"/>
      <bottom style="thin"/>
    </border>
    <border>
      <left style="hair"/>
      <right style="hair"/>
      <top style="thin"/>
      <bottom>
        <color indexed="63"/>
      </bottom>
    </border>
    <border>
      <left style="hair"/>
      <right>
        <color indexed="63"/>
      </right>
      <top style="thin"/>
      <bottom>
        <color indexed="63"/>
      </bottom>
    </border>
    <border>
      <left style="thin"/>
      <right style="hair"/>
      <top style="thin"/>
      <bottom>
        <color indexed="63"/>
      </bottom>
    </border>
    <border>
      <left style="hair"/>
      <right style="hair"/>
      <top style="hair"/>
      <bottom style="thin"/>
    </border>
    <border>
      <left style="hair"/>
      <right>
        <color indexed="63"/>
      </right>
      <top style="hair"/>
      <bottom style="thin"/>
    </border>
    <border>
      <left style="thin"/>
      <right style="hair"/>
      <top style="hair"/>
      <bottom style="thin"/>
    </border>
    <border>
      <left style="hair"/>
      <right style="hair"/>
      <top>
        <color indexed="63"/>
      </top>
      <bottom style="hair"/>
    </border>
    <border>
      <left style="hair"/>
      <right style="hair"/>
      <top>
        <color indexed="63"/>
      </top>
      <bottom style="thin"/>
    </border>
    <border>
      <left style="hair"/>
      <right style="thin"/>
      <top>
        <color indexed="63"/>
      </top>
      <bottom style="thin"/>
    </border>
    <border>
      <left style="thin"/>
      <right style="hair"/>
      <top>
        <color indexed="63"/>
      </top>
      <bottom style="thin"/>
    </border>
    <border>
      <left>
        <color indexed="63"/>
      </left>
      <right style="hair"/>
      <top style="hair"/>
      <bottom>
        <color indexed="63"/>
      </bottom>
    </border>
    <border>
      <left style="hair"/>
      <right>
        <color indexed="63"/>
      </right>
      <top>
        <color indexed="63"/>
      </top>
      <bottom style="thin"/>
    </border>
    <border>
      <left style="hair"/>
      <right>
        <color indexed="63"/>
      </right>
      <top>
        <color indexed="63"/>
      </top>
      <bottom style="hair"/>
    </border>
    <border>
      <left style="hair"/>
      <right>
        <color indexed="63"/>
      </right>
      <top>
        <color indexed="63"/>
      </top>
      <bottom>
        <color indexed="63"/>
      </bottom>
    </border>
    <border>
      <left>
        <color indexed="63"/>
      </left>
      <right style="hair"/>
      <top>
        <color indexed="63"/>
      </top>
      <bottom>
        <color indexed="63"/>
      </bottom>
    </border>
    <border>
      <left>
        <color indexed="63"/>
      </left>
      <right style="hair"/>
      <top>
        <color indexed="63"/>
      </top>
      <bottom style="hair"/>
    </border>
    <border>
      <left>
        <color indexed="63"/>
      </left>
      <right style="hair"/>
      <top style="thin"/>
      <bottom style="hair"/>
    </border>
  </borders>
  <cellStyleXfs count="1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39"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443">
    <xf numFmtId="0" fontId="0" fillId="0" borderId="0" xfId="0" applyAlignment="1">
      <alignment/>
    </xf>
    <xf numFmtId="190" fontId="4" fillId="0" borderId="0" xfId="49" applyNumberFormat="1" applyFont="1" applyAlignment="1" applyProtection="1">
      <alignment/>
      <protection locked="0"/>
    </xf>
    <xf numFmtId="193" fontId="4" fillId="0" borderId="0" xfId="88" applyNumberFormat="1" applyFont="1" applyAlignment="1" applyProtection="1">
      <alignment/>
      <protection/>
    </xf>
    <xf numFmtId="193" fontId="4" fillId="0" borderId="0" xfId="88" applyNumberFormat="1" applyFont="1" applyAlignment="1" applyProtection="1">
      <alignment horizontal="center"/>
      <protection/>
    </xf>
    <xf numFmtId="193" fontId="4" fillId="0" borderId="0" xfId="88" applyNumberFormat="1" applyFont="1" applyAlignment="1" applyProtection="1">
      <alignment horizontal="left" vertical="center" shrinkToFit="1"/>
      <protection/>
    </xf>
    <xf numFmtId="190" fontId="4" fillId="0" borderId="0" xfId="49" applyNumberFormat="1" applyFont="1" applyAlignment="1" applyProtection="1">
      <alignment horizontal="left" vertical="center" shrinkToFit="1"/>
      <protection locked="0"/>
    </xf>
    <xf numFmtId="190" fontId="0" fillId="0" borderId="0" xfId="49" applyNumberFormat="1" applyFont="1" applyAlignment="1" applyProtection="1">
      <alignment/>
      <protection locked="0"/>
    </xf>
    <xf numFmtId="190" fontId="4" fillId="0" borderId="10" xfId="49" applyNumberFormat="1" applyFont="1" applyBorder="1" applyAlignment="1" applyProtection="1">
      <alignment horizontal="left" vertical="center" shrinkToFit="1"/>
      <protection/>
    </xf>
    <xf numFmtId="190" fontId="4" fillId="0" borderId="11" xfId="49" applyNumberFormat="1" applyFont="1" applyBorder="1" applyAlignment="1" applyProtection="1">
      <alignment horizontal="left" vertical="center" shrinkToFit="1"/>
      <protection/>
    </xf>
    <xf numFmtId="190" fontId="4" fillId="0" borderId="12" xfId="49" applyNumberFormat="1" applyFont="1" applyBorder="1" applyAlignment="1" applyProtection="1">
      <alignment/>
      <protection/>
    </xf>
    <xf numFmtId="190" fontId="4" fillId="0" borderId="13" xfId="49" applyNumberFormat="1" applyFont="1" applyBorder="1" applyAlignment="1" applyProtection="1">
      <alignment/>
      <protection/>
    </xf>
    <xf numFmtId="190" fontId="4" fillId="0" borderId="14" xfId="49" applyNumberFormat="1" applyFont="1" applyBorder="1" applyAlignment="1" applyProtection="1">
      <alignment/>
      <protection/>
    </xf>
    <xf numFmtId="190" fontId="0" fillId="0" borderId="0" xfId="49" applyNumberFormat="1" applyFont="1" applyAlignment="1" applyProtection="1">
      <alignment/>
      <protection/>
    </xf>
    <xf numFmtId="190" fontId="4" fillId="0" borderId="0" xfId="49" applyNumberFormat="1" applyFont="1" applyAlignment="1" applyProtection="1">
      <alignment horizontal="center"/>
      <protection locked="0"/>
    </xf>
    <xf numFmtId="190" fontId="4" fillId="0" borderId="15" xfId="49" applyNumberFormat="1" applyFont="1" applyBorder="1" applyAlignment="1" applyProtection="1">
      <alignment horizontal="left" vertical="center" shrinkToFit="1"/>
      <protection/>
    </xf>
    <xf numFmtId="190" fontId="4" fillId="0" borderId="16" xfId="49" applyNumberFormat="1" applyFont="1" applyBorder="1" applyAlignment="1" applyProtection="1">
      <alignment horizontal="left" vertical="center" shrinkToFit="1"/>
      <protection/>
    </xf>
    <xf numFmtId="190" fontId="4" fillId="0" borderId="17" xfId="49" applyNumberFormat="1" applyFont="1" applyBorder="1" applyAlignment="1" applyProtection="1">
      <alignment horizontal="left" vertical="center" shrinkToFit="1"/>
      <protection/>
    </xf>
    <xf numFmtId="190" fontId="4" fillId="0" borderId="13" xfId="49" applyNumberFormat="1" applyFont="1" applyBorder="1" applyAlignment="1" applyProtection="1">
      <alignment horizontal="center" vertical="center" shrinkToFit="1"/>
      <protection/>
    </xf>
    <xf numFmtId="190" fontId="4" fillId="0" borderId="18" xfId="49" applyNumberFormat="1" applyFont="1" applyBorder="1" applyAlignment="1" applyProtection="1">
      <alignment/>
      <protection/>
    </xf>
    <xf numFmtId="190" fontId="4" fillId="0" borderId="19" xfId="49" applyNumberFormat="1" applyFont="1" applyBorder="1" applyAlignment="1" applyProtection="1">
      <alignment/>
      <protection/>
    </xf>
    <xf numFmtId="190" fontId="4" fillId="0" borderId="11" xfId="49" applyNumberFormat="1" applyFont="1" applyFill="1" applyBorder="1" applyAlignment="1" applyProtection="1">
      <alignment horizontal="left" vertical="center" shrinkToFit="1"/>
      <protection/>
    </xf>
    <xf numFmtId="190" fontId="4" fillId="0" borderId="19" xfId="49" applyNumberFormat="1" applyFont="1" applyBorder="1" applyAlignment="1" applyProtection="1">
      <alignment horizontal="center" vertical="center" shrinkToFit="1"/>
      <protection/>
    </xf>
    <xf numFmtId="190" fontId="4" fillId="0" borderId="0" xfId="49" applyNumberFormat="1" applyFont="1" applyAlignment="1" applyProtection="1">
      <alignment vertical="center"/>
      <protection locked="0"/>
    </xf>
    <xf numFmtId="190" fontId="4" fillId="0" borderId="0" xfId="49" applyNumberFormat="1" applyFont="1" applyAlignment="1" applyProtection="1">
      <alignment horizontal="center" vertical="center"/>
      <protection locked="0"/>
    </xf>
    <xf numFmtId="190" fontId="0" fillId="0" borderId="0" xfId="49" applyNumberFormat="1" applyFont="1" applyBorder="1" applyAlignment="1" applyProtection="1">
      <alignment/>
      <protection locked="0"/>
    </xf>
    <xf numFmtId="190" fontId="0" fillId="0" borderId="0" xfId="49" applyNumberFormat="1" applyFont="1" applyBorder="1" applyAlignment="1" applyProtection="1">
      <alignment vertical="center"/>
      <protection locked="0"/>
    </xf>
    <xf numFmtId="190" fontId="4" fillId="0" borderId="11" xfId="49" applyNumberFormat="1" applyFont="1" applyBorder="1" applyAlignment="1" applyProtection="1">
      <alignment horizontal="center" vertical="center"/>
      <protection/>
    </xf>
    <xf numFmtId="190" fontId="4" fillId="0" borderId="0" xfId="49" applyNumberFormat="1" applyFont="1" applyBorder="1" applyAlignment="1" applyProtection="1">
      <alignment/>
      <protection locked="0"/>
    </xf>
    <xf numFmtId="190" fontId="4" fillId="0" borderId="20" xfId="49" applyNumberFormat="1" applyFont="1" applyBorder="1" applyAlignment="1" applyProtection="1">
      <alignment horizontal="left" vertical="center" shrinkToFit="1"/>
      <protection/>
    </xf>
    <xf numFmtId="190" fontId="4" fillId="0" borderId="10" xfId="49" applyNumberFormat="1" applyFont="1" applyFill="1" applyBorder="1" applyAlignment="1" applyProtection="1">
      <alignment horizontal="left" vertical="center" shrinkToFit="1"/>
      <protection/>
    </xf>
    <xf numFmtId="190" fontId="4" fillId="0" borderId="0" xfId="49" applyNumberFormat="1" applyFont="1" applyAlignment="1" applyProtection="1">
      <alignment vertical="center" shrinkToFit="1"/>
      <protection locked="0"/>
    </xf>
    <xf numFmtId="190" fontId="4" fillId="0" borderId="10" xfId="49" applyNumberFormat="1" applyFont="1" applyBorder="1" applyAlignment="1" applyProtection="1">
      <alignment vertical="center" shrinkToFit="1"/>
      <protection/>
    </xf>
    <xf numFmtId="190" fontId="4" fillId="0" borderId="11" xfId="49" applyNumberFormat="1" applyFont="1" applyBorder="1" applyAlignment="1" applyProtection="1">
      <alignment vertical="center" shrinkToFit="1"/>
      <protection/>
    </xf>
    <xf numFmtId="190" fontId="4" fillId="0" borderId="17" xfId="49" applyNumberFormat="1" applyFont="1" applyBorder="1" applyAlignment="1" applyProtection="1">
      <alignment vertical="center" shrinkToFit="1"/>
      <protection/>
    </xf>
    <xf numFmtId="190" fontId="0" fillId="0" borderId="0" xfId="49" applyNumberFormat="1" applyFont="1" applyAlignment="1" applyProtection="1">
      <alignment horizontal="center" vertical="center"/>
      <protection locked="0"/>
    </xf>
    <xf numFmtId="190" fontId="4" fillId="0" borderId="0" xfId="49" applyNumberFormat="1" applyFont="1" applyFill="1" applyAlignment="1" applyProtection="1">
      <alignment vertical="center"/>
      <protection locked="0"/>
    </xf>
    <xf numFmtId="190" fontId="4" fillId="0" borderId="0" xfId="49" applyNumberFormat="1" applyFont="1" applyFill="1" applyAlignment="1" applyProtection="1">
      <alignment horizontal="center" vertical="center"/>
      <protection locked="0"/>
    </xf>
    <xf numFmtId="190" fontId="4" fillId="0" borderId="21" xfId="49" applyNumberFormat="1" applyFont="1" applyBorder="1" applyAlignment="1" applyProtection="1">
      <alignment horizontal="center" vertical="center"/>
      <protection/>
    </xf>
    <xf numFmtId="190" fontId="4" fillId="0" borderId="15" xfId="49" applyNumberFormat="1" applyFont="1" applyBorder="1" applyAlignment="1" applyProtection="1">
      <alignment horizontal="center" vertical="center"/>
      <protection/>
    </xf>
    <xf numFmtId="190" fontId="4" fillId="0" borderId="22" xfId="49" applyNumberFormat="1" applyFont="1" applyBorder="1" applyAlignment="1" applyProtection="1">
      <alignment horizontal="left" vertical="center"/>
      <protection/>
    </xf>
    <xf numFmtId="190" fontId="4" fillId="0" borderId="20" xfId="49" applyNumberFormat="1" applyFont="1" applyBorder="1" applyAlignment="1" applyProtection="1">
      <alignment horizontal="center" vertical="center"/>
      <protection/>
    </xf>
    <xf numFmtId="190" fontId="4" fillId="0" borderId="10" xfId="49" applyNumberFormat="1" applyFont="1" applyBorder="1" applyAlignment="1" applyProtection="1">
      <alignment horizontal="center" vertical="center"/>
      <protection/>
    </xf>
    <xf numFmtId="190" fontId="4" fillId="0" borderId="23" xfId="49" applyNumberFormat="1" applyFont="1" applyBorder="1" applyAlignment="1" applyProtection="1">
      <alignment horizontal="right" vertical="center"/>
      <protection/>
    </xf>
    <xf numFmtId="190" fontId="4" fillId="0" borderId="24" xfId="49" applyNumberFormat="1" applyFont="1" applyBorder="1" applyAlignment="1" applyProtection="1">
      <alignment horizontal="right" vertical="center"/>
      <protection/>
    </xf>
    <xf numFmtId="0" fontId="4" fillId="0" borderId="11" xfId="0" applyFont="1" applyBorder="1" applyAlignment="1" applyProtection="1">
      <alignment horizontal="center" vertical="center"/>
      <protection/>
    </xf>
    <xf numFmtId="190" fontId="4" fillId="0" borderId="11" xfId="49" applyNumberFormat="1" applyFont="1" applyBorder="1" applyAlignment="1" applyProtection="1">
      <alignment horizontal="right" vertical="center"/>
      <protection/>
    </xf>
    <xf numFmtId="190" fontId="4" fillId="0" borderId="0" xfId="49" applyNumberFormat="1" applyFont="1" applyAlignment="1" applyProtection="1">
      <alignment/>
      <protection/>
    </xf>
    <xf numFmtId="190" fontId="4" fillId="0" borderId="15" xfId="49" applyNumberFormat="1" applyFont="1" applyBorder="1" applyAlignment="1" applyProtection="1">
      <alignment horizontal="distributed" vertical="center"/>
      <protection/>
    </xf>
    <xf numFmtId="190" fontId="4" fillId="0" borderId="17" xfId="49" applyNumberFormat="1" applyFont="1" applyBorder="1" applyAlignment="1" applyProtection="1">
      <alignment horizontal="distributed" vertical="center"/>
      <protection/>
    </xf>
    <xf numFmtId="179" fontId="56" fillId="0" borderId="22" xfId="49" applyNumberFormat="1" applyFont="1" applyBorder="1" applyAlignment="1" applyProtection="1">
      <alignment horizontal="left" vertical="center" shrinkToFit="1"/>
      <protection/>
    </xf>
    <xf numFmtId="179" fontId="56" fillId="0" borderId="23" xfId="49" applyNumberFormat="1" applyFont="1" applyBorder="1" applyAlignment="1" applyProtection="1">
      <alignment horizontal="left" vertical="center" shrinkToFit="1"/>
      <protection/>
    </xf>
    <xf numFmtId="179" fontId="56" fillId="0" borderId="21" xfId="49" applyNumberFormat="1" applyFont="1" applyBorder="1" applyAlignment="1" applyProtection="1">
      <alignment horizontal="left" vertical="center" shrinkToFit="1"/>
      <protection/>
    </xf>
    <xf numFmtId="179" fontId="56" fillId="0" borderId="12" xfId="49" applyNumberFormat="1" applyFont="1" applyBorder="1" applyAlignment="1" applyProtection="1">
      <alignment horizontal="left" vertical="center" shrinkToFit="1"/>
      <protection/>
    </xf>
    <xf numFmtId="179" fontId="56" fillId="0" borderId="25" xfId="49" applyNumberFormat="1" applyFont="1" applyBorder="1" applyAlignment="1" applyProtection="1">
      <alignment horizontal="left" vertical="center" shrinkToFit="1"/>
      <protection/>
    </xf>
    <xf numFmtId="179" fontId="56" fillId="0" borderId="26" xfId="49" applyNumberFormat="1" applyFont="1" applyBorder="1" applyAlignment="1" applyProtection="1">
      <alignment horizontal="left" vertical="center" shrinkToFit="1"/>
      <protection/>
    </xf>
    <xf numFmtId="179" fontId="56" fillId="0" borderId="26" xfId="49" applyNumberFormat="1" applyFont="1" applyBorder="1" applyAlignment="1" applyProtection="1">
      <alignment horizontal="center" vertical="center"/>
      <protection/>
    </xf>
    <xf numFmtId="179" fontId="56" fillId="0" borderId="23" xfId="49" applyNumberFormat="1" applyFont="1" applyBorder="1" applyAlignment="1" applyProtection="1">
      <alignment horizontal="left" vertical="center"/>
      <protection/>
    </xf>
    <xf numFmtId="179" fontId="56" fillId="0" borderId="26" xfId="49" applyNumberFormat="1" applyFont="1" applyBorder="1" applyAlignment="1" applyProtection="1">
      <alignment horizontal="left" vertical="center"/>
      <protection/>
    </xf>
    <xf numFmtId="179" fontId="56" fillId="0" borderId="12" xfId="49" applyNumberFormat="1" applyFont="1" applyBorder="1" applyAlignment="1" applyProtection="1">
      <alignment horizontal="left" vertical="center"/>
      <protection/>
    </xf>
    <xf numFmtId="179" fontId="56" fillId="0" borderId="23" xfId="0" applyNumberFormat="1" applyFont="1" applyBorder="1" applyAlignment="1" applyProtection="1">
      <alignment horizontal="left" vertical="center" shrinkToFit="1"/>
      <protection/>
    </xf>
    <xf numFmtId="179" fontId="56" fillId="0" borderId="12" xfId="49" applyNumberFormat="1" applyFont="1" applyBorder="1" applyAlignment="1" applyProtection="1">
      <alignment horizontal="left" shrinkToFit="1"/>
      <protection/>
    </xf>
    <xf numFmtId="179" fontId="56" fillId="0" borderId="27" xfId="49" applyNumberFormat="1" applyFont="1" applyBorder="1" applyAlignment="1" applyProtection="1">
      <alignment horizontal="left" vertical="center" shrinkToFit="1"/>
      <protection/>
    </xf>
    <xf numFmtId="179" fontId="56" fillId="0" borderId="28" xfId="49" applyNumberFormat="1" applyFont="1" applyBorder="1" applyAlignment="1" applyProtection="1">
      <alignment horizontal="left" vertical="center" shrinkToFit="1"/>
      <protection/>
    </xf>
    <xf numFmtId="179" fontId="56" fillId="0" borderId="23" xfId="49" applyNumberFormat="1" applyFont="1" applyBorder="1" applyAlignment="1" applyProtection="1">
      <alignment horizontal="left" shrinkToFit="1"/>
      <protection/>
    </xf>
    <xf numFmtId="179" fontId="56" fillId="0" borderId="21" xfId="49" applyNumberFormat="1" applyFont="1" applyBorder="1" applyAlignment="1" applyProtection="1">
      <alignment horizontal="left" shrinkToFit="1"/>
      <protection/>
    </xf>
    <xf numFmtId="179" fontId="56" fillId="0" borderId="22" xfId="0" applyNumberFormat="1" applyFont="1" applyBorder="1" applyAlignment="1" applyProtection="1">
      <alignment horizontal="left" vertical="center" shrinkToFit="1"/>
      <protection/>
    </xf>
    <xf numFmtId="179" fontId="56" fillId="0" borderId="0" xfId="49" applyNumberFormat="1" applyFont="1" applyBorder="1" applyAlignment="1" applyProtection="1">
      <alignment horizontal="left" vertical="center" shrinkToFit="1"/>
      <protection locked="0"/>
    </xf>
    <xf numFmtId="179" fontId="56" fillId="0" borderId="18" xfId="49" applyNumberFormat="1" applyFont="1" applyBorder="1" applyAlignment="1" applyProtection="1">
      <alignment horizontal="left" vertical="center" shrinkToFit="1"/>
      <protection/>
    </xf>
    <xf numFmtId="179" fontId="56" fillId="0" borderId="21" xfId="49" applyNumberFormat="1" applyFont="1" applyBorder="1" applyAlignment="1" applyProtection="1">
      <alignment horizontal="center" vertical="center" shrinkToFit="1"/>
      <protection/>
    </xf>
    <xf numFmtId="190" fontId="4" fillId="0" borderId="29" xfId="49" applyNumberFormat="1" applyFont="1" applyBorder="1" applyAlignment="1" applyProtection="1">
      <alignment horizontal="left" vertical="center" shrinkToFit="1"/>
      <protection/>
    </xf>
    <xf numFmtId="190" fontId="4" fillId="0" borderId="30" xfId="49" applyNumberFormat="1" applyFont="1" applyBorder="1" applyAlignment="1" applyProtection="1">
      <alignment horizontal="center" vertical="center" shrinkToFit="1"/>
      <protection/>
    </xf>
    <xf numFmtId="190" fontId="4" fillId="0" borderId="31" xfId="49" applyNumberFormat="1" applyFont="1" applyBorder="1" applyAlignment="1" applyProtection="1">
      <alignment horizontal="left" vertical="center" shrinkToFit="1"/>
      <protection/>
    </xf>
    <xf numFmtId="190" fontId="4" fillId="0" borderId="32" xfId="49" applyNumberFormat="1" applyFont="1" applyBorder="1" applyAlignment="1" applyProtection="1">
      <alignment horizontal="center" vertical="center" shrinkToFit="1"/>
      <protection/>
    </xf>
    <xf numFmtId="179" fontId="56" fillId="0" borderId="0" xfId="88" applyNumberFormat="1" applyFont="1" applyBorder="1" applyAlignment="1" applyProtection="1">
      <alignment horizontal="left" vertical="center" shrinkToFit="1"/>
      <protection/>
    </xf>
    <xf numFmtId="179" fontId="56" fillId="0" borderId="0" xfId="49" applyNumberFormat="1" applyFont="1" applyBorder="1" applyAlignment="1" applyProtection="1">
      <alignment horizontal="left" vertical="center"/>
      <protection locked="0"/>
    </xf>
    <xf numFmtId="179" fontId="56" fillId="0" borderId="0" xfId="49" applyNumberFormat="1" applyFont="1" applyBorder="1" applyAlignment="1" applyProtection="1">
      <alignment horizontal="left" shrinkToFit="1"/>
      <protection locked="0"/>
    </xf>
    <xf numFmtId="190" fontId="4" fillId="0" borderId="15" xfId="49" applyNumberFormat="1" applyFont="1" applyBorder="1" applyAlignment="1" applyProtection="1">
      <alignment horizontal="right" vertical="center"/>
      <protection/>
    </xf>
    <xf numFmtId="38" fontId="0" fillId="0" borderId="0" xfId="51" applyFont="1" applyAlignment="1" applyProtection="1">
      <alignment/>
      <protection locked="0"/>
    </xf>
    <xf numFmtId="179" fontId="56" fillId="0" borderId="0" xfId="51" applyNumberFormat="1" applyFont="1" applyBorder="1" applyAlignment="1" applyProtection="1">
      <alignment shrinkToFit="1"/>
      <protection locked="0"/>
    </xf>
    <xf numFmtId="190" fontId="4" fillId="0" borderId="33" xfId="49" applyNumberFormat="1" applyFont="1" applyBorder="1" applyAlignment="1" applyProtection="1">
      <alignment horizontal="right" vertical="center"/>
      <protection/>
    </xf>
    <xf numFmtId="177" fontId="4" fillId="0" borderId="16" xfId="0" applyNumberFormat="1" applyFont="1" applyFill="1" applyBorder="1" applyAlignment="1" applyProtection="1">
      <alignment horizontal="left" vertical="center"/>
      <protection/>
    </xf>
    <xf numFmtId="177" fontId="4" fillId="0" borderId="16" xfId="0" applyNumberFormat="1" applyFont="1" applyFill="1" applyBorder="1" applyAlignment="1" applyProtection="1">
      <alignment horizontal="center" vertical="center"/>
      <protection/>
    </xf>
    <xf numFmtId="177" fontId="0" fillId="0" borderId="0" xfId="0" applyNumberFormat="1" applyFont="1" applyFill="1" applyAlignment="1" applyProtection="1">
      <alignment horizontal="center" vertical="center"/>
      <protection/>
    </xf>
    <xf numFmtId="177" fontId="0" fillId="0" borderId="0" xfId="0" applyNumberFormat="1" applyFont="1" applyAlignment="1" applyProtection="1">
      <alignment horizontal="center" vertical="center"/>
      <protection/>
    </xf>
    <xf numFmtId="195" fontId="0" fillId="0" borderId="12" xfId="0" applyNumberFormat="1" applyFont="1" applyBorder="1" applyAlignment="1" applyProtection="1">
      <alignment horizontal="left" vertical="top"/>
      <protection/>
    </xf>
    <xf numFmtId="0" fontId="0" fillId="0" borderId="12" xfId="0" applyNumberFormat="1" applyFont="1" applyBorder="1" applyAlignment="1" applyProtection="1">
      <alignment horizontal="left" vertical="top"/>
      <protection/>
    </xf>
    <xf numFmtId="190" fontId="0" fillId="0" borderId="0" xfId="49" applyNumberFormat="1" applyFont="1" applyAlignment="1" applyProtection="1">
      <alignment horizontal="center" vertical="center"/>
      <protection/>
    </xf>
    <xf numFmtId="190" fontId="0" fillId="0" borderId="0" xfId="49" applyNumberFormat="1" applyFont="1" applyAlignment="1" applyProtection="1">
      <alignment horizontal="center" vertical="center" shrinkToFit="1"/>
      <protection/>
    </xf>
    <xf numFmtId="0" fontId="57" fillId="0" borderId="30" xfId="0" applyFont="1" applyBorder="1" applyAlignment="1" applyProtection="1">
      <alignment horizontal="center" vertical="center"/>
      <protection/>
    </xf>
    <xf numFmtId="38" fontId="0" fillId="0" borderId="0" xfId="51" applyFont="1" applyAlignment="1" applyProtection="1">
      <alignment/>
      <protection/>
    </xf>
    <xf numFmtId="190" fontId="4" fillId="0" borderId="33" xfId="49" applyNumberFormat="1" applyFont="1" applyBorder="1" applyAlignment="1" applyProtection="1">
      <alignment horizontal="center" vertical="center"/>
      <protection/>
    </xf>
    <xf numFmtId="190" fontId="4" fillId="0" borderId="23" xfId="49" applyNumberFormat="1" applyFont="1" applyBorder="1" applyAlignment="1" applyProtection="1">
      <alignment horizontal="center" vertical="center"/>
      <protection/>
    </xf>
    <xf numFmtId="190" fontId="4" fillId="0" borderId="24" xfId="49" applyNumberFormat="1" applyFont="1" applyBorder="1" applyAlignment="1" applyProtection="1">
      <alignment horizontal="center" vertical="center"/>
      <protection/>
    </xf>
    <xf numFmtId="190" fontId="4" fillId="0" borderId="26" xfId="49" applyNumberFormat="1" applyFont="1" applyBorder="1" applyAlignment="1" applyProtection="1">
      <alignment horizontal="center" vertical="center"/>
      <protection/>
    </xf>
    <xf numFmtId="190" fontId="4" fillId="0" borderId="17" xfId="49" applyNumberFormat="1" applyFont="1" applyBorder="1" applyAlignment="1" applyProtection="1">
      <alignment horizontal="center" vertical="center"/>
      <protection/>
    </xf>
    <xf numFmtId="190" fontId="4" fillId="0" borderId="34" xfId="49" applyNumberFormat="1" applyFont="1" applyBorder="1" applyAlignment="1" applyProtection="1">
      <alignment horizontal="center" vertical="center"/>
      <protection/>
    </xf>
    <xf numFmtId="190" fontId="4" fillId="0" borderId="16" xfId="49" applyNumberFormat="1" applyFont="1" applyBorder="1" applyAlignment="1" applyProtection="1">
      <alignment horizontal="center" vertical="center"/>
      <protection/>
    </xf>
    <xf numFmtId="190" fontId="4" fillId="0" borderId="35" xfId="49" applyNumberFormat="1" applyFont="1" applyBorder="1" applyAlignment="1" applyProtection="1">
      <alignment horizontal="center" vertical="center"/>
      <protection/>
    </xf>
    <xf numFmtId="190" fontId="4" fillId="0" borderId="25" xfId="49" applyNumberFormat="1" applyFont="1" applyBorder="1" applyAlignment="1" applyProtection="1">
      <alignment horizontal="left" vertical="center"/>
      <protection/>
    </xf>
    <xf numFmtId="190" fontId="4" fillId="0" borderId="21" xfId="49" applyNumberFormat="1" applyFont="1" applyBorder="1" applyAlignment="1" applyProtection="1">
      <alignment horizontal="right" vertical="center"/>
      <protection/>
    </xf>
    <xf numFmtId="0" fontId="57" fillId="0" borderId="36" xfId="0" applyFont="1" applyBorder="1" applyAlignment="1" applyProtection="1">
      <alignment horizontal="center" vertical="center"/>
      <protection/>
    </xf>
    <xf numFmtId="190" fontId="4" fillId="0" borderId="28" xfId="49" applyNumberFormat="1" applyFont="1" applyBorder="1" applyAlignment="1" applyProtection="1">
      <alignment horizontal="center" vertical="center"/>
      <protection/>
    </xf>
    <xf numFmtId="190" fontId="4" fillId="0" borderId="0" xfId="49" applyNumberFormat="1" applyFont="1" applyBorder="1" applyAlignment="1" applyProtection="1">
      <alignment horizontal="center" vertical="center"/>
      <protection/>
    </xf>
    <xf numFmtId="190" fontId="4" fillId="0" borderId="37" xfId="49" applyNumberFormat="1" applyFont="1" applyBorder="1" applyAlignment="1" applyProtection="1">
      <alignment horizontal="center" vertical="center"/>
      <protection/>
    </xf>
    <xf numFmtId="190" fontId="4" fillId="0" borderId="27" xfId="49" applyNumberFormat="1" applyFont="1" applyBorder="1" applyAlignment="1" applyProtection="1">
      <alignment horizontal="center" vertical="center"/>
      <protection/>
    </xf>
    <xf numFmtId="190" fontId="4" fillId="0" borderId="38" xfId="49" applyNumberFormat="1" applyFont="1" applyBorder="1" applyAlignment="1" applyProtection="1">
      <alignment horizontal="center" vertical="center"/>
      <protection/>
    </xf>
    <xf numFmtId="190" fontId="4" fillId="0" borderId="39" xfId="49" applyNumberFormat="1" applyFont="1" applyBorder="1" applyAlignment="1" applyProtection="1">
      <alignment horizontal="center" vertical="center"/>
      <protection/>
    </xf>
    <xf numFmtId="190" fontId="4" fillId="0" borderId="11" xfId="49" applyNumberFormat="1" applyFont="1" applyBorder="1" applyAlignment="1" applyProtection="1">
      <alignment horizontal="center" vertical="center" wrapText="1"/>
      <protection/>
    </xf>
    <xf numFmtId="190" fontId="4" fillId="0" borderId="24" xfId="49" applyNumberFormat="1" applyFont="1" applyBorder="1" applyAlignment="1" applyProtection="1">
      <alignment horizontal="center" vertical="center" wrapText="1"/>
      <protection/>
    </xf>
    <xf numFmtId="190" fontId="4" fillId="0" borderId="23" xfId="49" applyNumberFormat="1" applyFont="1" applyBorder="1" applyAlignment="1" applyProtection="1">
      <alignment horizontal="center" vertical="center" wrapText="1"/>
      <protection/>
    </xf>
    <xf numFmtId="0" fontId="4" fillId="0" borderId="22" xfId="0" applyFont="1" applyBorder="1" applyAlignment="1" applyProtection="1">
      <alignment horizontal="left" vertical="center"/>
      <protection/>
    </xf>
    <xf numFmtId="0" fontId="4" fillId="0" borderId="10" xfId="0" applyFont="1" applyBorder="1" applyAlignment="1" applyProtection="1">
      <alignment horizontal="center" vertical="center"/>
      <protection/>
    </xf>
    <xf numFmtId="0" fontId="4" fillId="0" borderId="23" xfId="0" applyFont="1" applyBorder="1" applyAlignment="1" applyProtection="1">
      <alignment horizontal="center" vertical="center"/>
      <protection/>
    </xf>
    <xf numFmtId="179" fontId="56" fillId="0" borderId="21" xfId="49" applyNumberFormat="1" applyFont="1" applyBorder="1" applyAlignment="1" applyProtection="1">
      <alignment horizontal="left" vertical="center"/>
      <protection/>
    </xf>
    <xf numFmtId="190" fontId="4" fillId="0" borderId="15" xfId="49" applyNumberFormat="1" applyFont="1" applyBorder="1" applyAlignment="1" applyProtection="1">
      <alignment vertical="center" shrinkToFit="1"/>
      <protection/>
    </xf>
    <xf numFmtId="0" fontId="5" fillId="0" borderId="0" xfId="0" applyFont="1" applyAlignment="1">
      <alignment horizontal="center"/>
    </xf>
    <xf numFmtId="0" fontId="5" fillId="0" borderId="0" xfId="0" applyFont="1" applyAlignment="1">
      <alignment/>
    </xf>
    <xf numFmtId="0" fontId="0" fillId="0" borderId="0" xfId="0" applyFont="1" applyBorder="1" applyAlignment="1" applyProtection="1">
      <alignment/>
      <protection locked="0"/>
    </xf>
    <xf numFmtId="177" fontId="0" fillId="0" borderId="0" xfId="0" applyNumberFormat="1" applyFont="1" applyAlignment="1" applyProtection="1">
      <alignment horizontal="center" vertical="center"/>
      <protection locked="0"/>
    </xf>
    <xf numFmtId="0" fontId="0" fillId="0" borderId="0" xfId="0" applyFont="1" applyAlignment="1" applyProtection="1">
      <alignment/>
      <protection locked="0"/>
    </xf>
    <xf numFmtId="38" fontId="7" fillId="0" borderId="14" xfId="51" applyFont="1" applyBorder="1" applyAlignment="1" applyProtection="1">
      <alignment horizontal="center" vertical="center" shrinkToFit="1"/>
      <protection locked="0"/>
    </xf>
    <xf numFmtId="0" fontId="6" fillId="0" borderId="0" xfId="0" applyFont="1" applyAlignment="1">
      <alignment/>
    </xf>
    <xf numFmtId="193" fontId="4" fillId="0" borderId="0" xfId="88" applyNumberFormat="1" applyFont="1" applyAlignment="1" applyProtection="1">
      <alignment vertical="center"/>
      <protection/>
    </xf>
    <xf numFmtId="190" fontId="4" fillId="0" borderId="10" xfId="49" applyNumberFormat="1" applyFont="1" applyBorder="1" applyAlignment="1" applyProtection="1">
      <alignment vertical="center"/>
      <protection/>
    </xf>
    <xf numFmtId="190" fontId="4" fillId="0" borderId="39" xfId="49" applyNumberFormat="1" applyFont="1" applyBorder="1" applyAlignment="1" applyProtection="1">
      <alignment vertical="center"/>
      <protection/>
    </xf>
    <xf numFmtId="190" fontId="4" fillId="0" borderId="23" xfId="49" applyNumberFormat="1" applyFont="1" applyBorder="1" applyAlignment="1" applyProtection="1">
      <alignment vertical="center"/>
      <protection/>
    </xf>
    <xf numFmtId="190" fontId="4" fillId="0" borderId="11" xfId="49" applyNumberFormat="1" applyFont="1" applyBorder="1" applyAlignment="1" applyProtection="1">
      <alignment vertical="center"/>
      <protection/>
    </xf>
    <xf numFmtId="190" fontId="4" fillId="0" borderId="24" xfId="49" applyNumberFormat="1" applyFont="1" applyBorder="1" applyAlignment="1" applyProtection="1">
      <alignment vertical="center"/>
      <protection/>
    </xf>
    <xf numFmtId="190" fontId="4" fillId="0" borderId="12" xfId="49" applyNumberFormat="1" applyFont="1" applyBorder="1" applyAlignment="1" applyProtection="1">
      <alignment vertical="center"/>
      <protection/>
    </xf>
    <xf numFmtId="190" fontId="4" fillId="0" borderId="13" xfId="49" applyNumberFormat="1" applyFont="1" applyBorder="1" applyAlignment="1" applyProtection="1">
      <alignment vertical="center"/>
      <protection/>
    </xf>
    <xf numFmtId="190" fontId="4" fillId="0" borderId="14" xfId="49" applyNumberFormat="1" applyFont="1" applyBorder="1" applyAlignment="1" applyProtection="1">
      <alignment vertical="center"/>
      <protection/>
    </xf>
    <xf numFmtId="190" fontId="4" fillId="0" borderId="26" xfId="49" applyNumberFormat="1" applyFont="1" applyBorder="1" applyAlignment="1" applyProtection="1">
      <alignment vertical="center"/>
      <protection/>
    </xf>
    <xf numFmtId="190" fontId="4" fillId="0" borderId="17" xfId="49" applyNumberFormat="1" applyFont="1" applyBorder="1" applyAlignment="1" applyProtection="1">
      <alignment vertical="center"/>
      <protection/>
    </xf>
    <xf numFmtId="190" fontId="4" fillId="0" borderId="34" xfId="49" applyNumberFormat="1" applyFont="1" applyBorder="1" applyAlignment="1" applyProtection="1">
      <alignment vertical="center"/>
      <protection/>
    </xf>
    <xf numFmtId="0" fontId="0" fillId="0" borderId="17" xfId="0" applyFont="1" applyBorder="1" applyAlignment="1" applyProtection="1">
      <alignment horizontal="center" vertical="center"/>
      <protection/>
    </xf>
    <xf numFmtId="0" fontId="0" fillId="0" borderId="34" xfId="0" applyFont="1" applyBorder="1" applyAlignment="1" applyProtection="1">
      <alignment horizontal="center" vertical="center"/>
      <protection/>
    </xf>
    <xf numFmtId="190" fontId="4" fillId="0" borderId="21" xfId="49" applyNumberFormat="1" applyFont="1" applyBorder="1" applyAlignment="1" applyProtection="1">
      <alignment vertical="center"/>
      <protection/>
    </xf>
    <xf numFmtId="190" fontId="4" fillId="0" borderId="15" xfId="49" applyNumberFormat="1" applyFont="1" applyBorder="1" applyAlignment="1" applyProtection="1">
      <alignment vertical="center"/>
      <protection/>
    </xf>
    <xf numFmtId="190" fontId="4" fillId="0" borderId="33" xfId="49" applyNumberFormat="1" applyFont="1" applyBorder="1" applyAlignment="1" applyProtection="1">
      <alignment vertical="center"/>
      <protection/>
    </xf>
    <xf numFmtId="190" fontId="4" fillId="0" borderId="16" xfId="49" applyNumberFormat="1" applyFont="1" applyBorder="1" applyAlignment="1" applyProtection="1">
      <alignment vertical="center"/>
      <protection/>
    </xf>
    <xf numFmtId="190" fontId="4" fillId="0" borderId="35" xfId="49" applyNumberFormat="1" applyFont="1" applyBorder="1" applyAlignment="1" applyProtection="1">
      <alignment vertical="center"/>
      <protection/>
    </xf>
    <xf numFmtId="190" fontId="4" fillId="0" borderId="22" xfId="49" applyNumberFormat="1" applyFont="1" applyBorder="1" applyAlignment="1" applyProtection="1">
      <alignment vertical="center"/>
      <protection/>
    </xf>
    <xf numFmtId="190" fontId="4" fillId="0" borderId="18" xfId="49" applyNumberFormat="1" applyFont="1" applyBorder="1" applyAlignment="1" applyProtection="1">
      <alignment vertical="center"/>
      <protection/>
    </xf>
    <xf numFmtId="190" fontId="4" fillId="0" borderId="19" xfId="49" applyNumberFormat="1" applyFont="1" applyBorder="1" applyAlignment="1" applyProtection="1">
      <alignment vertical="center"/>
      <protection/>
    </xf>
    <xf numFmtId="190" fontId="4" fillId="0" borderId="40" xfId="49" applyNumberFormat="1" applyFont="1" applyBorder="1" applyAlignment="1" applyProtection="1">
      <alignment vertical="center"/>
      <protection/>
    </xf>
    <xf numFmtId="0" fontId="0" fillId="0" borderId="15" xfId="0" applyFont="1" applyBorder="1" applyAlignment="1" applyProtection="1">
      <alignment horizontal="center" vertical="center"/>
      <protection/>
    </xf>
    <xf numFmtId="190" fontId="4" fillId="0" borderId="23" xfId="0" applyNumberFormat="1" applyFont="1" applyBorder="1" applyAlignment="1" applyProtection="1">
      <alignment horizontal="center" vertical="center"/>
      <protection/>
    </xf>
    <xf numFmtId="193" fontId="4" fillId="0" borderId="0" xfId="88" applyNumberFormat="1" applyFont="1" applyAlignment="1" applyProtection="1">
      <alignment horizontal="right" vertical="center"/>
      <protection/>
    </xf>
    <xf numFmtId="190" fontId="4" fillId="0" borderId="0" xfId="49" applyNumberFormat="1" applyFont="1" applyFill="1" applyAlignment="1" applyProtection="1">
      <alignment horizontal="right" vertical="center"/>
      <protection/>
    </xf>
    <xf numFmtId="190" fontId="4" fillId="0" borderId="27" xfId="49" applyNumberFormat="1" applyFont="1" applyBorder="1" applyAlignment="1" applyProtection="1">
      <alignment vertical="center"/>
      <protection/>
    </xf>
    <xf numFmtId="190" fontId="4" fillId="0" borderId="20" xfId="49" applyNumberFormat="1" applyFont="1" applyBorder="1" applyAlignment="1" applyProtection="1">
      <alignment vertical="center"/>
      <protection/>
    </xf>
    <xf numFmtId="190" fontId="4" fillId="0" borderId="38" xfId="49" applyNumberFormat="1" applyFont="1" applyBorder="1" applyAlignment="1" applyProtection="1">
      <alignment vertical="center"/>
      <protection/>
    </xf>
    <xf numFmtId="177" fontId="4" fillId="0" borderId="16" xfId="0" applyNumberFormat="1" applyFont="1" applyFill="1" applyBorder="1" applyAlignment="1" applyProtection="1">
      <alignment horizontal="right" vertical="center"/>
      <protection/>
    </xf>
    <xf numFmtId="190" fontId="0" fillId="0" borderId="41" xfId="49" applyNumberFormat="1" applyFont="1" applyBorder="1" applyAlignment="1" applyProtection="1">
      <alignment/>
      <protection/>
    </xf>
    <xf numFmtId="190" fontId="0" fillId="0" borderId="36" xfId="49" applyNumberFormat="1" applyFont="1" applyBorder="1" applyAlignment="1" applyProtection="1">
      <alignment/>
      <protection/>
    </xf>
    <xf numFmtId="38" fontId="10" fillId="0" borderId="12" xfId="51" applyFont="1" applyBorder="1" applyAlignment="1" applyProtection="1">
      <alignment vertical="top"/>
      <protection/>
    </xf>
    <xf numFmtId="0" fontId="10" fillId="0" borderId="12" xfId="0" applyFont="1" applyBorder="1" applyAlignment="1" applyProtection="1">
      <alignment vertical="top"/>
      <protection/>
    </xf>
    <xf numFmtId="38" fontId="0" fillId="0" borderId="41" xfId="51" applyFont="1" applyBorder="1" applyAlignment="1" applyProtection="1">
      <alignment horizontal="center" vertical="center" shrinkToFit="1"/>
      <protection/>
    </xf>
    <xf numFmtId="38" fontId="0" fillId="0" borderId="36" xfId="51" applyFont="1" applyBorder="1" applyAlignment="1" applyProtection="1">
      <alignment horizontal="center" vertical="center" shrinkToFit="1"/>
      <protection/>
    </xf>
    <xf numFmtId="38" fontId="0" fillId="0" borderId="41" xfId="51" applyFont="1" applyBorder="1" applyAlignment="1" applyProtection="1">
      <alignment horizontal="center" vertical="center" shrinkToFit="1"/>
      <protection/>
    </xf>
    <xf numFmtId="38" fontId="0" fillId="0" borderId="36" xfId="51" applyFont="1" applyBorder="1" applyAlignment="1" applyProtection="1">
      <alignment horizontal="center" vertical="center" shrinkToFit="1"/>
      <protection/>
    </xf>
    <xf numFmtId="190" fontId="0" fillId="0" borderId="41" xfId="49" applyNumberFormat="1" applyFont="1" applyBorder="1" applyAlignment="1" applyProtection="1">
      <alignment horizontal="center" vertical="center"/>
      <protection/>
    </xf>
    <xf numFmtId="190" fontId="0" fillId="0" borderId="36" xfId="49" applyNumberFormat="1" applyFont="1" applyBorder="1" applyAlignment="1" applyProtection="1">
      <alignment horizontal="center" vertical="center"/>
      <protection/>
    </xf>
    <xf numFmtId="190" fontId="0" fillId="0" borderId="42" xfId="49" applyNumberFormat="1" applyFont="1" applyBorder="1" applyAlignment="1" applyProtection="1">
      <alignment horizontal="center" vertical="center"/>
      <protection/>
    </xf>
    <xf numFmtId="190" fontId="0" fillId="0" borderId="43" xfId="49" applyNumberFormat="1" applyFont="1" applyBorder="1" applyAlignment="1" applyProtection="1">
      <alignment horizontal="center" vertical="center"/>
      <protection/>
    </xf>
    <xf numFmtId="190" fontId="0" fillId="0" borderId="44" xfId="49" applyNumberFormat="1" applyFont="1" applyBorder="1" applyAlignment="1" applyProtection="1">
      <alignment horizontal="center" vertical="center"/>
      <protection/>
    </xf>
    <xf numFmtId="190" fontId="0" fillId="0" borderId="45" xfId="49" applyNumberFormat="1" applyFont="1" applyBorder="1" applyAlignment="1" applyProtection="1">
      <alignment horizontal="center" vertical="center"/>
      <protection/>
    </xf>
    <xf numFmtId="190" fontId="0" fillId="0" borderId="46" xfId="49" applyNumberFormat="1" applyFont="1" applyBorder="1" applyAlignment="1" applyProtection="1">
      <alignment horizontal="center" vertical="center"/>
      <protection/>
    </xf>
    <xf numFmtId="190" fontId="0" fillId="0" borderId="47" xfId="49" applyNumberFormat="1" applyFont="1" applyBorder="1" applyAlignment="1" applyProtection="1">
      <alignment horizontal="center" vertical="center"/>
      <protection/>
    </xf>
    <xf numFmtId="190" fontId="0" fillId="0" borderId="42" xfId="49" applyNumberFormat="1" applyFont="1" applyBorder="1" applyAlignment="1" applyProtection="1">
      <alignment horizontal="center" vertical="center"/>
      <protection/>
    </xf>
    <xf numFmtId="190" fontId="0" fillId="0" borderId="43" xfId="49" applyNumberFormat="1" applyFont="1" applyBorder="1" applyAlignment="1" applyProtection="1">
      <alignment horizontal="center" vertical="center"/>
      <protection/>
    </xf>
    <xf numFmtId="190" fontId="0" fillId="0" borderId="42" xfId="49" applyNumberFormat="1" applyFont="1" applyBorder="1" applyAlignment="1" applyProtection="1">
      <alignment/>
      <protection/>
    </xf>
    <xf numFmtId="190" fontId="0" fillId="0" borderId="43" xfId="49" applyNumberFormat="1" applyFont="1" applyBorder="1" applyAlignment="1" applyProtection="1">
      <alignment/>
      <protection/>
    </xf>
    <xf numFmtId="190" fontId="0" fillId="0" borderId="44" xfId="49" applyNumberFormat="1" applyFont="1" applyBorder="1" applyAlignment="1" applyProtection="1">
      <alignment/>
      <protection/>
    </xf>
    <xf numFmtId="190" fontId="0" fillId="0" borderId="45" xfId="49" applyNumberFormat="1" applyFont="1" applyBorder="1" applyAlignment="1" applyProtection="1">
      <alignment/>
      <protection/>
    </xf>
    <xf numFmtId="190" fontId="0" fillId="0" borderId="46" xfId="49" applyNumberFormat="1" applyFont="1" applyBorder="1" applyAlignment="1" applyProtection="1">
      <alignment/>
      <protection/>
    </xf>
    <xf numFmtId="190" fontId="0" fillId="0" borderId="47" xfId="49" applyNumberFormat="1" applyFont="1" applyBorder="1" applyAlignment="1" applyProtection="1">
      <alignment/>
      <protection/>
    </xf>
    <xf numFmtId="190" fontId="5" fillId="0" borderId="44" xfId="49" applyNumberFormat="1" applyFont="1" applyBorder="1" applyAlignment="1" applyProtection="1">
      <alignment horizontal="center" vertical="center"/>
      <protection/>
    </xf>
    <xf numFmtId="0" fontId="57" fillId="0" borderId="48" xfId="0" applyFont="1" applyBorder="1" applyAlignment="1" applyProtection="1">
      <alignment horizontal="center" vertical="center"/>
      <protection/>
    </xf>
    <xf numFmtId="0" fontId="57" fillId="0" borderId="41" xfId="0" applyFont="1" applyBorder="1" applyAlignment="1" applyProtection="1">
      <alignment horizontal="center" vertical="center"/>
      <protection/>
    </xf>
    <xf numFmtId="0" fontId="57" fillId="0" borderId="49" xfId="0" applyFont="1" applyBorder="1" applyAlignment="1" applyProtection="1">
      <alignment horizontal="center" vertical="center"/>
      <protection/>
    </xf>
    <xf numFmtId="199" fontId="4" fillId="0" borderId="47" xfId="49" applyNumberFormat="1" applyFont="1" applyBorder="1" applyAlignment="1" applyProtection="1">
      <alignment vertical="center"/>
      <protection/>
    </xf>
    <xf numFmtId="199" fontId="4" fillId="0" borderId="43" xfId="49" applyNumberFormat="1" applyFont="1" applyBorder="1" applyAlignment="1" applyProtection="1">
      <alignment vertical="center"/>
      <protection/>
    </xf>
    <xf numFmtId="199" fontId="4" fillId="0" borderId="45" xfId="49" applyNumberFormat="1" applyFont="1" applyBorder="1" applyAlignment="1" applyProtection="1">
      <alignment vertical="center"/>
      <protection/>
    </xf>
    <xf numFmtId="199" fontId="4" fillId="0" borderId="50" xfId="49" applyNumberFormat="1" applyFont="1" applyBorder="1" applyAlignment="1" applyProtection="1">
      <alignment vertical="center"/>
      <protection/>
    </xf>
    <xf numFmtId="199" fontId="4" fillId="0" borderId="51" xfId="49" applyNumberFormat="1" applyFont="1" applyBorder="1" applyAlignment="1" applyProtection="1">
      <alignment vertical="center"/>
      <protection/>
    </xf>
    <xf numFmtId="199" fontId="4" fillId="0" borderId="36" xfId="49" applyNumberFormat="1" applyFont="1" applyBorder="1" applyAlignment="1" applyProtection="1">
      <alignment horizontal="right" vertical="center"/>
      <protection/>
    </xf>
    <xf numFmtId="199" fontId="4" fillId="0" borderId="36" xfId="49" applyNumberFormat="1" applyFont="1" applyBorder="1" applyAlignment="1" applyProtection="1">
      <alignment vertical="center"/>
      <protection/>
    </xf>
    <xf numFmtId="199" fontId="4" fillId="0" borderId="45" xfId="49" applyNumberFormat="1" applyFont="1" applyFill="1" applyBorder="1" applyAlignment="1" applyProtection="1">
      <alignment horizontal="right" vertical="center"/>
      <protection/>
    </xf>
    <xf numFmtId="199" fontId="4" fillId="0" borderId="52" xfId="49" applyNumberFormat="1" applyFont="1" applyFill="1" applyBorder="1" applyAlignment="1" applyProtection="1">
      <alignment horizontal="right" vertical="center"/>
      <protection/>
    </xf>
    <xf numFmtId="0" fontId="57" fillId="0" borderId="30" xfId="0" applyFont="1" applyBorder="1" applyAlignment="1" applyProtection="1">
      <alignment horizontal="center" vertical="center"/>
      <protection/>
    </xf>
    <xf numFmtId="197" fontId="7" fillId="0" borderId="14" xfId="51" applyNumberFormat="1" applyFont="1" applyBorder="1" applyAlignment="1" applyProtection="1">
      <alignment horizontal="right" vertical="center" shrinkToFit="1"/>
      <protection/>
    </xf>
    <xf numFmtId="0" fontId="0" fillId="0" borderId="33" xfId="0" applyFont="1" applyBorder="1" applyAlignment="1" applyProtection="1">
      <alignment horizontal="center" vertical="center"/>
      <protection/>
    </xf>
    <xf numFmtId="190" fontId="4" fillId="0" borderId="39" xfId="49" applyNumberFormat="1" applyFont="1" applyBorder="1" applyAlignment="1" applyProtection="1">
      <alignment horizontal="right" vertical="center"/>
      <protection/>
    </xf>
    <xf numFmtId="190" fontId="4" fillId="0" borderId="40" xfId="49" applyNumberFormat="1" applyFont="1" applyBorder="1" applyAlignment="1" applyProtection="1">
      <alignment/>
      <protection/>
    </xf>
    <xf numFmtId="0" fontId="4" fillId="0" borderId="39" xfId="0" applyFont="1" applyBorder="1" applyAlignment="1" applyProtection="1">
      <alignment horizontal="center" vertical="center"/>
      <protection/>
    </xf>
    <xf numFmtId="190" fontId="4" fillId="0" borderId="24" xfId="0" applyNumberFormat="1" applyFont="1" applyBorder="1" applyAlignment="1" applyProtection="1">
      <alignment horizontal="center" vertical="center"/>
      <protection/>
    </xf>
    <xf numFmtId="0" fontId="4" fillId="0" borderId="24" xfId="0" applyFont="1" applyBorder="1" applyAlignment="1" applyProtection="1">
      <alignment horizontal="center" vertical="center"/>
      <protection/>
    </xf>
    <xf numFmtId="190" fontId="4" fillId="0" borderId="39" xfId="49" applyNumberFormat="1" applyFont="1" applyBorder="1" applyAlignment="1" applyProtection="1">
      <alignment horizontal="left" vertical="center" shrinkToFit="1"/>
      <protection/>
    </xf>
    <xf numFmtId="190" fontId="4" fillId="0" borderId="24" xfId="49" applyNumberFormat="1" applyFont="1" applyBorder="1" applyAlignment="1" applyProtection="1">
      <alignment horizontal="center" vertical="center" shrinkToFit="1"/>
      <protection/>
    </xf>
    <xf numFmtId="190" fontId="4" fillId="0" borderId="24" xfId="49" applyNumberFormat="1" applyFont="1" applyBorder="1" applyAlignment="1" applyProtection="1">
      <alignment horizontal="right" vertical="center" shrinkToFit="1"/>
      <protection/>
    </xf>
    <xf numFmtId="193" fontId="4" fillId="0" borderId="53" xfId="98" applyNumberFormat="1" applyFont="1" applyBorder="1" applyAlignment="1" applyProtection="1">
      <alignment horizontal="right" vertical="center"/>
      <protection/>
    </xf>
    <xf numFmtId="193" fontId="4" fillId="0" borderId="54" xfId="98" applyNumberFormat="1" applyFont="1" applyBorder="1" applyAlignment="1" applyProtection="1">
      <alignment horizontal="right" vertical="center"/>
      <protection locked="0"/>
    </xf>
    <xf numFmtId="193" fontId="4" fillId="0" borderId="55" xfId="49" applyNumberFormat="1" applyFont="1" applyBorder="1" applyAlignment="1" applyProtection="1">
      <alignment vertical="center"/>
      <protection/>
    </xf>
    <xf numFmtId="193" fontId="4" fillId="0" borderId="43" xfId="49" applyNumberFormat="1" applyFont="1" applyBorder="1" applyAlignment="1" applyProtection="1">
      <alignment vertical="center"/>
      <protection/>
    </xf>
    <xf numFmtId="193" fontId="4" fillId="0" borderId="56" xfId="98" applyNumberFormat="1" applyFont="1" applyBorder="1" applyAlignment="1" applyProtection="1">
      <alignment horizontal="right" vertical="center"/>
      <protection/>
    </xf>
    <xf numFmtId="193" fontId="4" fillId="0" borderId="57" xfId="98" applyNumberFormat="1" applyFont="1" applyBorder="1" applyAlignment="1" applyProtection="1">
      <alignment horizontal="right" vertical="center"/>
      <protection locked="0"/>
    </xf>
    <xf numFmtId="193" fontId="4" fillId="0" borderId="44" xfId="49" applyNumberFormat="1" applyFont="1" applyBorder="1" applyAlignment="1" applyProtection="1">
      <alignment vertical="center"/>
      <protection/>
    </xf>
    <xf numFmtId="193" fontId="4" fillId="0" borderId="45" xfId="49" applyNumberFormat="1" applyFont="1" applyBorder="1" applyAlignment="1" applyProtection="1">
      <alignment vertical="center"/>
      <protection/>
    </xf>
    <xf numFmtId="193" fontId="4" fillId="0" borderId="58" xfId="98" applyNumberFormat="1" applyFont="1" applyBorder="1" applyAlignment="1" applyProtection="1">
      <alignment horizontal="right" vertical="center"/>
      <protection/>
    </xf>
    <xf numFmtId="193" fontId="4" fillId="0" borderId="59" xfId="98" applyNumberFormat="1" applyFont="1" applyBorder="1" applyAlignment="1" applyProtection="1">
      <alignment horizontal="right" vertical="center"/>
      <protection locked="0"/>
    </xf>
    <xf numFmtId="193" fontId="4" fillId="0" borderId="46" xfId="49" applyNumberFormat="1" applyFont="1" applyBorder="1" applyAlignment="1" applyProtection="1">
      <alignment vertical="center"/>
      <protection/>
    </xf>
    <xf numFmtId="193" fontId="4" fillId="0" borderId="47" xfId="49" applyNumberFormat="1" applyFont="1" applyBorder="1" applyAlignment="1" applyProtection="1">
      <alignment vertical="center"/>
      <protection/>
    </xf>
    <xf numFmtId="193" fontId="4" fillId="0" borderId="58" xfId="49" applyNumberFormat="1" applyFont="1" applyBorder="1" applyAlignment="1" applyProtection="1">
      <alignment horizontal="right" vertical="center"/>
      <protection/>
    </xf>
    <xf numFmtId="193" fontId="4" fillId="0" borderId="59" xfId="49" applyNumberFormat="1" applyFont="1" applyBorder="1" applyAlignment="1" applyProtection="1">
      <alignment horizontal="right" vertical="center"/>
      <protection locked="0"/>
    </xf>
    <xf numFmtId="193" fontId="4" fillId="0" borderId="60" xfId="49" applyNumberFormat="1" applyFont="1" applyBorder="1" applyAlignment="1" applyProtection="1">
      <alignment horizontal="right" vertical="center"/>
      <protection/>
    </xf>
    <xf numFmtId="193" fontId="4" fillId="0" borderId="48" xfId="49" applyNumberFormat="1" applyFont="1" applyBorder="1" applyAlignment="1" applyProtection="1">
      <alignment horizontal="right" vertical="center"/>
      <protection/>
    </xf>
    <xf numFmtId="193" fontId="4" fillId="0" borderId="41" xfId="49" applyNumberFormat="1" applyFont="1" applyBorder="1" applyAlignment="1" applyProtection="1">
      <alignment horizontal="right" vertical="center"/>
      <protection/>
    </xf>
    <xf numFmtId="193" fontId="4" fillId="0" borderId="36" xfId="49" applyNumberFormat="1" applyFont="1" applyBorder="1" applyAlignment="1" applyProtection="1">
      <alignment horizontal="right" vertical="center"/>
      <protection/>
    </xf>
    <xf numFmtId="193" fontId="4" fillId="0" borderId="59" xfId="49" applyNumberFormat="1" applyFont="1" applyBorder="1" applyAlignment="1" applyProtection="1">
      <alignment horizontal="right" vertical="center"/>
      <protection/>
    </xf>
    <xf numFmtId="193" fontId="4" fillId="0" borderId="50" xfId="49" applyNumberFormat="1" applyFont="1" applyBorder="1" applyAlignment="1" applyProtection="1">
      <alignment vertical="center"/>
      <protection/>
    </xf>
    <xf numFmtId="193" fontId="4" fillId="0" borderId="61" xfId="49" applyNumberFormat="1" applyFont="1" applyBorder="1" applyAlignment="1" applyProtection="1">
      <alignment horizontal="right" vertical="center"/>
      <protection/>
    </xf>
    <xf numFmtId="193" fontId="4" fillId="0" borderId="62" xfId="49" applyNumberFormat="1" applyFont="1" applyBorder="1" applyAlignment="1" applyProtection="1">
      <alignment horizontal="right" vertical="center"/>
      <protection locked="0"/>
    </xf>
    <xf numFmtId="193" fontId="4" fillId="0" borderId="63" xfId="49" applyNumberFormat="1" applyFont="1" applyBorder="1" applyAlignment="1" applyProtection="1">
      <alignment vertical="center"/>
      <protection/>
    </xf>
    <xf numFmtId="193" fontId="4" fillId="0" borderId="51" xfId="49" applyNumberFormat="1" applyFont="1" applyBorder="1" applyAlignment="1" applyProtection="1">
      <alignment vertical="center"/>
      <protection/>
    </xf>
    <xf numFmtId="193" fontId="4" fillId="0" borderId="56" xfId="49" applyNumberFormat="1" applyFont="1" applyBorder="1" applyAlignment="1" applyProtection="1">
      <alignment horizontal="right" vertical="center"/>
      <protection/>
    </xf>
    <xf numFmtId="193" fontId="4" fillId="0" borderId="57" xfId="49" applyNumberFormat="1" applyFont="1" applyBorder="1" applyAlignment="1" applyProtection="1">
      <alignment horizontal="right" vertical="center"/>
      <protection locked="0"/>
    </xf>
    <xf numFmtId="193" fontId="4" fillId="0" borderId="64" xfId="49" applyNumberFormat="1" applyFont="1" applyBorder="1" applyAlignment="1" applyProtection="1">
      <alignment horizontal="right" vertical="center"/>
      <protection/>
    </xf>
    <xf numFmtId="193" fontId="4" fillId="0" borderId="65" xfId="49" applyNumberFormat="1" applyFont="1" applyBorder="1" applyAlignment="1" applyProtection="1">
      <alignment horizontal="right" vertical="center"/>
      <protection locked="0"/>
    </xf>
    <xf numFmtId="193" fontId="4" fillId="0" borderId="66" xfId="49" applyNumberFormat="1" applyFont="1" applyBorder="1" applyAlignment="1" applyProtection="1">
      <alignment vertical="center"/>
      <protection/>
    </xf>
    <xf numFmtId="193" fontId="4" fillId="0" borderId="53" xfId="51" applyNumberFormat="1" applyFont="1" applyBorder="1" applyAlignment="1" applyProtection="1">
      <alignment horizontal="right" vertical="center"/>
      <protection/>
    </xf>
    <xf numFmtId="193" fontId="4" fillId="0" borderId="54" xfId="51" applyNumberFormat="1" applyFont="1" applyBorder="1" applyAlignment="1" applyProtection="1">
      <alignment horizontal="right" vertical="center"/>
      <protection locked="0"/>
    </xf>
    <xf numFmtId="193" fontId="4" fillId="0" borderId="56" xfId="51" applyNumberFormat="1" applyFont="1" applyBorder="1" applyAlignment="1" applyProtection="1">
      <alignment horizontal="right" vertical="center"/>
      <protection/>
    </xf>
    <xf numFmtId="193" fontId="4" fillId="0" borderId="57" xfId="51" applyNumberFormat="1" applyFont="1" applyBorder="1" applyAlignment="1" applyProtection="1">
      <alignment horizontal="right" vertical="center"/>
      <protection locked="0"/>
    </xf>
    <xf numFmtId="193" fontId="4" fillId="0" borderId="67" xfId="51" applyNumberFormat="1" applyFont="1" applyBorder="1" applyAlignment="1" applyProtection="1">
      <alignment horizontal="right" vertical="center"/>
      <protection/>
    </xf>
    <xf numFmtId="193" fontId="4" fillId="0" borderId="53" xfId="49" applyNumberFormat="1" applyFont="1" applyBorder="1" applyAlignment="1" applyProtection="1">
      <alignment horizontal="right" vertical="center"/>
      <protection/>
    </xf>
    <xf numFmtId="193" fontId="4" fillId="0" borderId="41" xfId="49" applyNumberFormat="1" applyFont="1" applyBorder="1" applyAlignment="1" applyProtection="1">
      <alignment vertical="center"/>
      <protection/>
    </xf>
    <xf numFmtId="193" fontId="4" fillId="0" borderId="36" xfId="49" applyNumberFormat="1" applyFont="1" applyBorder="1" applyAlignment="1" applyProtection="1">
      <alignment vertical="center"/>
      <protection/>
    </xf>
    <xf numFmtId="193" fontId="4" fillId="0" borderId="53" xfId="53" applyNumberFormat="1" applyFont="1" applyBorder="1" applyAlignment="1" applyProtection="1">
      <alignment horizontal="right" vertical="center"/>
      <protection/>
    </xf>
    <xf numFmtId="193" fontId="4" fillId="0" borderId="10" xfId="53" applyNumberFormat="1" applyFont="1" applyBorder="1" applyAlignment="1" applyProtection="1">
      <alignment horizontal="right" vertical="center"/>
      <protection locked="0"/>
    </xf>
    <xf numFmtId="193" fontId="4" fillId="0" borderId="56" xfId="53" applyNumberFormat="1" applyFont="1" applyBorder="1" applyAlignment="1" applyProtection="1">
      <alignment horizontal="right" vertical="center"/>
      <protection/>
    </xf>
    <xf numFmtId="193" fontId="4" fillId="0" borderId="11" xfId="53" applyNumberFormat="1" applyFont="1" applyBorder="1" applyAlignment="1" applyProtection="1">
      <alignment horizontal="right" vertical="center"/>
      <protection locked="0"/>
    </xf>
    <xf numFmtId="193" fontId="4" fillId="0" borderId="11" xfId="49" applyNumberFormat="1" applyFont="1" applyBorder="1" applyAlignment="1" applyProtection="1">
      <alignment horizontal="right" vertical="center"/>
      <protection locked="0"/>
    </xf>
    <xf numFmtId="193" fontId="4" fillId="0" borderId="15" xfId="49" applyNumberFormat="1" applyFont="1" applyBorder="1" applyAlignment="1" applyProtection="1">
      <alignment horizontal="right" vertical="center"/>
      <protection locked="0"/>
    </xf>
    <xf numFmtId="193" fontId="4" fillId="0" borderId="53" xfId="61" applyNumberFormat="1" applyFont="1" applyBorder="1" applyAlignment="1" applyProtection="1">
      <alignment horizontal="right" vertical="center"/>
      <protection/>
    </xf>
    <xf numFmtId="193" fontId="4" fillId="0" borderId="39" xfId="61" applyNumberFormat="1" applyFont="1" applyBorder="1" applyAlignment="1" applyProtection="1">
      <alignment horizontal="right" vertical="center"/>
      <protection locked="0"/>
    </xf>
    <xf numFmtId="193" fontId="4" fillId="0" borderId="56" xfId="61" applyNumberFormat="1" applyFont="1" applyBorder="1" applyAlignment="1" applyProtection="1">
      <alignment horizontal="right" vertical="center"/>
      <protection/>
    </xf>
    <xf numFmtId="193" fontId="4" fillId="0" borderId="24" xfId="61" applyNumberFormat="1" applyFont="1" applyBorder="1" applyAlignment="1" applyProtection="1">
      <alignment horizontal="right" vertical="center"/>
      <protection locked="0"/>
    </xf>
    <xf numFmtId="193" fontId="4" fillId="0" borderId="24" xfId="49" applyNumberFormat="1" applyFont="1" applyBorder="1" applyAlignment="1" applyProtection="1">
      <alignment horizontal="right" vertical="center"/>
      <protection locked="0"/>
    </xf>
    <xf numFmtId="193" fontId="4" fillId="0" borderId="33" xfId="49" applyNumberFormat="1" applyFont="1" applyBorder="1" applyAlignment="1" applyProtection="1">
      <alignment horizontal="right" vertical="center"/>
      <protection locked="0"/>
    </xf>
    <xf numFmtId="193" fontId="4" fillId="0" borderId="34" xfId="49" applyNumberFormat="1" applyFont="1" applyBorder="1" applyAlignment="1" applyProtection="1">
      <alignment horizontal="right" vertical="center"/>
      <protection locked="0"/>
    </xf>
    <xf numFmtId="193" fontId="4" fillId="0" borderId="68" xfId="49" applyNumberFormat="1" applyFont="1" applyBorder="1" applyAlignment="1" applyProtection="1">
      <alignment horizontal="right" vertical="center"/>
      <protection/>
    </xf>
    <xf numFmtId="193" fontId="4" fillId="0" borderId="69" xfId="49" applyNumberFormat="1" applyFont="1" applyBorder="1" applyAlignment="1" applyProtection="1">
      <alignment horizontal="right" vertical="center"/>
      <protection/>
    </xf>
    <xf numFmtId="193" fontId="4" fillId="0" borderId="70" xfId="49" applyNumberFormat="1" applyFont="1" applyBorder="1" applyAlignment="1" applyProtection="1">
      <alignment vertical="center"/>
      <protection/>
    </xf>
    <xf numFmtId="193" fontId="4" fillId="0" borderId="71" xfId="49" applyNumberFormat="1" applyFont="1" applyBorder="1" applyAlignment="1" applyProtection="1">
      <alignment horizontal="distributed" vertical="center"/>
      <protection/>
    </xf>
    <xf numFmtId="193" fontId="4" fillId="0" borderId="33" xfId="49" applyNumberFormat="1" applyFont="1" applyBorder="1" applyAlignment="1" applyProtection="1">
      <alignment horizontal="distributed" vertical="center"/>
      <protection/>
    </xf>
    <xf numFmtId="193" fontId="4" fillId="0" borderId="46" xfId="49" applyNumberFormat="1" applyFont="1" applyFill="1" applyBorder="1" applyAlignment="1" applyProtection="1">
      <alignment horizontal="center" vertical="center"/>
      <protection/>
    </xf>
    <xf numFmtId="193" fontId="4" fillId="0" borderId="50" xfId="49" applyNumberFormat="1" applyFont="1" applyFill="1" applyBorder="1" applyAlignment="1" applyProtection="1">
      <alignment horizontal="center" vertical="center"/>
      <protection/>
    </xf>
    <xf numFmtId="193" fontId="4" fillId="0" borderId="53" xfId="68" applyNumberFormat="1" applyFont="1" applyBorder="1" applyAlignment="1" applyProtection="1">
      <alignment horizontal="right" vertical="center"/>
      <protection/>
    </xf>
    <xf numFmtId="193" fontId="4" fillId="0" borderId="51" xfId="68" applyNumberFormat="1" applyFont="1" applyBorder="1" applyAlignment="1" applyProtection="1">
      <alignment horizontal="right" vertical="center"/>
      <protection locked="0"/>
    </xf>
    <xf numFmtId="193" fontId="4" fillId="0" borderId="57" xfId="49" applyNumberFormat="1" applyFont="1" applyBorder="1" applyAlignment="1" applyProtection="1">
      <alignment horizontal="right" vertical="center"/>
      <protection/>
    </xf>
    <xf numFmtId="193" fontId="4" fillId="0" borderId="45" xfId="49" applyNumberFormat="1" applyFont="1" applyBorder="1" applyAlignment="1" applyProtection="1">
      <alignment horizontal="right" vertical="center"/>
      <protection locked="0"/>
    </xf>
    <xf numFmtId="193" fontId="4" fillId="0" borderId="56" xfId="68" applyNumberFormat="1" applyFont="1" applyBorder="1" applyAlignment="1" applyProtection="1">
      <alignment horizontal="right" vertical="center"/>
      <protection/>
    </xf>
    <xf numFmtId="193" fontId="4" fillId="0" borderId="45" xfId="68" applyNumberFormat="1" applyFont="1" applyBorder="1" applyAlignment="1" applyProtection="1">
      <alignment horizontal="right" vertical="center"/>
      <protection locked="0"/>
    </xf>
    <xf numFmtId="193" fontId="4" fillId="0" borderId="42" xfId="49" applyNumberFormat="1" applyFont="1" applyBorder="1" applyAlignment="1" applyProtection="1">
      <alignment vertical="center"/>
      <protection/>
    </xf>
    <xf numFmtId="193" fontId="4" fillId="0" borderId="47" xfId="49" applyNumberFormat="1" applyFont="1" applyBorder="1" applyAlignment="1" applyProtection="1">
      <alignment horizontal="right" vertical="center"/>
      <protection/>
    </xf>
    <xf numFmtId="193" fontId="4" fillId="0" borderId="53" xfId="70" applyNumberFormat="1" applyFont="1" applyBorder="1" applyAlignment="1" applyProtection="1">
      <alignment horizontal="right" vertical="center"/>
      <protection/>
    </xf>
    <xf numFmtId="193" fontId="4" fillId="0" borderId="51" xfId="70" applyNumberFormat="1" applyFont="1" applyBorder="1" applyAlignment="1" applyProtection="1">
      <alignment horizontal="right" vertical="center"/>
      <protection locked="0"/>
    </xf>
    <xf numFmtId="193" fontId="4" fillId="0" borderId="56" xfId="70" applyNumberFormat="1" applyFont="1" applyBorder="1" applyAlignment="1" applyProtection="1">
      <alignment horizontal="right" vertical="center"/>
      <protection/>
    </xf>
    <xf numFmtId="193" fontId="4" fillId="0" borderId="45" xfId="70" applyNumberFormat="1" applyFont="1" applyBorder="1" applyAlignment="1" applyProtection="1">
      <alignment horizontal="right" vertical="center"/>
      <protection locked="0"/>
    </xf>
    <xf numFmtId="193" fontId="4" fillId="0" borderId="52" xfId="49" applyNumberFormat="1" applyFont="1" applyBorder="1" applyAlignment="1" applyProtection="1">
      <alignment horizontal="right" vertical="center"/>
      <protection locked="0"/>
    </xf>
    <xf numFmtId="193" fontId="4" fillId="0" borderId="72" xfId="49" applyNumberFormat="1" applyFont="1" applyBorder="1" applyAlignment="1" applyProtection="1">
      <alignment horizontal="right" vertical="center"/>
      <protection/>
    </xf>
    <xf numFmtId="193" fontId="4" fillId="0" borderId="70" xfId="49" applyNumberFormat="1" applyFont="1" applyBorder="1" applyAlignment="1" applyProtection="1">
      <alignment horizontal="right" vertical="center"/>
      <protection/>
    </xf>
    <xf numFmtId="193" fontId="4" fillId="0" borderId="53" xfId="75" applyNumberFormat="1" applyFont="1" applyBorder="1" applyAlignment="1" applyProtection="1">
      <alignment horizontal="right" vertical="center"/>
      <protection/>
    </xf>
    <xf numFmtId="193" fontId="4" fillId="0" borderId="54" xfId="75" applyNumberFormat="1" applyFont="1" applyBorder="1" applyAlignment="1" applyProtection="1">
      <alignment horizontal="right" vertical="center"/>
      <protection locked="0"/>
    </xf>
    <xf numFmtId="193" fontId="4" fillId="0" borderId="56" xfId="75" applyNumberFormat="1" applyFont="1" applyBorder="1" applyAlignment="1" applyProtection="1">
      <alignment horizontal="right" vertical="center"/>
      <protection/>
    </xf>
    <xf numFmtId="193" fontId="4" fillId="0" borderId="57" xfId="75" applyNumberFormat="1" applyFont="1" applyBorder="1" applyAlignment="1" applyProtection="1">
      <alignment horizontal="right" vertical="center"/>
      <protection locked="0"/>
    </xf>
    <xf numFmtId="193" fontId="4" fillId="0" borderId="56" xfId="81" applyNumberFormat="1" applyFont="1" applyBorder="1" applyAlignment="1" applyProtection="1">
      <alignment horizontal="right" vertical="center"/>
      <protection/>
    </xf>
    <xf numFmtId="193" fontId="4" fillId="0" borderId="57" xfId="81" applyNumberFormat="1" applyFont="1" applyBorder="1" applyAlignment="1" applyProtection="1">
      <alignment horizontal="right" vertical="center"/>
      <protection locked="0"/>
    </xf>
    <xf numFmtId="193" fontId="4" fillId="0" borderId="58" xfId="81" applyNumberFormat="1" applyFont="1" applyBorder="1" applyAlignment="1" applyProtection="1">
      <alignment horizontal="right" vertical="center"/>
      <protection/>
    </xf>
    <xf numFmtId="193" fontId="4" fillId="0" borderId="59" xfId="81" applyNumberFormat="1" applyFont="1" applyBorder="1" applyAlignment="1" applyProtection="1">
      <alignment horizontal="right" vertical="center"/>
      <protection locked="0"/>
    </xf>
    <xf numFmtId="193" fontId="4" fillId="0" borderId="65" xfId="49" applyNumberFormat="1" applyFont="1" applyBorder="1" applyAlignment="1" applyProtection="1">
      <alignment horizontal="right" vertical="center"/>
      <protection/>
    </xf>
    <xf numFmtId="193" fontId="4" fillId="0" borderId="53" xfId="84" applyNumberFormat="1" applyFont="1" applyBorder="1" applyAlignment="1" applyProtection="1">
      <alignment horizontal="right" vertical="center"/>
      <protection/>
    </xf>
    <xf numFmtId="193" fontId="4" fillId="0" borderId="54" xfId="84" applyNumberFormat="1" applyFont="1" applyBorder="1" applyAlignment="1" applyProtection="1">
      <alignment horizontal="right" vertical="center"/>
      <protection locked="0"/>
    </xf>
    <xf numFmtId="193" fontId="4" fillId="0" borderId="56" xfId="84" applyNumberFormat="1" applyFont="1" applyBorder="1" applyAlignment="1" applyProtection="1">
      <alignment horizontal="right" vertical="center"/>
      <protection/>
    </xf>
    <xf numFmtId="193" fontId="4" fillId="0" borderId="57" xfId="84" applyNumberFormat="1" applyFont="1" applyBorder="1" applyAlignment="1" applyProtection="1">
      <alignment horizontal="right" vertical="center"/>
      <protection locked="0"/>
    </xf>
    <xf numFmtId="193" fontId="4" fillId="0" borderId="67" xfId="84" applyNumberFormat="1" applyFont="1" applyBorder="1" applyAlignment="1" applyProtection="1">
      <alignment horizontal="right" vertical="center"/>
      <protection/>
    </xf>
    <xf numFmtId="193" fontId="4" fillId="0" borderId="73" xfId="84" applyNumberFormat="1" applyFont="1" applyBorder="1" applyAlignment="1" applyProtection="1">
      <alignment horizontal="right" vertical="center"/>
      <protection locked="0"/>
    </xf>
    <xf numFmtId="193" fontId="4" fillId="0" borderId="54" xfId="49" applyNumberFormat="1" applyFont="1" applyBorder="1" applyAlignment="1" applyProtection="1">
      <alignment horizontal="right" vertical="center"/>
      <protection locked="0"/>
    </xf>
    <xf numFmtId="193" fontId="4" fillId="0" borderId="53" xfId="85" applyNumberFormat="1" applyFont="1" applyBorder="1" applyAlignment="1" applyProtection="1">
      <alignment horizontal="right" vertical="center"/>
      <protection/>
    </xf>
    <xf numFmtId="193" fontId="4" fillId="0" borderId="51" xfId="85" applyNumberFormat="1" applyFont="1" applyBorder="1" applyAlignment="1" applyProtection="1">
      <alignment horizontal="right" vertical="center"/>
      <protection locked="0"/>
    </xf>
    <xf numFmtId="193" fontId="4" fillId="0" borderId="56" xfId="85" applyNumberFormat="1" applyFont="1" applyBorder="1" applyAlignment="1" applyProtection="1">
      <alignment horizontal="right" vertical="center"/>
      <protection/>
    </xf>
    <xf numFmtId="193" fontId="4" fillId="0" borderId="45" xfId="85" applyNumberFormat="1" applyFont="1" applyBorder="1" applyAlignment="1" applyProtection="1">
      <alignment horizontal="right" vertical="center"/>
      <protection locked="0"/>
    </xf>
    <xf numFmtId="193" fontId="4" fillId="0" borderId="47" xfId="49" applyNumberFormat="1" applyFont="1" applyBorder="1" applyAlignment="1" applyProtection="1">
      <alignment horizontal="right" vertical="center"/>
      <protection locked="0"/>
    </xf>
    <xf numFmtId="193" fontId="4" fillId="0" borderId="67" xfId="49" applyNumberFormat="1" applyFont="1" applyBorder="1" applyAlignment="1" applyProtection="1">
      <alignment horizontal="right" vertical="center"/>
      <protection/>
    </xf>
    <xf numFmtId="193" fontId="4" fillId="0" borderId="43" xfId="49" applyNumberFormat="1" applyFont="1" applyBorder="1" applyAlignment="1" applyProtection="1">
      <alignment horizontal="right" vertical="center"/>
      <protection locked="0"/>
    </xf>
    <xf numFmtId="193" fontId="4" fillId="0" borderId="45" xfId="49" applyNumberFormat="1" applyFont="1" applyBorder="1" applyAlignment="1" applyProtection="1">
      <alignment horizontal="right" vertical="center"/>
      <protection/>
    </xf>
    <xf numFmtId="193" fontId="4" fillId="0" borderId="53" xfId="91" applyNumberFormat="1" applyFont="1" applyBorder="1" applyAlignment="1" applyProtection="1">
      <alignment horizontal="right" vertical="center"/>
      <protection/>
    </xf>
    <xf numFmtId="193" fontId="4" fillId="0" borderId="51" xfId="91" applyNumberFormat="1" applyFont="1" applyBorder="1" applyAlignment="1" applyProtection="1">
      <alignment horizontal="right" vertical="center"/>
      <protection locked="0"/>
    </xf>
    <xf numFmtId="193" fontId="4" fillId="0" borderId="56" xfId="91" applyNumberFormat="1" applyFont="1" applyBorder="1" applyAlignment="1" applyProtection="1">
      <alignment horizontal="right" vertical="center"/>
      <protection/>
    </xf>
    <xf numFmtId="193" fontId="4" fillId="0" borderId="45" xfId="91" applyNumberFormat="1" applyFont="1" applyBorder="1" applyAlignment="1" applyProtection="1">
      <alignment horizontal="right" vertical="center"/>
      <protection locked="0"/>
    </xf>
    <xf numFmtId="193" fontId="57" fillId="0" borderId="56" xfId="91" applyNumberFormat="1" applyFont="1" applyBorder="1" applyAlignment="1" applyProtection="1">
      <alignment horizontal="right" vertical="center"/>
      <protection/>
    </xf>
    <xf numFmtId="193" fontId="4" fillId="0" borderId="51" xfId="49" applyNumberFormat="1" applyFont="1" applyBorder="1" applyAlignment="1" applyProtection="1">
      <alignment horizontal="right" vertical="center"/>
      <protection locked="0"/>
    </xf>
    <xf numFmtId="193" fontId="4" fillId="0" borderId="54" xfId="49" applyNumberFormat="1" applyFont="1" applyBorder="1" applyAlignment="1" applyProtection="1">
      <alignment horizontal="right" vertical="center"/>
      <protection/>
    </xf>
    <xf numFmtId="193" fontId="4" fillId="0" borderId="54" xfId="92" applyNumberFormat="1" applyFont="1" applyBorder="1" applyAlignment="1" applyProtection="1">
      <alignment horizontal="right" vertical="center"/>
      <protection/>
    </xf>
    <xf numFmtId="193" fontId="4" fillId="0" borderId="54" xfId="92" applyNumberFormat="1" applyFont="1" applyBorder="1" applyAlignment="1" applyProtection="1">
      <alignment horizontal="right" vertical="center"/>
      <protection locked="0"/>
    </xf>
    <xf numFmtId="193" fontId="4" fillId="0" borderId="57" xfId="92" applyNumberFormat="1" applyFont="1" applyBorder="1" applyAlignment="1" applyProtection="1">
      <alignment horizontal="right" vertical="center"/>
      <protection/>
    </xf>
    <xf numFmtId="193" fontId="4" fillId="0" borderId="57" xfId="92" applyNumberFormat="1" applyFont="1" applyBorder="1" applyAlignment="1" applyProtection="1">
      <alignment horizontal="right" vertical="center"/>
      <protection locked="0"/>
    </xf>
    <xf numFmtId="193" fontId="4" fillId="0" borderId="59" xfId="92" applyNumberFormat="1" applyFont="1" applyBorder="1" applyAlignment="1" applyProtection="1">
      <alignment horizontal="right" vertical="center"/>
      <protection/>
    </xf>
    <xf numFmtId="193" fontId="4" fillId="0" borderId="59" xfId="92" applyNumberFormat="1" applyFont="1" applyBorder="1" applyAlignment="1" applyProtection="1">
      <alignment horizontal="right" vertical="center"/>
      <protection locked="0"/>
    </xf>
    <xf numFmtId="193" fontId="4" fillId="0" borderId="54" xfId="94" applyNumberFormat="1" applyFont="1" applyFill="1" applyBorder="1" applyAlignment="1" applyProtection="1">
      <alignment horizontal="right" vertical="center"/>
      <protection/>
    </xf>
    <xf numFmtId="193" fontId="4" fillId="0" borderId="54" xfId="94" applyNumberFormat="1" applyFont="1" applyFill="1" applyBorder="1" applyAlignment="1" applyProtection="1">
      <alignment horizontal="right" vertical="center"/>
      <protection locked="0"/>
    </xf>
    <xf numFmtId="193" fontId="4" fillId="0" borderId="57" xfId="94" applyNumberFormat="1" applyFont="1" applyFill="1" applyBorder="1" applyAlignment="1" applyProtection="1">
      <alignment horizontal="right" vertical="center"/>
      <protection/>
    </xf>
    <xf numFmtId="193" fontId="4" fillId="0" borderId="57" xfId="94" applyNumberFormat="1" applyFont="1" applyFill="1" applyBorder="1" applyAlignment="1" applyProtection="1">
      <alignment horizontal="right" vertical="center"/>
      <protection locked="0"/>
    </xf>
    <xf numFmtId="193" fontId="4" fillId="0" borderId="57" xfId="94" applyNumberFormat="1" applyFont="1" applyBorder="1" applyAlignment="1" applyProtection="1">
      <alignment horizontal="right" vertical="center"/>
      <protection/>
    </xf>
    <xf numFmtId="193" fontId="4" fillId="0" borderId="57" xfId="94" applyNumberFormat="1" applyFont="1" applyBorder="1" applyAlignment="1" applyProtection="1">
      <alignment horizontal="right" vertical="center"/>
      <protection locked="0"/>
    </xf>
    <xf numFmtId="193" fontId="4" fillId="0" borderId="17" xfId="49" applyNumberFormat="1" applyFont="1" applyBorder="1" applyAlignment="1" applyProtection="1">
      <alignment horizontal="distributed" vertical="center"/>
      <protection/>
    </xf>
    <xf numFmtId="193" fontId="4" fillId="0" borderId="66" xfId="49" applyNumberFormat="1" applyFont="1" applyFill="1" applyBorder="1" applyAlignment="1" applyProtection="1">
      <alignment horizontal="center" vertical="center"/>
      <protection/>
    </xf>
    <xf numFmtId="199" fontId="4" fillId="0" borderId="50" xfId="49" applyNumberFormat="1" applyFont="1" applyFill="1" applyBorder="1" applyAlignment="1" applyProtection="1">
      <alignment horizontal="center" vertical="center"/>
      <protection/>
    </xf>
    <xf numFmtId="193" fontId="4" fillId="0" borderId="51" xfId="49" applyNumberFormat="1" applyFont="1" applyFill="1" applyBorder="1" applyAlignment="1" applyProtection="1">
      <alignment horizontal="right" vertical="center"/>
      <protection/>
    </xf>
    <xf numFmtId="193" fontId="4" fillId="0" borderId="45" xfId="49" applyNumberFormat="1" applyFont="1" applyFill="1" applyBorder="1" applyAlignment="1" applyProtection="1">
      <alignment horizontal="right" vertical="center"/>
      <protection/>
    </xf>
    <xf numFmtId="193" fontId="4" fillId="0" borderId="69" xfId="49" applyNumberFormat="1" applyFont="1" applyFill="1" applyBorder="1" applyAlignment="1" applyProtection="1">
      <alignment vertical="center" shrinkToFit="1"/>
      <protection/>
    </xf>
    <xf numFmtId="0" fontId="11" fillId="0" borderId="0" xfId="114" applyFont="1" applyAlignment="1">
      <alignment vertical="center"/>
      <protection/>
    </xf>
    <xf numFmtId="0" fontId="12" fillId="0" borderId="0" xfId="114" applyFont="1" applyAlignment="1">
      <alignment horizontal="center" vertical="center"/>
      <protection/>
    </xf>
    <xf numFmtId="0" fontId="13" fillId="0" borderId="0" xfId="114" applyFont="1" applyAlignment="1">
      <alignment horizontal="center" vertical="center"/>
      <protection/>
    </xf>
    <xf numFmtId="0" fontId="11" fillId="0" borderId="0" xfId="114" applyFont="1">
      <alignment vertical="center"/>
      <protection/>
    </xf>
    <xf numFmtId="0" fontId="11" fillId="0" borderId="0" xfId="114" applyFont="1" applyFill="1" applyAlignment="1">
      <alignment vertical="center"/>
      <protection/>
    </xf>
    <xf numFmtId="0" fontId="0" fillId="0" borderId="0" xfId="0" applyFont="1" applyFill="1" applyAlignment="1">
      <alignment vertical="center"/>
    </xf>
    <xf numFmtId="0" fontId="0" fillId="0" borderId="0" xfId="0" applyFill="1" applyAlignment="1">
      <alignment vertical="center"/>
    </xf>
    <xf numFmtId="0" fontId="14" fillId="0" borderId="0" xfId="114" applyFont="1">
      <alignment vertical="center"/>
      <protection/>
    </xf>
    <xf numFmtId="0" fontId="15" fillId="0" borderId="0" xfId="114" applyFont="1">
      <alignment vertical="center"/>
      <protection/>
    </xf>
    <xf numFmtId="0" fontId="0" fillId="0" borderId="0" xfId="0" applyFont="1" applyAlignment="1">
      <alignment/>
    </xf>
    <xf numFmtId="0" fontId="14" fillId="0" borderId="0" xfId="114" applyFont="1" applyFill="1">
      <alignment vertical="center"/>
      <protection/>
    </xf>
    <xf numFmtId="0" fontId="15" fillId="0" borderId="0" xfId="113" applyFont="1" applyFill="1">
      <alignment vertical="center"/>
      <protection/>
    </xf>
    <xf numFmtId="0" fontId="16" fillId="0" borderId="0" xfId="113" applyFont="1" applyAlignment="1">
      <alignment horizontal="center" vertical="center"/>
      <protection/>
    </xf>
    <xf numFmtId="0" fontId="11" fillId="0" borderId="0" xfId="113" applyFont="1" applyAlignment="1">
      <alignment vertical="center"/>
      <protection/>
    </xf>
    <xf numFmtId="0" fontId="13" fillId="0" borderId="0" xfId="113" applyFont="1" applyAlignment="1">
      <alignment horizontal="center" vertical="center"/>
      <protection/>
    </xf>
    <xf numFmtId="0" fontId="14" fillId="0" borderId="0" xfId="113" applyFont="1" applyFill="1">
      <alignment vertical="center"/>
      <protection/>
    </xf>
    <xf numFmtId="0" fontId="10" fillId="0" borderId="0" xfId="0" applyFont="1" applyAlignment="1">
      <alignment/>
    </xf>
    <xf numFmtId="0" fontId="14" fillId="0" borderId="59" xfId="113" applyFont="1" applyFill="1" applyBorder="1">
      <alignment vertical="center"/>
      <protection/>
    </xf>
    <xf numFmtId="0" fontId="14" fillId="0" borderId="15" xfId="113" applyFont="1" applyFill="1" applyBorder="1">
      <alignment vertical="center"/>
      <protection/>
    </xf>
    <xf numFmtId="0" fontId="14" fillId="0" borderId="71" xfId="113" applyFont="1" applyFill="1" applyBorder="1">
      <alignment vertical="center"/>
      <protection/>
    </xf>
    <xf numFmtId="0" fontId="16" fillId="0" borderId="0" xfId="113" applyFont="1" applyFill="1" applyAlignment="1">
      <alignment vertical="center"/>
      <protection/>
    </xf>
    <xf numFmtId="0" fontId="13" fillId="0" borderId="74" xfId="113" applyFont="1" applyFill="1" applyBorder="1" applyAlignment="1">
      <alignment horizontal="center" vertical="center"/>
      <protection/>
    </xf>
    <xf numFmtId="0" fontId="13" fillId="0" borderId="0" xfId="113" applyFont="1" applyFill="1" applyBorder="1" applyAlignment="1">
      <alignment horizontal="center" vertical="center"/>
      <protection/>
    </xf>
    <xf numFmtId="0" fontId="13" fillId="0" borderId="75" xfId="113" applyFont="1" applyFill="1" applyBorder="1" applyAlignment="1">
      <alignment horizontal="center" vertical="center"/>
      <protection/>
    </xf>
    <xf numFmtId="0" fontId="10" fillId="0" borderId="0" xfId="0" applyFont="1" applyAlignment="1">
      <alignment/>
    </xf>
    <xf numFmtId="0" fontId="14" fillId="0" borderId="0" xfId="113" applyFont="1" applyFill="1" applyAlignment="1">
      <alignment horizontal="center" vertical="center"/>
      <protection/>
    </xf>
    <xf numFmtId="0" fontId="14" fillId="0" borderId="74" xfId="113" applyFont="1" applyFill="1" applyBorder="1" applyAlignment="1">
      <alignment horizontal="center" vertical="center"/>
      <protection/>
    </xf>
    <xf numFmtId="0" fontId="10" fillId="0" borderId="0" xfId="0" applyFont="1" applyBorder="1" applyAlignment="1">
      <alignment horizontal="center"/>
    </xf>
    <xf numFmtId="0" fontId="10" fillId="0" borderId="75" xfId="0" applyFont="1" applyBorder="1" applyAlignment="1">
      <alignment horizontal="center"/>
    </xf>
    <xf numFmtId="0" fontId="10" fillId="0" borderId="0" xfId="0" applyFont="1" applyAlignment="1">
      <alignment horizontal="center"/>
    </xf>
    <xf numFmtId="0" fontId="14" fillId="0" borderId="74" xfId="113" applyFont="1" applyFill="1" applyBorder="1">
      <alignment vertical="center"/>
      <protection/>
    </xf>
    <xf numFmtId="0" fontId="14" fillId="0" borderId="0" xfId="113" applyFont="1" applyFill="1" applyBorder="1">
      <alignment vertical="center"/>
      <protection/>
    </xf>
    <xf numFmtId="0" fontId="14" fillId="0" borderId="75" xfId="113" applyFont="1" applyFill="1" applyBorder="1">
      <alignment vertical="center"/>
      <protection/>
    </xf>
    <xf numFmtId="0" fontId="17" fillId="0" borderId="75" xfId="113" applyFont="1" applyFill="1" applyBorder="1">
      <alignment vertical="center"/>
      <protection/>
    </xf>
    <xf numFmtId="0" fontId="14" fillId="0" borderId="73" xfId="113" applyFont="1" applyFill="1" applyBorder="1">
      <alignment vertical="center"/>
      <protection/>
    </xf>
    <xf numFmtId="0" fontId="14" fillId="0" borderId="20" xfId="113" applyFont="1" applyFill="1" applyBorder="1">
      <alignment vertical="center"/>
      <protection/>
    </xf>
    <xf numFmtId="0" fontId="14" fillId="0" borderId="76" xfId="113" applyFont="1" applyFill="1" applyBorder="1">
      <alignment vertical="center"/>
      <protection/>
    </xf>
    <xf numFmtId="0" fontId="0" fillId="0" borderId="0" xfId="0" applyFont="1" applyFill="1" applyAlignment="1">
      <alignment/>
    </xf>
    <xf numFmtId="190" fontId="0" fillId="0" borderId="63" xfId="49" applyNumberFormat="1" applyFont="1" applyBorder="1" applyAlignment="1" applyProtection="1">
      <alignment horizontal="center" vertical="center"/>
      <protection/>
    </xf>
    <xf numFmtId="190" fontId="0" fillId="0" borderId="49" xfId="49" applyNumberFormat="1" applyFont="1" applyBorder="1" applyAlignment="1" applyProtection="1">
      <alignment horizontal="center" vertical="center"/>
      <protection/>
    </xf>
    <xf numFmtId="190" fontId="0" fillId="0" borderId="55" xfId="49" applyNumberFormat="1" applyFont="1" applyBorder="1" applyAlignment="1" applyProtection="1">
      <alignment horizontal="center" vertical="center"/>
      <protection/>
    </xf>
    <xf numFmtId="190" fontId="0" fillId="0" borderId="51" xfId="49" applyNumberFormat="1" applyFont="1" applyBorder="1" applyAlignment="1" applyProtection="1">
      <alignment horizontal="center" vertical="center"/>
      <protection/>
    </xf>
    <xf numFmtId="190" fontId="0" fillId="0" borderId="44" xfId="49" applyNumberFormat="1" applyFont="1" applyBorder="1" applyAlignment="1" applyProtection="1">
      <alignment horizontal="center" vertical="center"/>
      <protection/>
    </xf>
    <xf numFmtId="193" fontId="18" fillId="0" borderId="0" xfId="51" applyNumberFormat="1" applyFont="1" applyAlignment="1" applyProtection="1">
      <alignment horizontal="right"/>
      <protection/>
    </xf>
    <xf numFmtId="0" fontId="58" fillId="0" borderId="0" xfId="0" applyFont="1" applyAlignment="1">
      <alignment/>
    </xf>
    <xf numFmtId="0" fontId="19" fillId="0" borderId="0" xfId="0" applyFont="1" applyAlignment="1">
      <alignment/>
    </xf>
    <xf numFmtId="0" fontId="20" fillId="0" borderId="0" xfId="0" applyFont="1" applyAlignment="1">
      <alignment/>
    </xf>
    <xf numFmtId="0" fontId="21" fillId="0" borderId="0" xfId="0" applyFont="1" applyAlignment="1">
      <alignment/>
    </xf>
    <xf numFmtId="0" fontId="11" fillId="0" borderId="0" xfId="114" applyFont="1" applyAlignment="1">
      <alignment vertical="center"/>
      <protection/>
    </xf>
    <xf numFmtId="0" fontId="11" fillId="0" borderId="0" xfId="114" applyFont="1" applyFill="1" applyAlignment="1">
      <alignment vertical="center"/>
      <protection/>
    </xf>
    <xf numFmtId="0" fontId="0" fillId="0" borderId="0" xfId="0" applyFont="1" applyFill="1" applyAlignment="1">
      <alignment vertical="center"/>
    </xf>
    <xf numFmtId="0" fontId="12" fillId="0" borderId="0" xfId="113" applyFont="1" applyAlignment="1">
      <alignment horizontal="center" vertical="center"/>
      <protection/>
    </xf>
    <xf numFmtId="0" fontId="13" fillId="0" borderId="74" xfId="113" applyFont="1" applyFill="1" applyBorder="1" applyAlignment="1">
      <alignment horizontal="center" vertical="center"/>
      <protection/>
    </xf>
    <xf numFmtId="0" fontId="13" fillId="0" borderId="0" xfId="113" applyFont="1" applyFill="1" applyBorder="1" applyAlignment="1">
      <alignment horizontal="center" vertical="center"/>
      <protection/>
    </xf>
    <xf numFmtId="0" fontId="13" fillId="0" borderId="75" xfId="113" applyFont="1" applyFill="1" applyBorder="1" applyAlignment="1">
      <alignment horizontal="center" vertical="center"/>
      <protection/>
    </xf>
    <xf numFmtId="0" fontId="9" fillId="0" borderId="0" xfId="0" applyFont="1" applyFill="1" applyAlignment="1">
      <alignment horizontal="center"/>
    </xf>
    <xf numFmtId="0" fontId="9" fillId="0" borderId="0" xfId="0" applyFont="1" applyFill="1" applyAlignment="1">
      <alignment/>
    </xf>
    <xf numFmtId="0" fontId="2" fillId="0" borderId="23" xfId="43" applyBorder="1" applyAlignment="1" applyProtection="1">
      <alignment horizontal="center" vertical="center"/>
      <protection/>
    </xf>
    <xf numFmtId="0" fontId="2" fillId="0" borderId="11" xfId="43" applyBorder="1" applyAlignment="1" applyProtection="1">
      <alignment horizontal="center" vertical="center"/>
      <protection/>
    </xf>
    <xf numFmtId="177" fontId="4" fillId="0" borderId="12" xfId="0" applyNumberFormat="1" applyFont="1" applyFill="1" applyBorder="1" applyAlignment="1" applyProtection="1">
      <alignment horizontal="center" vertical="center"/>
      <protection/>
    </xf>
    <xf numFmtId="177" fontId="4" fillId="0" borderId="13" xfId="0" applyNumberFormat="1" applyFont="1" applyFill="1" applyBorder="1" applyAlignment="1" applyProtection="1">
      <alignment horizontal="center" vertical="center"/>
      <protection/>
    </xf>
    <xf numFmtId="190" fontId="2" fillId="0" borderId="23" xfId="43" applyNumberFormat="1" applyFill="1" applyBorder="1" applyAlignment="1" applyProtection="1">
      <alignment horizontal="center" vertical="center"/>
      <protection/>
    </xf>
    <xf numFmtId="190" fontId="2" fillId="0" borderId="11" xfId="43" applyNumberFormat="1" applyFill="1" applyBorder="1" applyAlignment="1" applyProtection="1">
      <alignment horizontal="center" vertical="center"/>
      <protection/>
    </xf>
    <xf numFmtId="193" fontId="4" fillId="0" borderId="23" xfId="49" applyNumberFormat="1" applyFont="1" applyFill="1" applyBorder="1" applyAlignment="1" applyProtection="1">
      <alignment horizontal="right" vertical="center"/>
      <protection/>
    </xf>
    <xf numFmtId="193" fontId="0" fillId="0" borderId="29" xfId="0" applyNumberFormat="1" applyBorder="1" applyAlignment="1" applyProtection="1">
      <alignment vertical="center"/>
      <protection/>
    </xf>
    <xf numFmtId="190" fontId="2" fillId="0" borderId="22" xfId="43" applyNumberFormat="1" applyFill="1" applyBorder="1" applyAlignment="1" applyProtection="1">
      <alignment horizontal="center" vertical="center"/>
      <protection/>
    </xf>
    <xf numFmtId="190" fontId="2" fillId="0" borderId="10" xfId="43" applyNumberFormat="1" applyFill="1" applyBorder="1" applyAlignment="1" applyProtection="1">
      <alignment horizontal="center" vertical="center"/>
      <protection/>
    </xf>
    <xf numFmtId="197" fontId="7" fillId="0" borderId="13" xfId="0" applyNumberFormat="1" applyFont="1" applyBorder="1" applyAlignment="1" applyProtection="1">
      <alignment horizontal="right" vertical="center" shrinkToFit="1"/>
      <protection/>
    </xf>
    <xf numFmtId="197" fontId="7" fillId="0" borderId="14" xfId="0" applyNumberFormat="1" applyFont="1" applyBorder="1" applyAlignment="1" applyProtection="1">
      <alignment horizontal="right" vertical="center" shrinkToFit="1"/>
      <protection/>
    </xf>
    <xf numFmtId="195" fontId="7" fillId="0" borderId="13" xfId="0" applyNumberFormat="1" applyFont="1" applyBorder="1" applyAlignment="1" applyProtection="1">
      <alignment horizontal="center" vertical="center" shrinkToFit="1"/>
      <protection locked="0"/>
    </xf>
    <xf numFmtId="195" fontId="7" fillId="0" borderId="14" xfId="0" applyNumberFormat="1" applyFont="1" applyBorder="1" applyAlignment="1" applyProtection="1">
      <alignment horizontal="center" vertical="center" shrinkToFit="1"/>
      <protection locked="0"/>
    </xf>
    <xf numFmtId="0" fontId="2" fillId="0" borderId="26" xfId="43" applyBorder="1" applyAlignment="1" applyProtection="1">
      <alignment horizontal="center" vertical="center"/>
      <protection/>
    </xf>
    <xf numFmtId="0" fontId="2" fillId="0" borderId="17" xfId="43" applyBorder="1" applyAlignment="1" applyProtection="1">
      <alignment horizontal="center" vertical="center"/>
      <protection/>
    </xf>
    <xf numFmtId="190" fontId="4" fillId="0" borderId="12" xfId="49" applyNumberFormat="1" applyFont="1" applyFill="1" applyBorder="1" applyAlignment="1" applyProtection="1">
      <alignment horizontal="center" vertical="center" shrinkToFit="1"/>
      <protection/>
    </xf>
    <xf numFmtId="190" fontId="4" fillId="0" borderId="13" xfId="49" applyNumberFormat="1" applyFont="1" applyFill="1" applyBorder="1" applyAlignment="1" applyProtection="1">
      <alignment horizontal="center" vertical="center" shrinkToFit="1"/>
      <protection/>
    </xf>
    <xf numFmtId="193" fontId="4" fillId="0" borderId="22" xfId="49" applyNumberFormat="1" applyFont="1" applyFill="1" applyBorder="1" applyAlignment="1" applyProtection="1">
      <alignment horizontal="right" vertical="center"/>
      <protection/>
    </xf>
    <xf numFmtId="193" fontId="0" fillId="0" borderId="77" xfId="0" applyNumberFormat="1" applyBorder="1" applyAlignment="1" applyProtection="1">
      <alignment vertical="center"/>
      <protection/>
    </xf>
    <xf numFmtId="193" fontId="4" fillId="0" borderId="26" xfId="49" applyNumberFormat="1" applyFont="1" applyFill="1" applyBorder="1" applyAlignment="1" applyProtection="1">
      <alignment horizontal="right" vertical="center"/>
      <protection/>
    </xf>
    <xf numFmtId="193" fontId="0" fillId="0" borderId="31" xfId="0" applyNumberFormat="1" applyBorder="1" applyAlignment="1" applyProtection="1">
      <alignment vertical="center"/>
      <protection/>
    </xf>
    <xf numFmtId="193" fontId="4" fillId="0" borderId="12" xfId="49" applyNumberFormat="1" applyFont="1" applyFill="1" applyBorder="1" applyAlignment="1" applyProtection="1">
      <alignment vertical="center" shrinkToFit="1"/>
      <protection/>
    </xf>
    <xf numFmtId="193" fontId="0" fillId="0" borderId="30" xfId="0" applyNumberFormat="1" applyBorder="1" applyAlignment="1" applyProtection="1">
      <alignment vertical="center"/>
      <protection/>
    </xf>
    <xf numFmtId="193" fontId="4" fillId="0" borderId="54" xfId="49" applyNumberFormat="1" applyFont="1" applyFill="1" applyBorder="1" applyAlignment="1" applyProtection="1">
      <alignment horizontal="right" vertical="center"/>
      <protection/>
    </xf>
    <xf numFmtId="193" fontId="4" fillId="0" borderId="39" xfId="49" applyNumberFormat="1" applyFont="1" applyFill="1" applyBorder="1" applyAlignment="1" applyProtection="1">
      <alignment horizontal="right" vertical="center"/>
      <protection/>
    </xf>
    <xf numFmtId="193" fontId="4" fillId="0" borderId="57" xfId="49" applyNumberFormat="1" applyFont="1" applyFill="1" applyBorder="1" applyAlignment="1" applyProtection="1">
      <alignment horizontal="right" vertical="center"/>
      <protection/>
    </xf>
    <xf numFmtId="193" fontId="4" fillId="0" borderId="24" xfId="49" applyNumberFormat="1" applyFont="1" applyFill="1" applyBorder="1" applyAlignment="1" applyProtection="1">
      <alignment horizontal="right" vertical="center"/>
      <protection/>
    </xf>
    <xf numFmtId="193" fontId="4" fillId="0" borderId="65" xfId="49" applyNumberFormat="1" applyFont="1" applyFill="1" applyBorder="1" applyAlignment="1" applyProtection="1">
      <alignment horizontal="right" vertical="center"/>
      <protection/>
    </xf>
    <xf numFmtId="193" fontId="4" fillId="0" borderId="34" xfId="49" applyNumberFormat="1" applyFont="1" applyFill="1" applyBorder="1" applyAlignment="1" applyProtection="1">
      <alignment horizontal="right" vertical="center"/>
      <protection/>
    </xf>
    <xf numFmtId="193" fontId="4" fillId="0" borderId="48" xfId="49" applyNumberFormat="1" applyFont="1" applyFill="1" applyBorder="1" applyAlignment="1" applyProtection="1">
      <alignment vertical="center" shrinkToFit="1"/>
      <protection/>
    </xf>
    <xf numFmtId="193" fontId="4" fillId="0" borderId="14" xfId="49" applyNumberFormat="1" applyFont="1" applyFill="1" applyBorder="1" applyAlignment="1" applyProtection="1">
      <alignment vertical="center" shrinkToFit="1"/>
      <protection/>
    </xf>
    <xf numFmtId="193" fontId="4" fillId="0" borderId="77" xfId="49" applyNumberFormat="1" applyFont="1" applyFill="1" applyBorder="1" applyAlignment="1" applyProtection="1">
      <alignment horizontal="right" vertical="center"/>
      <protection/>
    </xf>
    <xf numFmtId="193" fontId="0" fillId="0" borderId="53" xfId="0" applyNumberFormat="1" applyBorder="1" applyAlignment="1" applyProtection="1">
      <alignment vertical="center"/>
      <protection/>
    </xf>
    <xf numFmtId="193" fontId="4" fillId="0" borderId="29" xfId="49" applyNumberFormat="1" applyFont="1" applyFill="1" applyBorder="1" applyAlignment="1" applyProtection="1">
      <alignment horizontal="right" vertical="center"/>
      <protection/>
    </xf>
    <xf numFmtId="193" fontId="0" fillId="0" borderId="56" xfId="0" applyNumberFormat="1" applyBorder="1" applyAlignment="1" applyProtection="1">
      <alignment vertical="center"/>
      <protection/>
    </xf>
    <xf numFmtId="0" fontId="57" fillId="0" borderId="16" xfId="0" applyFont="1" applyBorder="1" applyAlignment="1" applyProtection="1">
      <alignment horizontal="center" vertical="center"/>
      <protection/>
    </xf>
    <xf numFmtId="0" fontId="0" fillId="0" borderId="16" xfId="0" applyBorder="1" applyAlignment="1" applyProtection="1">
      <alignment vertical="center"/>
      <protection/>
    </xf>
    <xf numFmtId="195" fontId="8" fillId="0" borderId="18" xfId="77" applyNumberFormat="1" applyFont="1" applyBorder="1" applyAlignment="1" applyProtection="1">
      <alignment horizontal="center" vertical="top" shrinkToFit="1"/>
      <protection locked="0"/>
    </xf>
    <xf numFmtId="195" fontId="8" fillId="0" borderId="40" xfId="77" applyNumberFormat="1" applyFont="1" applyBorder="1" applyAlignment="1" applyProtection="1">
      <alignment horizontal="center" vertical="top" shrinkToFit="1"/>
      <protection locked="0"/>
    </xf>
    <xf numFmtId="193" fontId="4" fillId="0" borderId="25" xfId="77" applyNumberFormat="1" applyFont="1" applyBorder="1" applyAlignment="1" applyProtection="1">
      <alignment horizontal="left" vertical="top"/>
      <protection/>
    </xf>
    <xf numFmtId="193" fontId="4" fillId="0" borderId="35" xfId="77" applyNumberFormat="1" applyFont="1" applyBorder="1" applyAlignment="1" applyProtection="1">
      <alignment horizontal="left" vertical="top"/>
      <protection/>
    </xf>
    <xf numFmtId="193" fontId="4" fillId="0" borderId="31" xfId="49" applyNumberFormat="1" applyFont="1" applyFill="1" applyBorder="1" applyAlignment="1" applyProtection="1">
      <alignment horizontal="right" vertical="center"/>
      <protection/>
    </xf>
    <xf numFmtId="193" fontId="0" fillId="0" borderId="64" xfId="0" applyNumberFormat="1" applyBorder="1" applyAlignment="1" applyProtection="1">
      <alignment vertical="center"/>
      <protection/>
    </xf>
    <xf numFmtId="193" fontId="4" fillId="0" borderId="32" xfId="49" applyNumberFormat="1" applyFont="1" applyFill="1" applyBorder="1" applyAlignment="1" applyProtection="1">
      <alignment vertical="center" shrinkToFit="1"/>
      <protection/>
    </xf>
    <xf numFmtId="193" fontId="0" fillId="0" borderId="68" xfId="0" applyNumberFormat="1" applyBorder="1" applyAlignment="1" applyProtection="1">
      <alignment vertical="center"/>
      <protection/>
    </xf>
    <xf numFmtId="0" fontId="7" fillId="0" borderId="13" xfId="0" applyFont="1" applyBorder="1" applyAlignment="1" applyProtection="1">
      <alignment horizontal="center" vertical="center" shrinkToFit="1"/>
      <protection locked="0"/>
    </xf>
    <xf numFmtId="0" fontId="7" fillId="0" borderId="14" xfId="0" applyFont="1" applyBorder="1" applyAlignment="1" applyProtection="1">
      <alignment horizontal="center" vertical="center" shrinkToFit="1"/>
      <protection locked="0"/>
    </xf>
    <xf numFmtId="0" fontId="57" fillId="0" borderId="12" xfId="0" applyFont="1" applyBorder="1" applyAlignment="1" applyProtection="1">
      <alignment horizontal="center" vertical="center"/>
      <protection/>
    </xf>
    <xf numFmtId="0" fontId="0" fillId="0" borderId="13" xfId="0" applyBorder="1" applyAlignment="1" applyProtection="1">
      <alignment horizontal="center" vertical="center"/>
      <protection/>
    </xf>
    <xf numFmtId="0" fontId="57" fillId="0" borderId="48" xfId="0" applyFont="1" applyBorder="1" applyAlignment="1" applyProtection="1">
      <alignment horizontal="center" vertical="center"/>
      <protection/>
    </xf>
    <xf numFmtId="0" fontId="57" fillId="0" borderId="14" xfId="0" applyFont="1"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14" xfId="0" applyBorder="1" applyAlignment="1" applyProtection="1">
      <alignment horizontal="center" vertical="center"/>
      <protection/>
    </xf>
    <xf numFmtId="195" fontId="7" fillId="0" borderId="18" xfId="51" applyNumberFormat="1" applyFont="1" applyBorder="1" applyAlignment="1" applyProtection="1">
      <alignment horizontal="center" vertical="top" shrinkToFit="1"/>
      <protection locked="0"/>
    </xf>
    <xf numFmtId="195" fontId="7" fillId="0" borderId="19" xfId="51" applyNumberFormat="1" applyFont="1" applyBorder="1" applyAlignment="1" applyProtection="1">
      <alignment horizontal="center" vertical="top" shrinkToFit="1"/>
      <protection locked="0"/>
    </xf>
    <xf numFmtId="195" fontId="7" fillId="0" borderId="40" xfId="51" applyNumberFormat="1" applyFont="1" applyBorder="1" applyAlignment="1" applyProtection="1">
      <alignment horizontal="center" vertical="top" shrinkToFit="1"/>
      <protection locked="0"/>
    </xf>
    <xf numFmtId="38" fontId="10" fillId="0" borderId="25" xfId="51" applyFont="1" applyBorder="1" applyAlignment="1" applyProtection="1">
      <alignment horizontal="left" vertical="top"/>
      <protection/>
    </xf>
    <xf numFmtId="38" fontId="10" fillId="0" borderId="16" xfId="51" applyFont="1" applyBorder="1" applyAlignment="1" applyProtection="1">
      <alignment horizontal="left" vertical="top"/>
      <protection/>
    </xf>
    <xf numFmtId="38" fontId="10" fillId="0" borderId="35" xfId="51" applyFont="1" applyBorder="1" applyAlignment="1" applyProtection="1">
      <alignment horizontal="left" vertical="top"/>
      <protection/>
    </xf>
    <xf numFmtId="0" fontId="57" fillId="0" borderId="30" xfId="0" applyFont="1" applyBorder="1" applyAlignment="1" applyProtection="1">
      <alignment horizontal="center" vertical="center"/>
      <protection/>
    </xf>
    <xf numFmtId="38" fontId="7" fillId="0" borderId="13" xfId="51" applyFont="1" applyBorder="1" applyAlignment="1" applyProtection="1">
      <alignment horizontal="center" vertical="center" shrinkToFit="1"/>
      <protection locked="0"/>
    </xf>
    <xf numFmtId="38" fontId="7" fillId="0" borderId="14" xfId="51" applyFont="1" applyBorder="1" applyAlignment="1" applyProtection="1">
      <alignment horizontal="center" vertical="center" shrinkToFit="1"/>
      <protection locked="0"/>
    </xf>
    <xf numFmtId="38" fontId="10" fillId="0" borderId="19" xfId="51" applyFont="1" applyBorder="1" applyAlignment="1" applyProtection="1">
      <alignment horizontal="right"/>
      <protection locked="0"/>
    </xf>
  </cellXfs>
  <cellStyles count="10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10" xfId="51"/>
    <cellStyle name="桁区切り 11" xfId="52"/>
    <cellStyle name="桁区切り 12" xfId="53"/>
    <cellStyle name="桁区切り 13" xfId="54"/>
    <cellStyle name="桁区切り 14" xfId="55"/>
    <cellStyle name="桁区切り 14 4" xfId="56"/>
    <cellStyle name="桁区切り 15" xfId="57"/>
    <cellStyle name="桁区切り 16" xfId="58"/>
    <cellStyle name="桁区切り 17" xfId="59"/>
    <cellStyle name="桁区切り 18" xfId="60"/>
    <cellStyle name="桁区切り 19" xfId="61"/>
    <cellStyle name="桁区切り 2" xfId="62"/>
    <cellStyle name="桁区切り 2 2" xfId="63"/>
    <cellStyle name="桁区切り 2 3" xfId="64"/>
    <cellStyle name="桁区切り 2 4" xfId="65"/>
    <cellStyle name="桁区切り 2 5" xfId="66"/>
    <cellStyle name="桁区切り 20" xfId="67"/>
    <cellStyle name="桁区切り 21" xfId="68"/>
    <cellStyle name="桁区切り 22" xfId="69"/>
    <cellStyle name="桁区切り 23" xfId="70"/>
    <cellStyle name="桁区切り 24" xfId="71"/>
    <cellStyle name="桁区切り 25" xfId="72"/>
    <cellStyle name="桁区切り 26" xfId="73"/>
    <cellStyle name="桁区切り 27" xfId="74"/>
    <cellStyle name="桁区切り 28" xfId="75"/>
    <cellStyle name="桁区切り 29" xfId="76"/>
    <cellStyle name="桁区切り 3" xfId="77"/>
    <cellStyle name="桁区切り 30" xfId="78"/>
    <cellStyle name="桁区切り 31" xfId="79"/>
    <cellStyle name="桁区切り 32" xfId="80"/>
    <cellStyle name="桁区切り 33" xfId="81"/>
    <cellStyle name="桁区切り 34" xfId="82"/>
    <cellStyle name="桁区切り 35" xfId="83"/>
    <cellStyle name="桁区切り 36" xfId="84"/>
    <cellStyle name="桁区切り 37" xfId="85"/>
    <cellStyle name="桁区切り 38" xfId="86"/>
    <cellStyle name="桁区切り 39" xfId="87"/>
    <cellStyle name="桁区切り 4" xfId="88"/>
    <cellStyle name="桁区切り 40" xfId="89"/>
    <cellStyle name="桁区切り 41" xfId="90"/>
    <cellStyle name="桁区切り 42" xfId="91"/>
    <cellStyle name="桁区切り 43" xfId="92"/>
    <cellStyle name="桁区切り 44" xfId="93"/>
    <cellStyle name="桁区切り 45" xfId="94"/>
    <cellStyle name="桁区切り 46" xfId="95"/>
    <cellStyle name="桁区切り 47" xfId="96"/>
    <cellStyle name="桁区切り 5" xfId="97"/>
    <cellStyle name="桁区切り 6" xfId="98"/>
    <cellStyle name="桁区切り 7" xfId="99"/>
    <cellStyle name="桁区切り 8" xfId="100"/>
    <cellStyle name="桁区切り 9" xfId="101"/>
    <cellStyle name="見出し 1" xfId="102"/>
    <cellStyle name="見出し 2" xfId="103"/>
    <cellStyle name="見出し 3" xfId="104"/>
    <cellStyle name="見出し 4" xfId="105"/>
    <cellStyle name="集計" xfId="106"/>
    <cellStyle name="出力" xfId="107"/>
    <cellStyle name="説明文" xfId="108"/>
    <cellStyle name="Currency [0]" xfId="109"/>
    <cellStyle name="Currency" xfId="110"/>
    <cellStyle name="入力" xfId="111"/>
    <cellStyle name="標準 2" xfId="112"/>
    <cellStyle name="標準_Sheet1" xfId="113"/>
    <cellStyle name="標準_Sheet2" xfId="114"/>
    <cellStyle name="Followed Hyperlink" xfId="115"/>
    <cellStyle name="良い" xfId="11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66675</xdr:colOff>
      <xdr:row>53</xdr:row>
      <xdr:rowOff>19050</xdr:rowOff>
    </xdr:from>
    <xdr:to>
      <xdr:col>8</xdr:col>
      <xdr:colOff>438150</xdr:colOff>
      <xdr:row>54</xdr:row>
      <xdr:rowOff>123825</xdr:rowOff>
    </xdr:to>
    <xdr:pic>
      <xdr:nvPicPr>
        <xdr:cNvPr id="1" name="図 1"/>
        <xdr:cNvPicPr preferRelativeResize="1">
          <a:picLocks noChangeAspect="1"/>
        </xdr:cNvPicPr>
      </xdr:nvPicPr>
      <xdr:blipFill>
        <a:blip r:embed="rId1"/>
        <a:stretch>
          <a:fillRect/>
        </a:stretch>
      </xdr:blipFill>
      <xdr:spPr>
        <a:xfrm>
          <a:off x="3495675" y="9848850"/>
          <a:ext cx="2428875" cy="276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11</xdr:row>
      <xdr:rowOff>0</xdr:rowOff>
    </xdr:from>
    <xdr:ext cx="85725" cy="228600"/>
    <xdr:sp fLocksText="0">
      <xdr:nvSpPr>
        <xdr:cNvPr id="1" name="Text Box 1"/>
        <xdr:cNvSpPr txBox="1">
          <a:spLocks noChangeArrowheads="1"/>
        </xdr:cNvSpPr>
      </xdr:nvSpPr>
      <xdr:spPr>
        <a:xfrm>
          <a:off x="7038975" y="34575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11</xdr:row>
      <xdr:rowOff>0</xdr:rowOff>
    </xdr:from>
    <xdr:ext cx="85725" cy="228600"/>
    <xdr:sp fLocksText="0">
      <xdr:nvSpPr>
        <xdr:cNvPr id="1" name="Text Box 1"/>
        <xdr:cNvSpPr txBox="1">
          <a:spLocks noChangeArrowheads="1"/>
        </xdr:cNvSpPr>
      </xdr:nvSpPr>
      <xdr:spPr>
        <a:xfrm>
          <a:off x="7038975" y="34575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47</xdr:row>
      <xdr:rowOff>0</xdr:rowOff>
    </xdr:from>
    <xdr:ext cx="85725" cy="228600"/>
    <xdr:sp fLocksText="0">
      <xdr:nvSpPr>
        <xdr:cNvPr id="2" name="Text Box 2"/>
        <xdr:cNvSpPr txBox="1">
          <a:spLocks noChangeArrowheads="1"/>
        </xdr:cNvSpPr>
      </xdr:nvSpPr>
      <xdr:spPr>
        <a:xfrm>
          <a:off x="7038975" y="130587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28600"/>
    <xdr:sp fLocksText="0">
      <xdr:nvSpPr>
        <xdr:cNvPr id="3" name="Text Box 3"/>
        <xdr:cNvSpPr txBox="1">
          <a:spLocks noChangeArrowheads="1"/>
        </xdr:cNvSpPr>
      </xdr:nvSpPr>
      <xdr:spPr>
        <a:xfrm>
          <a:off x="7038975"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32</xdr:row>
      <xdr:rowOff>0</xdr:rowOff>
    </xdr:from>
    <xdr:ext cx="85725" cy="228600"/>
    <xdr:sp fLocksText="0">
      <xdr:nvSpPr>
        <xdr:cNvPr id="4" name="Text Box 4"/>
        <xdr:cNvSpPr txBox="1">
          <a:spLocks noChangeArrowheads="1"/>
        </xdr:cNvSpPr>
      </xdr:nvSpPr>
      <xdr:spPr>
        <a:xfrm>
          <a:off x="7038975" y="90582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11</xdr:row>
      <xdr:rowOff>0</xdr:rowOff>
    </xdr:from>
    <xdr:ext cx="85725" cy="228600"/>
    <xdr:sp fLocksText="0">
      <xdr:nvSpPr>
        <xdr:cNvPr id="5" name="Text Box 1"/>
        <xdr:cNvSpPr txBox="1">
          <a:spLocks noChangeArrowheads="1"/>
        </xdr:cNvSpPr>
      </xdr:nvSpPr>
      <xdr:spPr>
        <a:xfrm>
          <a:off x="7038975" y="34575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28600"/>
    <xdr:sp fLocksText="0">
      <xdr:nvSpPr>
        <xdr:cNvPr id="6" name="Text Box 3"/>
        <xdr:cNvSpPr txBox="1">
          <a:spLocks noChangeArrowheads="1"/>
        </xdr:cNvSpPr>
      </xdr:nvSpPr>
      <xdr:spPr>
        <a:xfrm>
          <a:off x="7038975"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28600"/>
    <xdr:sp fLocksText="0">
      <xdr:nvSpPr>
        <xdr:cNvPr id="7" name="Text Box 1"/>
        <xdr:cNvSpPr txBox="1">
          <a:spLocks noChangeArrowheads="1"/>
        </xdr:cNvSpPr>
      </xdr:nvSpPr>
      <xdr:spPr>
        <a:xfrm>
          <a:off x="7038975"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28600"/>
    <xdr:sp fLocksText="0">
      <xdr:nvSpPr>
        <xdr:cNvPr id="8" name="Text Box 3"/>
        <xdr:cNvSpPr txBox="1">
          <a:spLocks noChangeArrowheads="1"/>
        </xdr:cNvSpPr>
      </xdr:nvSpPr>
      <xdr:spPr>
        <a:xfrm>
          <a:off x="7038975" y="29241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28600"/>
    <xdr:sp fLocksText="0">
      <xdr:nvSpPr>
        <xdr:cNvPr id="9" name="Text Box 1"/>
        <xdr:cNvSpPr txBox="1">
          <a:spLocks noChangeArrowheads="1"/>
        </xdr:cNvSpPr>
      </xdr:nvSpPr>
      <xdr:spPr>
        <a:xfrm>
          <a:off x="7038975"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28600"/>
    <xdr:sp fLocksText="0">
      <xdr:nvSpPr>
        <xdr:cNvPr id="10" name="Text Box 3"/>
        <xdr:cNvSpPr txBox="1">
          <a:spLocks noChangeArrowheads="1"/>
        </xdr:cNvSpPr>
      </xdr:nvSpPr>
      <xdr:spPr>
        <a:xfrm>
          <a:off x="7038975" y="29241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31</xdr:row>
      <xdr:rowOff>0</xdr:rowOff>
    </xdr:from>
    <xdr:ext cx="85725" cy="228600"/>
    <xdr:sp fLocksText="0">
      <xdr:nvSpPr>
        <xdr:cNvPr id="11" name="Text Box 4"/>
        <xdr:cNvSpPr txBox="1">
          <a:spLocks noChangeArrowheads="1"/>
        </xdr:cNvSpPr>
      </xdr:nvSpPr>
      <xdr:spPr>
        <a:xfrm>
          <a:off x="7038975" y="87915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28600"/>
    <xdr:sp fLocksText="0">
      <xdr:nvSpPr>
        <xdr:cNvPr id="12" name="Text Box 1"/>
        <xdr:cNvSpPr txBox="1">
          <a:spLocks noChangeArrowheads="1"/>
        </xdr:cNvSpPr>
      </xdr:nvSpPr>
      <xdr:spPr>
        <a:xfrm>
          <a:off x="7038975"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28600"/>
    <xdr:sp fLocksText="0">
      <xdr:nvSpPr>
        <xdr:cNvPr id="13" name="Text Box 3"/>
        <xdr:cNvSpPr txBox="1">
          <a:spLocks noChangeArrowheads="1"/>
        </xdr:cNvSpPr>
      </xdr:nvSpPr>
      <xdr:spPr>
        <a:xfrm>
          <a:off x="7038975" y="29241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28600"/>
    <xdr:sp fLocksText="0">
      <xdr:nvSpPr>
        <xdr:cNvPr id="14" name="Text Box 1"/>
        <xdr:cNvSpPr txBox="1">
          <a:spLocks noChangeArrowheads="1"/>
        </xdr:cNvSpPr>
      </xdr:nvSpPr>
      <xdr:spPr>
        <a:xfrm>
          <a:off x="7038975" y="29241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8</xdr:row>
      <xdr:rowOff>0</xdr:rowOff>
    </xdr:from>
    <xdr:ext cx="85725" cy="228600"/>
    <xdr:sp fLocksText="0">
      <xdr:nvSpPr>
        <xdr:cNvPr id="15" name="Text Box 3"/>
        <xdr:cNvSpPr txBox="1">
          <a:spLocks noChangeArrowheads="1"/>
        </xdr:cNvSpPr>
      </xdr:nvSpPr>
      <xdr:spPr>
        <a:xfrm>
          <a:off x="7038975" y="2657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11</xdr:row>
      <xdr:rowOff>0</xdr:rowOff>
    </xdr:from>
    <xdr:ext cx="85725" cy="228600"/>
    <xdr:sp fLocksText="0">
      <xdr:nvSpPr>
        <xdr:cNvPr id="1" name="Text Box 1"/>
        <xdr:cNvSpPr txBox="1">
          <a:spLocks noChangeArrowheads="1"/>
        </xdr:cNvSpPr>
      </xdr:nvSpPr>
      <xdr:spPr>
        <a:xfrm>
          <a:off x="7038975" y="34575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2" name="Text Box 2"/>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3" name="Text Box 3"/>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16</xdr:row>
      <xdr:rowOff>0</xdr:rowOff>
    </xdr:from>
    <xdr:ext cx="85725" cy="228600"/>
    <xdr:sp fLocksText="0">
      <xdr:nvSpPr>
        <xdr:cNvPr id="4" name="Text Box 4"/>
        <xdr:cNvSpPr txBox="1">
          <a:spLocks noChangeArrowheads="1"/>
        </xdr:cNvSpPr>
      </xdr:nvSpPr>
      <xdr:spPr>
        <a:xfrm>
          <a:off x="7038975" y="47910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7</xdr:row>
      <xdr:rowOff>0</xdr:rowOff>
    </xdr:from>
    <xdr:ext cx="85725" cy="228600"/>
    <xdr:sp fLocksText="0">
      <xdr:nvSpPr>
        <xdr:cNvPr id="5" name="Text Box 4"/>
        <xdr:cNvSpPr txBox="1">
          <a:spLocks noChangeArrowheads="1"/>
        </xdr:cNvSpPr>
      </xdr:nvSpPr>
      <xdr:spPr>
        <a:xfrm>
          <a:off x="7038975" y="23907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6" name="Text Box 2"/>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7" name="Text Box 3"/>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8" name="Text Box 4"/>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9" name="Text Box 5"/>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10" name="Text Box 3"/>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11" name="Text Box 2"/>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12" name="Text Box 3"/>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13" name="Text Box 4"/>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14" name="Text Box 5"/>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15" name="Text Box 3"/>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16" name="Text Box 5"/>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15</xdr:row>
      <xdr:rowOff>0</xdr:rowOff>
    </xdr:from>
    <xdr:ext cx="85725" cy="228600"/>
    <xdr:sp fLocksText="0">
      <xdr:nvSpPr>
        <xdr:cNvPr id="17" name="Text Box 4"/>
        <xdr:cNvSpPr txBox="1">
          <a:spLocks noChangeArrowheads="1"/>
        </xdr:cNvSpPr>
      </xdr:nvSpPr>
      <xdr:spPr>
        <a:xfrm>
          <a:off x="7038975" y="45243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28600"/>
    <xdr:sp fLocksText="0">
      <xdr:nvSpPr>
        <xdr:cNvPr id="18" name="Text Box 1"/>
        <xdr:cNvSpPr txBox="1">
          <a:spLocks noChangeArrowheads="1"/>
        </xdr:cNvSpPr>
      </xdr:nvSpPr>
      <xdr:spPr>
        <a:xfrm>
          <a:off x="7038975"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15</xdr:row>
      <xdr:rowOff>0</xdr:rowOff>
    </xdr:from>
    <xdr:ext cx="85725" cy="228600"/>
    <xdr:sp fLocksText="0">
      <xdr:nvSpPr>
        <xdr:cNvPr id="19" name="Text Box 4"/>
        <xdr:cNvSpPr txBox="1">
          <a:spLocks noChangeArrowheads="1"/>
        </xdr:cNvSpPr>
      </xdr:nvSpPr>
      <xdr:spPr>
        <a:xfrm>
          <a:off x="7038975" y="45243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14</xdr:row>
      <xdr:rowOff>0</xdr:rowOff>
    </xdr:from>
    <xdr:ext cx="85725" cy="228600"/>
    <xdr:sp fLocksText="0">
      <xdr:nvSpPr>
        <xdr:cNvPr id="20" name="Text Box 4"/>
        <xdr:cNvSpPr txBox="1">
          <a:spLocks noChangeArrowheads="1"/>
        </xdr:cNvSpPr>
      </xdr:nvSpPr>
      <xdr:spPr>
        <a:xfrm>
          <a:off x="7038975" y="42576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48</xdr:row>
      <xdr:rowOff>0</xdr:rowOff>
    </xdr:from>
    <xdr:ext cx="85725" cy="228600"/>
    <xdr:sp fLocksText="0">
      <xdr:nvSpPr>
        <xdr:cNvPr id="1" name="Text Box 2"/>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13</xdr:row>
      <xdr:rowOff>0</xdr:rowOff>
    </xdr:from>
    <xdr:ext cx="85725" cy="228600"/>
    <xdr:sp fLocksText="0">
      <xdr:nvSpPr>
        <xdr:cNvPr id="2" name="Text Box 3"/>
        <xdr:cNvSpPr txBox="1">
          <a:spLocks noChangeArrowheads="1"/>
        </xdr:cNvSpPr>
      </xdr:nvSpPr>
      <xdr:spPr>
        <a:xfrm>
          <a:off x="7038975" y="39909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15</xdr:row>
      <xdr:rowOff>0</xdr:rowOff>
    </xdr:from>
    <xdr:ext cx="85725" cy="228600"/>
    <xdr:sp fLocksText="0">
      <xdr:nvSpPr>
        <xdr:cNvPr id="3" name="Text Box 3"/>
        <xdr:cNvSpPr txBox="1">
          <a:spLocks noChangeArrowheads="1"/>
        </xdr:cNvSpPr>
      </xdr:nvSpPr>
      <xdr:spPr>
        <a:xfrm>
          <a:off x="7038975" y="45243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15</xdr:row>
      <xdr:rowOff>0</xdr:rowOff>
    </xdr:from>
    <xdr:ext cx="85725" cy="228600"/>
    <xdr:sp fLocksText="0">
      <xdr:nvSpPr>
        <xdr:cNvPr id="4" name="Text Box 5"/>
        <xdr:cNvSpPr txBox="1">
          <a:spLocks noChangeArrowheads="1"/>
        </xdr:cNvSpPr>
      </xdr:nvSpPr>
      <xdr:spPr>
        <a:xfrm>
          <a:off x="7038975" y="45243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6</xdr:row>
      <xdr:rowOff>0</xdr:rowOff>
    </xdr:from>
    <xdr:ext cx="85725" cy="228600"/>
    <xdr:sp fLocksText="0">
      <xdr:nvSpPr>
        <xdr:cNvPr id="5" name="Text Box 4"/>
        <xdr:cNvSpPr txBox="1">
          <a:spLocks noChangeArrowheads="1"/>
        </xdr:cNvSpPr>
      </xdr:nvSpPr>
      <xdr:spPr>
        <a:xfrm>
          <a:off x="7038975" y="21240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7</xdr:row>
      <xdr:rowOff>0</xdr:rowOff>
    </xdr:from>
    <xdr:ext cx="85725" cy="228600"/>
    <xdr:sp fLocksText="0">
      <xdr:nvSpPr>
        <xdr:cNvPr id="6" name="Text Box 3"/>
        <xdr:cNvSpPr txBox="1">
          <a:spLocks noChangeArrowheads="1"/>
        </xdr:cNvSpPr>
      </xdr:nvSpPr>
      <xdr:spPr>
        <a:xfrm>
          <a:off x="7038975" y="23907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7</xdr:row>
      <xdr:rowOff>0</xdr:rowOff>
    </xdr:from>
    <xdr:ext cx="85725" cy="228600"/>
    <xdr:sp fLocksText="0">
      <xdr:nvSpPr>
        <xdr:cNvPr id="7" name="Text Box 5"/>
        <xdr:cNvSpPr txBox="1">
          <a:spLocks noChangeArrowheads="1"/>
        </xdr:cNvSpPr>
      </xdr:nvSpPr>
      <xdr:spPr>
        <a:xfrm>
          <a:off x="7038975" y="23907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34</xdr:row>
      <xdr:rowOff>0</xdr:rowOff>
    </xdr:from>
    <xdr:ext cx="85725" cy="228600"/>
    <xdr:sp fLocksText="0">
      <xdr:nvSpPr>
        <xdr:cNvPr id="8" name="Text Box 1"/>
        <xdr:cNvSpPr txBox="1">
          <a:spLocks noChangeArrowheads="1"/>
        </xdr:cNvSpPr>
      </xdr:nvSpPr>
      <xdr:spPr>
        <a:xfrm>
          <a:off x="7038975" y="95916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12</xdr:row>
      <xdr:rowOff>0</xdr:rowOff>
    </xdr:from>
    <xdr:ext cx="85725" cy="228600"/>
    <xdr:sp fLocksText="0">
      <xdr:nvSpPr>
        <xdr:cNvPr id="9" name="Text Box 3"/>
        <xdr:cNvSpPr txBox="1">
          <a:spLocks noChangeArrowheads="1"/>
        </xdr:cNvSpPr>
      </xdr:nvSpPr>
      <xdr:spPr>
        <a:xfrm>
          <a:off x="7038975" y="37242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12</xdr:row>
      <xdr:rowOff>0</xdr:rowOff>
    </xdr:from>
    <xdr:ext cx="85725" cy="228600"/>
    <xdr:sp fLocksText="0">
      <xdr:nvSpPr>
        <xdr:cNvPr id="10" name="Text Box 2"/>
        <xdr:cNvSpPr txBox="1">
          <a:spLocks noChangeArrowheads="1"/>
        </xdr:cNvSpPr>
      </xdr:nvSpPr>
      <xdr:spPr>
        <a:xfrm>
          <a:off x="7038975" y="37242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14</xdr:row>
      <xdr:rowOff>0</xdr:rowOff>
    </xdr:from>
    <xdr:ext cx="85725" cy="228600"/>
    <xdr:sp fLocksText="0">
      <xdr:nvSpPr>
        <xdr:cNvPr id="11" name="Text Box 5"/>
        <xdr:cNvSpPr txBox="1">
          <a:spLocks noChangeArrowheads="1"/>
        </xdr:cNvSpPr>
      </xdr:nvSpPr>
      <xdr:spPr>
        <a:xfrm>
          <a:off x="7038975" y="42576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8</xdr:row>
      <xdr:rowOff>0</xdr:rowOff>
    </xdr:from>
    <xdr:ext cx="85725" cy="228600"/>
    <xdr:sp fLocksText="0">
      <xdr:nvSpPr>
        <xdr:cNvPr id="12" name="Text Box 3"/>
        <xdr:cNvSpPr txBox="1">
          <a:spLocks noChangeArrowheads="1"/>
        </xdr:cNvSpPr>
      </xdr:nvSpPr>
      <xdr:spPr>
        <a:xfrm>
          <a:off x="7038975" y="2657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xdr:row>
      <xdr:rowOff>0</xdr:rowOff>
    </xdr:from>
    <xdr:ext cx="85725" cy="228600"/>
    <xdr:sp fLocksText="0">
      <xdr:nvSpPr>
        <xdr:cNvPr id="1" name="Text Box 1"/>
        <xdr:cNvSpPr txBox="1">
          <a:spLocks noChangeArrowheads="1"/>
        </xdr:cNvSpPr>
      </xdr:nvSpPr>
      <xdr:spPr>
        <a:xfrm>
          <a:off x="7038975" y="15906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2" name="Text Box 2"/>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3" name="Text Box 3"/>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2</xdr:row>
      <xdr:rowOff>0</xdr:rowOff>
    </xdr:from>
    <xdr:ext cx="85725" cy="228600"/>
    <xdr:sp fLocksText="0">
      <xdr:nvSpPr>
        <xdr:cNvPr id="1" name="Text Box 1"/>
        <xdr:cNvSpPr txBox="1">
          <a:spLocks noChangeArrowheads="1"/>
        </xdr:cNvSpPr>
      </xdr:nvSpPr>
      <xdr:spPr>
        <a:xfrm>
          <a:off x="7038975" y="10096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xdr:row>
      <xdr:rowOff>0</xdr:rowOff>
    </xdr:from>
    <xdr:ext cx="85725" cy="228600"/>
    <xdr:sp fLocksText="0">
      <xdr:nvSpPr>
        <xdr:cNvPr id="2" name="Text Box 2"/>
        <xdr:cNvSpPr txBox="1">
          <a:spLocks noChangeArrowheads="1"/>
        </xdr:cNvSpPr>
      </xdr:nvSpPr>
      <xdr:spPr>
        <a:xfrm>
          <a:off x="7038975" y="10096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3" name="Text Box 3"/>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16</xdr:row>
      <xdr:rowOff>0</xdr:rowOff>
    </xdr:from>
    <xdr:ext cx="85725" cy="228600"/>
    <xdr:sp fLocksText="0">
      <xdr:nvSpPr>
        <xdr:cNvPr id="4" name="Text Box 3"/>
        <xdr:cNvSpPr txBox="1">
          <a:spLocks noChangeArrowheads="1"/>
        </xdr:cNvSpPr>
      </xdr:nvSpPr>
      <xdr:spPr>
        <a:xfrm>
          <a:off x="7038975" y="47910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33</xdr:row>
      <xdr:rowOff>0</xdr:rowOff>
    </xdr:from>
    <xdr:ext cx="85725" cy="228600"/>
    <xdr:sp fLocksText="0">
      <xdr:nvSpPr>
        <xdr:cNvPr id="5" name="Text Box 3"/>
        <xdr:cNvSpPr txBox="1">
          <a:spLocks noChangeArrowheads="1"/>
        </xdr:cNvSpPr>
      </xdr:nvSpPr>
      <xdr:spPr>
        <a:xfrm>
          <a:off x="7038975" y="93249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47</xdr:row>
      <xdr:rowOff>0</xdr:rowOff>
    </xdr:from>
    <xdr:ext cx="85725" cy="228600"/>
    <xdr:sp fLocksText="0">
      <xdr:nvSpPr>
        <xdr:cNvPr id="6" name="Text Box 3"/>
        <xdr:cNvSpPr txBox="1">
          <a:spLocks noChangeArrowheads="1"/>
        </xdr:cNvSpPr>
      </xdr:nvSpPr>
      <xdr:spPr>
        <a:xfrm>
          <a:off x="7038975" y="130587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7" name="Text Box 3"/>
        <xdr:cNvSpPr txBox="1">
          <a:spLocks noChangeArrowheads="1"/>
        </xdr:cNvSpPr>
      </xdr:nvSpPr>
      <xdr:spPr>
        <a:xfrm>
          <a:off x="7038975" y="13325475"/>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8" name="Text Box 8"/>
        <xdr:cNvSpPr txBox="1">
          <a:spLocks noChangeArrowheads="1"/>
        </xdr:cNvSpPr>
      </xdr:nvSpPr>
      <xdr:spPr>
        <a:xfrm>
          <a:off x="7038975" y="13325475"/>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9" name="Text Box 9"/>
        <xdr:cNvSpPr txBox="1">
          <a:spLocks noChangeArrowheads="1"/>
        </xdr:cNvSpPr>
      </xdr:nvSpPr>
      <xdr:spPr>
        <a:xfrm>
          <a:off x="7038975" y="13325475"/>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10" name="Text Box 10"/>
        <xdr:cNvSpPr txBox="1">
          <a:spLocks noChangeArrowheads="1"/>
        </xdr:cNvSpPr>
      </xdr:nvSpPr>
      <xdr:spPr>
        <a:xfrm>
          <a:off x="7038975" y="13325475"/>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11" name="Text Box 3"/>
        <xdr:cNvSpPr txBox="1">
          <a:spLocks noChangeArrowheads="1"/>
        </xdr:cNvSpPr>
      </xdr:nvSpPr>
      <xdr:spPr>
        <a:xfrm>
          <a:off x="7038975" y="13325475"/>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12" name="Text Box 8"/>
        <xdr:cNvSpPr txBox="1">
          <a:spLocks noChangeArrowheads="1"/>
        </xdr:cNvSpPr>
      </xdr:nvSpPr>
      <xdr:spPr>
        <a:xfrm>
          <a:off x="7038975" y="13325475"/>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13" name="Text Box 9"/>
        <xdr:cNvSpPr txBox="1">
          <a:spLocks noChangeArrowheads="1"/>
        </xdr:cNvSpPr>
      </xdr:nvSpPr>
      <xdr:spPr>
        <a:xfrm>
          <a:off x="7038975" y="13325475"/>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48</xdr:row>
      <xdr:rowOff>0</xdr:rowOff>
    </xdr:from>
    <xdr:ext cx="85725" cy="209550"/>
    <xdr:sp fLocksText="0">
      <xdr:nvSpPr>
        <xdr:cNvPr id="1" name="Text Box 2"/>
        <xdr:cNvSpPr txBox="1">
          <a:spLocks noChangeArrowheads="1"/>
        </xdr:cNvSpPr>
      </xdr:nvSpPr>
      <xdr:spPr>
        <a:xfrm>
          <a:off x="7038975" y="133254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2" name="Text Box 3"/>
        <xdr:cNvSpPr txBox="1">
          <a:spLocks noChangeArrowheads="1"/>
        </xdr:cNvSpPr>
      </xdr:nvSpPr>
      <xdr:spPr>
        <a:xfrm>
          <a:off x="7038975" y="133254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3" name="Text Box 4"/>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25</xdr:row>
      <xdr:rowOff>0</xdr:rowOff>
    </xdr:from>
    <xdr:ext cx="85725" cy="228600"/>
    <xdr:sp fLocksText="0">
      <xdr:nvSpPr>
        <xdr:cNvPr id="4" name="Text Box 7"/>
        <xdr:cNvSpPr txBox="1">
          <a:spLocks noChangeArrowheads="1"/>
        </xdr:cNvSpPr>
      </xdr:nvSpPr>
      <xdr:spPr>
        <a:xfrm>
          <a:off x="7038975" y="71913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46</xdr:row>
      <xdr:rowOff>0</xdr:rowOff>
    </xdr:from>
    <xdr:ext cx="85725" cy="228600"/>
    <xdr:sp fLocksText="0">
      <xdr:nvSpPr>
        <xdr:cNvPr id="5" name="Text Box 8"/>
        <xdr:cNvSpPr txBox="1">
          <a:spLocks noChangeArrowheads="1"/>
        </xdr:cNvSpPr>
      </xdr:nvSpPr>
      <xdr:spPr>
        <a:xfrm>
          <a:off x="7038975" y="127920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29</xdr:row>
      <xdr:rowOff>0</xdr:rowOff>
    </xdr:from>
    <xdr:ext cx="85725" cy="228600"/>
    <xdr:sp fLocksText="0">
      <xdr:nvSpPr>
        <xdr:cNvPr id="6" name="Text Box 9"/>
        <xdr:cNvSpPr txBox="1">
          <a:spLocks noChangeArrowheads="1"/>
        </xdr:cNvSpPr>
      </xdr:nvSpPr>
      <xdr:spPr>
        <a:xfrm>
          <a:off x="7038975" y="82581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7" name="Text Box 3"/>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19</xdr:row>
      <xdr:rowOff>0</xdr:rowOff>
    </xdr:from>
    <xdr:ext cx="85725" cy="219075"/>
    <xdr:sp fLocksText="0">
      <xdr:nvSpPr>
        <xdr:cNvPr id="8" name="Text Box 3"/>
        <xdr:cNvSpPr txBox="1">
          <a:spLocks noChangeArrowheads="1"/>
        </xdr:cNvSpPr>
      </xdr:nvSpPr>
      <xdr:spPr>
        <a:xfrm>
          <a:off x="7038975" y="5591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11</xdr:row>
      <xdr:rowOff>0</xdr:rowOff>
    </xdr:from>
    <xdr:ext cx="85725" cy="228600"/>
    <xdr:sp fLocksText="0">
      <xdr:nvSpPr>
        <xdr:cNvPr id="9" name="Text Box 3"/>
        <xdr:cNvSpPr txBox="1">
          <a:spLocks noChangeArrowheads="1"/>
        </xdr:cNvSpPr>
      </xdr:nvSpPr>
      <xdr:spPr>
        <a:xfrm>
          <a:off x="7038975" y="34575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8</xdr:row>
      <xdr:rowOff>0</xdr:rowOff>
    </xdr:from>
    <xdr:ext cx="85725" cy="228600"/>
    <xdr:sp fLocksText="0">
      <xdr:nvSpPr>
        <xdr:cNvPr id="10" name="Text Box 8"/>
        <xdr:cNvSpPr txBox="1">
          <a:spLocks noChangeArrowheads="1"/>
        </xdr:cNvSpPr>
      </xdr:nvSpPr>
      <xdr:spPr>
        <a:xfrm>
          <a:off x="7038975" y="2657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8</xdr:row>
      <xdr:rowOff>0</xdr:rowOff>
    </xdr:from>
    <xdr:ext cx="85725" cy="228600"/>
    <xdr:sp fLocksText="0">
      <xdr:nvSpPr>
        <xdr:cNvPr id="11" name="Text Box 9"/>
        <xdr:cNvSpPr txBox="1">
          <a:spLocks noChangeArrowheads="1"/>
        </xdr:cNvSpPr>
      </xdr:nvSpPr>
      <xdr:spPr>
        <a:xfrm>
          <a:off x="7038975" y="2657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7</xdr:row>
      <xdr:rowOff>0</xdr:rowOff>
    </xdr:from>
    <xdr:ext cx="85725" cy="228600"/>
    <xdr:sp fLocksText="0">
      <xdr:nvSpPr>
        <xdr:cNvPr id="12" name="Text Box 10"/>
        <xdr:cNvSpPr txBox="1">
          <a:spLocks noChangeArrowheads="1"/>
        </xdr:cNvSpPr>
      </xdr:nvSpPr>
      <xdr:spPr>
        <a:xfrm>
          <a:off x="7038975" y="23907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28600"/>
    <xdr:sp fLocksText="0">
      <xdr:nvSpPr>
        <xdr:cNvPr id="13" name="Text Box 3"/>
        <xdr:cNvSpPr txBox="1">
          <a:spLocks noChangeArrowheads="1"/>
        </xdr:cNvSpPr>
      </xdr:nvSpPr>
      <xdr:spPr>
        <a:xfrm>
          <a:off x="7038975" y="29241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6</xdr:row>
      <xdr:rowOff>0</xdr:rowOff>
    </xdr:from>
    <xdr:ext cx="85725" cy="228600"/>
    <xdr:sp fLocksText="0">
      <xdr:nvSpPr>
        <xdr:cNvPr id="14" name="Text Box 8"/>
        <xdr:cNvSpPr txBox="1">
          <a:spLocks noChangeArrowheads="1"/>
        </xdr:cNvSpPr>
      </xdr:nvSpPr>
      <xdr:spPr>
        <a:xfrm>
          <a:off x="7038975" y="21240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6</xdr:row>
      <xdr:rowOff>0</xdr:rowOff>
    </xdr:from>
    <xdr:ext cx="85725" cy="228600"/>
    <xdr:sp fLocksText="0">
      <xdr:nvSpPr>
        <xdr:cNvPr id="15" name="Text Box 9"/>
        <xdr:cNvSpPr txBox="1">
          <a:spLocks noChangeArrowheads="1"/>
        </xdr:cNvSpPr>
      </xdr:nvSpPr>
      <xdr:spPr>
        <a:xfrm>
          <a:off x="7038975" y="21240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3:A25"/>
  <sheetViews>
    <sheetView zoomScalePageLayoutView="0" workbookViewId="0" topLeftCell="A1">
      <selection activeCell="A24" sqref="A24"/>
    </sheetView>
  </sheetViews>
  <sheetFormatPr defaultColWidth="9.00390625" defaultRowHeight="13.5"/>
  <sheetData>
    <row r="23" ht="38.25">
      <c r="A23" s="367" t="s">
        <v>488</v>
      </c>
    </row>
    <row r="24" ht="47.25">
      <c r="A24" s="368" t="s">
        <v>489</v>
      </c>
    </row>
    <row r="25" ht="13.5" customHeight="1">
      <c r="A25" s="369"/>
    </row>
  </sheetData>
  <sheetProtection password="CC7B" sheet="1" objects="1" scenarios="1" formatCells="0"/>
  <printOptions horizontalCentered="1" verticalCentered="1"/>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K49"/>
  <sheetViews>
    <sheetView showZeros="0" zoomScale="70" zoomScaleNormal="70" zoomScalePageLayoutView="0" workbookViewId="0" topLeftCell="A1">
      <pane xSplit="3" ySplit="2" topLeftCell="D3" activePane="bottomRight" state="frozen"/>
      <selection pane="topLeft" activeCell="F40" sqref="F40"/>
      <selection pane="topRight" activeCell="F40" sqref="F40"/>
      <selection pane="bottomLeft" activeCell="F40" sqref="F40"/>
      <selection pane="bottomRight" activeCell="T20" sqref="T20"/>
    </sheetView>
  </sheetViews>
  <sheetFormatPr defaultColWidth="9.00390625" defaultRowHeight="13.5"/>
  <cols>
    <col min="1" max="1" width="10.125" style="1" customWidth="1"/>
    <col min="2" max="2" width="1.625" style="1" customWidth="1"/>
    <col min="3" max="3" width="10.125" style="1" customWidth="1"/>
    <col min="4" max="4" width="8.625" style="66" hidden="1" customWidth="1"/>
    <col min="5" max="5" width="20.625" style="5" customWidth="1"/>
    <col min="6" max="7" width="18.625" style="13" customWidth="1"/>
    <col min="8" max="9" width="12.625" style="1" customWidth="1"/>
    <col min="10" max="11" width="7.625" style="6" customWidth="1"/>
    <col min="12" max="16384" width="9.00390625" style="6" customWidth="1"/>
  </cols>
  <sheetData>
    <row r="1" spans="1:9" s="77" customFormat="1" ht="39.75" customHeight="1">
      <c r="A1" s="436" t="s">
        <v>1</v>
      </c>
      <c r="B1" s="437"/>
      <c r="C1" s="438"/>
      <c r="D1" s="155"/>
      <c r="E1" s="155" t="s">
        <v>46</v>
      </c>
      <c r="F1" s="440"/>
      <c r="G1" s="441"/>
      <c r="H1" s="156" t="s">
        <v>220</v>
      </c>
      <c r="I1" s="120"/>
    </row>
    <row r="2" spans="1:9" s="77" customFormat="1" ht="39.75" customHeight="1">
      <c r="A2" s="433"/>
      <c r="B2" s="434"/>
      <c r="C2" s="435"/>
      <c r="D2" s="155"/>
      <c r="E2" s="155" t="s">
        <v>47</v>
      </c>
      <c r="F2" s="440"/>
      <c r="G2" s="441"/>
      <c r="H2" s="156" t="s">
        <v>17</v>
      </c>
      <c r="I2" s="191">
        <f>SUM(A6,A34)</f>
        <v>0</v>
      </c>
    </row>
    <row r="3" spans="4:11" s="77" customFormat="1" ht="24.75" customHeight="1">
      <c r="D3" s="78"/>
      <c r="E3" s="442" t="s">
        <v>481</v>
      </c>
      <c r="F3" s="442"/>
      <c r="G3" s="442"/>
      <c r="H3" s="442"/>
      <c r="I3" s="442"/>
      <c r="J3" s="442"/>
      <c r="K3" s="442"/>
    </row>
    <row r="4" spans="1:11" s="89" customFormat="1" ht="21" customHeight="1">
      <c r="A4" s="431" t="s">
        <v>0</v>
      </c>
      <c r="B4" s="428"/>
      <c r="C4" s="432"/>
      <c r="D4" s="427" t="s">
        <v>48</v>
      </c>
      <c r="E4" s="439"/>
      <c r="F4" s="88" t="s">
        <v>49</v>
      </c>
      <c r="G4" s="178" t="s">
        <v>347</v>
      </c>
      <c r="H4" s="179" t="s">
        <v>50</v>
      </c>
      <c r="I4" s="100" t="s">
        <v>381</v>
      </c>
      <c r="J4" s="159" t="s">
        <v>371</v>
      </c>
      <c r="K4" s="160" t="s">
        <v>372</v>
      </c>
    </row>
    <row r="5" spans="1:11" ht="21" customHeight="1">
      <c r="A5" s="39" t="s">
        <v>31</v>
      </c>
      <c r="B5" s="123"/>
      <c r="C5" s="124"/>
      <c r="D5" s="49" t="s">
        <v>142</v>
      </c>
      <c r="E5" s="7" t="s">
        <v>462</v>
      </c>
      <c r="F5" s="282">
        <v>5800</v>
      </c>
      <c r="G5" s="283"/>
      <c r="H5" s="203">
        <v>2150</v>
      </c>
      <c r="I5" s="204">
        <v>3650</v>
      </c>
      <c r="J5" s="171"/>
      <c r="K5" s="170" t="s">
        <v>373</v>
      </c>
    </row>
    <row r="6" spans="1:11" ht="21" customHeight="1">
      <c r="A6" s="91">
        <f>SUM(G31)</f>
        <v>0</v>
      </c>
      <c r="B6" s="26" t="s">
        <v>25</v>
      </c>
      <c r="C6" s="92">
        <f>SUM(F31)</f>
        <v>59850</v>
      </c>
      <c r="D6" s="50" t="s">
        <v>143</v>
      </c>
      <c r="E6" s="8" t="s">
        <v>284</v>
      </c>
      <c r="F6" s="284">
        <v>6000</v>
      </c>
      <c r="G6" s="285"/>
      <c r="H6" s="207">
        <v>1950</v>
      </c>
      <c r="I6" s="208">
        <v>4050</v>
      </c>
      <c r="J6" s="173"/>
      <c r="K6" s="166" t="s">
        <v>373</v>
      </c>
    </row>
    <row r="7" spans="1:11" ht="21" customHeight="1">
      <c r="A7" s="42"/>
      <c r="B7" s="45"/>
      <c r="C7" s="43"/>
      <c r="D7" s="50" t="s">
        <v>144</v>
      </c>
      <c r="E7" s="8" t="s">
        <v>285</v>
      </c>
      <c r="F7" s="284">
        <v>4300</v>
      </c>
      <c r="G7" s="285"/>
      <c r="H7" s="207">
        <v>2250</v>
      </c>
      <c r="I7" s="208">
        <v>2050</v>
      </c>
      <c r="J7" s="173"/>
      <c r="K7" s="166" t="s">
        <v>373</v>
      </c>
    </row>
    <row r="8" spans="1:11" ht="21" customHeight="1">
      <c r="A8" s="125"/>
      <c r="B8" s="126"/>
      <c r="C8" s="127"/>
      <c r="D8" s="50" t="s">
        <v>145</v>
      </c>
      <c r="E8" s="8" t="s">
        <v>286</v>
      </c>
      <c r="F8" s="284">
        <v>3750</v>
      </c>
      <c r="G8" s="285"/>
      <c r="H8" s="207">
        <v>1350</v>
      </c>
      <c r="I8" s="208">
        <v>2400</v>
      </c>
      <c r="J8" s="173"/>
      <c r="K8" s="166" t="s">
        <v>373</v>
      </c>
    </row>
    <row r="9" spans="1:11" ht="21" customHeight="1">
      <c r="A9" s="125"/>
      <c r="B9" s="126"/>
      <c r="C9" s="127"/>
      <c r="D9" s="50" t="s">
        <v>146</v>
      </c>
      <c r="E9" s="8" t="s">
        <v>287</v>
      </c>
      <c r="F9" s="284">
        <v>5700</v>
      </c>
      <c r="G9" s="285"/>
      <c r="H9" s="207">
        <v>2200</v>
      </c>
      <c r="I9" s="208">
        <v>3500</v>
      </c>
      <c r="J9" s="173"/>
      <c r="K9" s="166" t="s">
        <v>373</v>
      </c>
    </row>
    <row r="10" spans="1:11" ht="21" customHeight="1">
      <c r="A10" s="125"/>
      <c r="B10" s="126"/>
      <c r="C10" s="127"/>
      <c r="D10" s="50" t="s">
        <v>147</v>
      </c>
      <c r="E10" s="8" t="s">
        <v>464</v>
      </c>
      <c r="F10" s="284">
        <v>7000</v>
      </c>
      <c r="G10" s="285"/>
      <c r="H10" s="207">
        <v>1950</v>
      </c>
      <c r="I10" s="208">
        <v>5050</v>
      </c>
      <c r="J10" s="173"/>
      <c r="K10" s="166" t="s">
        <v>373</v>
      </c>
    </row>
    <row r="11" spans="1:11" ht="21" customHeight="1">
      <c r="A11" s="125"/>
      <c r="B11" s="126"/>
      <c r="C11" s="127"/>
      <c r="D11" s="50" t="s">
        <v>148</v>
      </c>
      <c r="E11" s="8" t="s">
        <v>288</v>
      </c>
      <c r="F11" s="284">
        <v>5300</v>
      </c>
      <c r="G11" s="285"/>
      <c r="H11" s="207">
        <v>1800</v>
      </c>
      <c r="I11" s="208">
        <v>3500</v>
      </c>
      <c r="J11" s="173"/>
      <c r="K11" s="166" t="s">
        <v>373</v>
      </c>
    </row>
    <row r="12" spans="1:11" ht="21" customHeight="1">
      <c r="A12" s="125"/>
      <c r="B12" s="126"/>
      <c r="C12" s="127"/>
      <c r="D12" s="50" t="s">
        <v>149</v>
      </c>
      <c r="E12" s="8" t="s">
        <v>289</v>
      </c>
      <c r="F12" s="284">
        <v>3350</v>
      </c>
      <c r="G12" s="285"/>
      <c r="H12" s="207">
        <v>1500</v>
      </c>
      <c r="I12" s="208">
        <v>1850</v>
      </c>
      <c r="J12" s="173"/>
      <c r="K12" s="166" t="s">
        <v>373</v>
      </c>
    </row>
    <row r="13" spans="1:11" ht="21" customHeight="1">
      <c r="A13" s="125"/>
      <c r="B13" s="126"/>
      <c r="C13" s="127"/>
      <c r="D13" s="50" t="s">
        <v>150</v>
      </c>
      <c r="E13" s="8" t="s">
        <v>290</v>
      </c>
      <c r="F13" s="284">
        <v>3650</v>
      </c>
      <c r="G13" s="285"/>
      <c r="H13" s="207">
        <v>1500</v>
      </c>
      <c r="I13" s="208">
        <v>2150</v>
      </c>
      <c r="J13" s="173"/>
      <c r="K13" s="166" t="s">
        <v>373</v>
      </c>
    </row>
    <row r="14" spans="1:11" ht="21" customHeight="1">
      <c r="A14" s="125"/>
      <c r="B14" s="126"/>
      <c r="C14" s="127"/>
      <c r="D14" s="50" t="s">
        <v>151</v>
      </c>
      <c r="E14" s="8" t="s">
        <v>319</v>
      </c>
      <c r="F14" s="284">
        <v>1300</v>
      </c>
      <c r="G14" s="285"/>
      <c r="H14" s="207">
        <v>1300</v>
      </c>
      <c r="I14" s="183">
        <v>0</v>
      </c>
      <c r="J14" s="173"/>
      <c r="K14" s="166"/>
    </row>
    <row r="15" spans="1:11" ht="21" customHeight="1">
      <c r="A15" s="125"/>
      <c r="B15" s="126"/>
      <c r="C15" s="127"/>
      <c r="D15" s="50" t="s">
        <v>152</v>
      </c>
      <c r="E15" s="8" t="s">
        <v>291</v>
      </c>
      <c r="F15" s="286">
        <v>7150</v>
      </c>
      <c r="G15" s="287"/>
      <c r="H15" s="207">
        <v>3050</v>
      </c>
      <c r="I15" s="208">
        <v>4100</v>
      </c>
      <c r="J15" s="173"/>
      <c r="K15" s="166" t="s">
        <v>373</v>
      </c>
    </row>
    <row r="16" spans="1:11" ht="21" customHeight="1">
      <c r="A16" s="91"/>
      <c r="B16" s="26"/>
      <c r="C16" s="92"/>
      <c r="D16" s="50" t="s">
        <v>370</v>
      </c>
      <c r="E16" s="8" t="s">
        <v>465</v>
      </c>
      <c r="F16" s="225">
        <v>4550</v>
      </c>
      <c r="G16" s="226"/>
      <c r="H16" s="207">
        <v>2600</v>
      </c>
      <c r="I16" s="208">
        <v>1950</v>
      </c>
      <c r="J16" s="173"/>
      <c r="K16" s="166" t="s">
        <v>373</v>
      </c>
    </row>
    <row r="17" spans="1:11" ht="21" customHeight="1">
      <c r="A17" s="109"/>
      <c r="B17" s="107"/>
      <c r="C17" s="108"/>
      <c r="D17" s="50" t="s">
        <v>153</v>
      </c>
      <c r="E17" s="8" t="s">
        <v>266</v>
      </c>
      <c r="F17" s="225">
        <v>900</v>
      </c>
      <c r="G17" s="226"/>
      <c r="H17" s="207">
        <v>900</v>
      </c>
      <c r="I17" s="183">
        <v>0</v>
      </c>
      <c r="J17" s="173"/>
      <c r="K17" s="166"/>
    </row>
    <row r="18" spans="1:11" ht="21" customHeight="1">
      <c r="A18" s="109"/>
      <c r="B18" s="107"/>
      <c r="C18" s="108"/>
      <c r="D18" s="50" t="s">
        <v>154</v>
      </c>
      <c r="E18" s="8" t="s">
        <v>463</v>
      </c>
      <c r="F18" s="225">
        <v>1100</v>
      </c>
      <c r="G18" s="226"/>
      <c r="H18" s="207">
        <v>1100</v>
      </c>
      <c r="I18" s="183">
        <v>0</v>
      </c>
      <c r="J18" s="173"/>
      <c r="K18" s="166"/>
    </row>
    <row r="19" spans="1:11" ht="21" customHeight="1">
      <c r="A19" s="91"/>
      <c r="B19" s="26"/>
      <c r="C19" s="92"/>
      <c r="D19" s="50"/>
      <c r="E19" s="8"/>
      <c r="F19" s="225"/>
      <c r="G19" s="226"/>
      <c r="H19" s="207"/>
      <c r="I19" s="208"/>
      <c r="J19" s="173"/>
      <c r="K19" s="174"/>
    </row>
    <row r="20" spans="1:11" ht="21" customHeight="1">
      <c r="A20" s="91"/>
      <c r="B20" s="26"/>
      <c r="C20" s="92"/>
      <c r="D20" s="50"/>
      <c r="E20" s="8"/>
      <c r="F20" s="225"/>
      <c r="G20" s="226"/>
      <c r="H20" s="207"/>
      <c r="I20" s="208"/>
      <c r="J20" s="173"/>
      <c r="K20" s="174"/>
    </row>
    <row r="21" spans="1:11" ht="21" customHeight="1">
      <c r="A21" s="91"/>
      <c r="B21" s="26"/>
      <c r="C21" s="92"/>
      <c r="D21" s="50"/>
      <c r="E21" s="8"/>
      <c r="F21" s="225"/>
      <c r="G21" s="226"/>
      <c r="H21" s="207"/>
      <c r="I21" s="208"/>
      <c r="J21" s="173"/>
      <c r="K21" s="174"/>
    </row>
    <row r="22" spans="1:11" ht="21" customHeight="1">
      <c r="A22" s="91"/>
      <c r="B22" s="26"/>
      <c r="C22" s="92"/>
      <c r="D22" s="50"/>
      <c r="E22" s="8"/>
      <c r="F22" s="225"/>
      <c r="G22" s="226"/>
      <c r="H22" s="207"/>
      <c r="I22" s="208"/>
      <c r="J22" s="173"/>
      <c r="K22" s="174"/>
    </row>
    <row r="23" spans="1:11" ht="21" customHeight="1">
      <c r="A23" s="91"/>
      <c r="B23" s="26"/>
      <c r="C23" s="92"/>
      <c r="D23" s="50"/>
      <c r="E23" s="8"/>
      <c r="F23" s="225"/>
      <c r="G23" s="226"/>
      <c r="H23" s="207"/>
      <c r="I23" s="208"/>
      <c r="J23" s="173"/>
      <c r="K23" s="174"/>
    </row>
    <row r="24" spans="1:11" ht="21" customHeight="1">
      <c r="A24" s="91"/>
      <c r="B24" s="26"/>
      <c r="C24" s="92"/>
      <c r="D24" s="50"/>
      <c r="E24" s="8"/>
      <c r="F24" s="225"/>
      <c r="G24" s="226"/>
      <c r="H24" s="207"/>
      <c r="I24" s="208"/>
      <c r="J24" s="173"/>
      <c r="K24" s="174"/>
    </row>
    <row r="25" spans="1:11" ht="21" customHeight="1">
      <c r="A25" s="91"/>
      <c r="B25" s="26"/>
      <c r="C25" s="92"/>
      <c r="D25" s="50"/>
      <c r="E25" s="8"/>
      <c r="F25" s="225"/>
      <c r="G25" s="226"/>
      <c r="H25" s="207"/>
      <c r="I25" s="208"/>
      <c r="J25" s="173"/>
      <c r="K25" s="174"/>
    </row>
    <row r="26" spans="1:11" ht="21" customHeight="1">
      <c r="A26" s="91"/>
      <c r="B26" s="26"/>
      <c r="C26" s="92"/>
      <c r="D26" s="50"/>
      <c r="E26" s="8"/>
      <c r="F26" s="225"/>
      <c r="G26" s="226"/>
      <c r="H26" s="207"/>
      <c r="I26" s="208"/>
      <c r="J26" s="173"/>
      <c r="K26" s="174"/>
    </row>
    <row r="27" spans="1:11" ht="21" customHeight="1">
      <c r="A27" s="91"/>
      <c r="B27" s="26"/>
      <c r="C27" s="92"/>
      <c r="D27" s="50"/>
      <c r="E27" s="8"/>
      <c r="F27" s="225"/>
      <c r="G27" s="226"/>
      <c r="H27" s="207"/>
      <c r="I27" s="208"/>
      <c r="J27" s="173"/>
      <c r="K27" s="174"/>
    </row>
    <row r="28" spans="1:11" ht="21" customHeight="1">
      <c r="A28" s="91"/>
      <c r="B28" s="26"/>
      <c r="C28" s="92"/>
      <c r="D28" s="50"/>
      <c r="E28" s="8"/>
      <c r="F28" s="225"/>
      <c r="G28" s="226"/>
      <c r="H28" s="207"/>
      <c r="I28" s="208"/>
      <c r="J28" s="173"/>
      <c r="K28" s="174"/>
    </row>
    <row r="29" spans="1:11" ht="21" customHeight="1">
      <c r="A29" s="91"/>
      <c r="B29" s="26"/>
      <c r="C29" s="92"/>
      <c r="D29" s="50"/>
      <c r="E29" s="8"/>
      <c r="F29" s="225"/>
      <c r="G29" s="226"/>
      <c r="H29" s="207"/>
      <c r="I29" s="208"/>
      <c r="J29" s="173"/>
      <c r="K29" s="174"/>
    </row>
    <row r="30" spans="1:11" ht="21" customHeight="1">
      <c r="A30" s="93"/>
      <c r="B30" s="94"/>
      <c r="C30" s="95"/>
      <c r="D30" s="54"/>
      <c r="E30" s="16"/>
      <c r="F30" s="227"/>
      <c r="G30" s="228"/>
      <c r="H30" s="229"/>
      <c r="I30" s="212"/>
      <c r="J30" s="175"/>
      <c r="K30" s="176"/>
    </row>
    <row r="31" spans="1:11" s="12" customFormat="1" ht="21" customHeight="1">
      <c r="A31" s="128"/>
      <c r="B31" s="129"/>
      <c r="C31" s="130"/>
      <c r="D31" s="52"/>
      <c r="E31" s="17" t="str">
        <f>CONCATENATE(FIXED(COUNTA(E5:E30),0,0),"　店")</f>
        <v>14　店</v>
      </c>
      <c r="F31" s="215">
        <f>SUM(F5:F30)</f>
        <v>59850</v>
      </c>
      <c r="G31" s="216">
        <f>SUM(G5:G30)</f>
        <v>0</v>
      </c>
      <c r="H31" s="217">
        <f>SUM(H5:H30)</f>
        <v>25600</v>
      </c>
      <c r="I31" s="218">
        <f>SUM(I5:I30)</f>
        <v>34250</v>
      </c>
      <c r="J31" s="153"/>
      <c r="K31" s="154"/>
    </row>
    <row r="32" spans="1:11" s="12" customFormat="1" ht="21" customHeight="1">
      <c r="A32" s="37"/>
      <c r="B32" s="38"/>
      <c r="C32" s="90"/>
      <c r="D32" s="51"/>
      <c r="E32" s="14"/>
      <c r="F32" s="213"/>
      <c r="G32" s="219"/>
      <c r="H32" s="211"/>
      <c r="I32" s="220"/>
      <c r="J32" s="153"/>
      <c r="K32" s="154"/>
    </row>
    <row r="33" spans="1:11" ht="21" customHeight="1">
      <c r="A33" s="39" t="s">
        <v>32</v>
      </c>
      <c r="B33" s="41"/>
      <c r="C33" s="106"/>
      <c r="D33" s="49" t="s">
        <v>155</v>
      </c>
      <c r="E33" s="7" t="s">
        <v>466</v>
      </c>
      <c r="F33" s="235">
        <v>2300</v>
      </c>
      <c r="G33" s="288"/>
      <c r="H33" s="203">
        <v>1900</v>
      </c>
      <c r="I33" s="224">
        <v>400</v>
      </c>
      <c r="J33" s="171"/>
      <c r="K33" s="170" t="s">
        <v>373</v>
      </c>
    </row>
    <row r="34" spans="1:11" ht="21" customHeight="1">
      <c r="A34" s="91">
        <f>SUM(G48)</f>
        <v>0</v>
      </c>
      <c r="B34" s="26" t="s">
        <v>25</v>
      </c>
      <c r="C34" s="92">
        <f>SUM(F48)</f>
        <v>7300</v>
      </c>
      <c r="D34" s="50"/>
      <c r="E34" s="8" t="s">
        <v>484</v>
      </c>
      <c r="F34" s="225">
        <v>2150</v>
      </c>
      <c r="G34" s="226"/>
      <c r="H34" s="207">
        <v>2150</v>
      </c>
      <c r="I34" s="183">
        <v>0</v>
      </c>
      <c r="J34" s="173"/>
      <c r="K34" s="166"/>
    </row>
    <row r="35" spans="1:11" ht="21" customHeight="1">
      <c r="A35" s="91"/>
      <c r="B35" s="26"/>
      <c r="C35" s="92"/>
      <c r="D35" s="50" t="s">
        <v>156</v>
      </c>
      <c r="E35" s="8" t="s">
        <v>320</v>
      </c>
      <c r="F35" s="225">
        <v>800</v>
      </c>
      <c r="G35" s="226"/>
      <c r="H35" s="207">
        <v>800</v>
      </c>
      <c r="I35" s="183">
        <v>0</v>
      </c>
      <c r="J35" s="173"/>
      <c r="K35" s="166"/>
    </row>
    <row r="36" spans="1:11" ht="21" customHeight="1">
      <c r="A36" s="91"/>
      <c r="B36" s="26"/>
      <c r="C36" s="92"/>
      <c r="D36" s="59" t="s">
        <v>157</v>
      </c>
      <c r="E36" s="8" t="s">
        <v>321</v>
      </c>
      <c r="F36" s="225">
        <v>850</v>
      </c>
      <c r="G36" s="226"/>
      <c r="H36" s="207">
        <v>850</v>
      </c>
      <c r="I36" s="183">
        <v>0</v>
      </c>
      <c r="J36" s="173"/>
      <c r="K36" s="166"/>
    </row>
    <row r="37" spans="1:11" ht="21" customHeight="1">
      <c r="A37" s="91"/>
      <c r="B37" s="26"/>
      <c r="C37" s="92"/>
      <c r="D37" s="59" t="s">
        <v>158</v>
      </c>
      <c r="E37" s="8" t="s">
        <v>322</v>
      </c>
      <c r="F37" s="225">
        <v>1200</v>
      </c>
      <c r="G37" s="226"/>
      <c r="H37" s="207">
        <v>1200</v>
      </c>
      <c r="I37" s="183">
        <v>0</v>
      </c>
      <c r="J37" s="173"/>
      <c r="K37" s="166"/>
    </row>
    <row r="38" spans="1:11" ht="21" customHeight="1">
      <c r="A38" s="91"/>
      <c r="B38" s="26"/>
      <c r="C38" s="92"/>
      <c r="D38" s="59"/>
      <c r="E38" s="8"/>
      <c r="F38" s="225"/>
      <c r="G38" s="226"/>
      <c r="H38" s="207"/>
      <c r="I38" s="208"/>
      <c r="J38" s="173"/>
      <c r="K38" s="174"/>
    </row>
    <row r="39" spans="1:11" ht="21" customHeight="1">
      <c r="A39" s="91"/>
      <c r="B39" s="26"/>
      <c r="C39" s="92"/>
      <c r="D39" s="59"/>
      <c r="E39" s="8"/>
      <c r="F39" s="225"/>
      <c r="G39" s="226"/>
      <c r="H39" s="207"/>
      <c r="I39" s="208"/>
      <c r="J39" s="173"/>
      <c r="K39" s="174"/>
    </row>
    <row r="40" spans="1:11" ht="21" customHeight="1">
      <c r="A40" s="91"/>
      <c r="B40" s="26"/>
      <c r="C40" s="92"/>
      <c r="D40" s="59"/>
      <c r="E40" s="8"/>
      <c r="F40" s="225"/>
      <c r="G40" s="226"/>
      <c r="H40" s="207"/>
      <c r="I40" s="208"/>
      <c r="J40" s="173"/>
      <c r="K40" s="174"/>
    </row>
    <row r="41" spans="1:11" ht="21" customHeight="1">
      <c r="A41" s="91"/>
      <c r="B41" s="26"/>
      <c r="C41" s="92"/>
      <c r="D41" s="59"/>
      <c r="E41" s="8"/>
      <c r="F41" s="225"/>
      <c r="G41" s="226"/>
      <c r="H41" s="207"/>
      <c r="I41" s="208"/>
      <c r="J41" s="173"/>
      <c r="K41" s="174"/>
    </row>
    <row r="42" spans="1:11" ht="21" customHeight="1">
      <c r="A42" s="91"/>
      <c r="B42" s="26"/>
      <c r="C42" s="92"/>
      <c r="D42" s="59"/>
      <c r="E42" s="8"/>
      <c r="F42" s="225"/>
      <c r="G42" s="226"/>
      <c r="H42" s="207"/>
      <c r="I42" s="208"/>
      <c r="J42" s="173"/>
      <c r="K42" s="174"/>
    </row>
    <row r="43" spans="1:11" ht="21" customHeight="1">
      <c r="A43" s="91"/>
      <c r="B43" s="26"/>
      <c r="C43" s="92"/>
      <c r="D43" s="59"/>
      <c r="E43" s="8"/>
      <c r="F43" s="225"/>
      <c r="G43" s="226"/>
      <c r="H43" s="207"/>
      <c r="I43" s="208"/>
      <c r="J43" s="173"/>
      <c r="K43" s="174"/>
    </row>
    <row r="44" spans="1:11" ht="21" customHeight="1">
      <c r="A44" s="91"/>
      <c r="B44" s="26"/>
      <c r="C44" s="92"/>
      <c r="D44" s="59"/>
      <c r="E44" s="8"/>
      <c r="F44" s="225"/>
      <c r="G44" s="226"/>
      <c r="H44" s="207"/>
      <c r="I44" s="208"/>
      <c r="J44" s="173"/>
      <c r="K44" s="174"/>
    </row>
    <row r="45" spans="1:11" ht="21" customHeight="1">
      <c r="A45" s="91"/>
      <c r="B45" s="26"/>
      <c r="C45" s="92"/>
      <c r="D45" s="59"/>
      <c r="E45" s="8"/>
      <c r="F45" s="225"/>
      <c r="G45" s="226"/>
      <c r="H45" s="207"/>
      <c r="I45" s="208"/>
      <c r="J45" s="173"/>
      <c r="K45" s="174"/>
    </row>
    <row r="46" spans="1:11" ht="21" customHeight="1">
      <c r="A46" s="91"/>
      <c r="B46" s="26"/>
      <c r="C46" s="92"/>
      <c r="D46" s="59"/>
      <c r="E46" s="8"/>
      <c r="F46" s="225"/>
      <c r="G46" s="226"/>
      <c r="H46" s="207"/>
      <c r="I46" s="208"/>
      <c r="J46" s="173"/>
      <c r="K46" s="174"/>
    </row>
    <row r="47" spans="1:11" ht="21" customHeight="1">
      <c r="A47" s="93"/>
      <c r="B47" s="94"/>
      <c r="C47" s="95"/>
      <c r="D47" s="54"/>
      <c r="E47" s="16"/>
      <c r="F47" s="227"/>
      <c r="G47" s="228"/>
      <c r="H47" s="229"/>
      <c r="I47" s="212"/>
      <c r="J47" s="175"/>
      <c r="K47" s="176"/>
    </row>
    <row r="48" spans="1:11" s="12" customFormat="1" ht="21" customHeight="1">
      <c r="A48" s="9"/>
      <c r="B48" s="10"/>
      <c r="C48" s="11"/>
      <c r="D48" s="52"/>
      <c r="E48" s="17" t="str">
        <f>CONCATENATE(FIXED(COUNTA(E33:E47),0,0),"　店")</f>
        <v>5　店</v>
      </c>
      <c r="F48" s="215">
        <f>SUM(F33:F47)+'伊勢市・度会郡'!F19</f>
        <v>7300</v>
      </c>
      <c r="G48" s="216">
        <f>SUM(G33:G47)+'伊勢市・度会郡'!G19</f>
        <v>0</v>
      </c>
      <c r="H48" s="217">
        <f>SUM(H33:H47)+'伊勢市・度会郡'!H19</f>
        <v>6900</v>
      </c>
      <c r="I48" s="218">
        <f>SUM(I33:I47)+'伊勢市・度会郡'!I19</f>
        <v>400</v>
      </c>
      <c r="J48" s="153"/>
      <c r="K48" s="154"/>
    </row>
    <row r="49" spans="1:11" s="12" customFormat="1" ht="21" customHeight="1">
      <c r="A49" s="122" t="s">
        <v>492</v>
      </c>
      <c r="B49" s="2"/>
      <c r="C49" s="2"/>
      <c r="D49" s="73"/>
      <c r="E49" s="4"/>
      <c r="F49" s="3"/>
      <c r="G49" s="3"/>
      <c r="H49" s="147"/>
      <c r="I49" s="147"/>
      <c r="K49" s="147" t="s">
        <v>15</v>
      </c>
    </row>
  </sheetData>
  <sheetProtection password="CC7B" sheet="1" objects="1" scenarios="1" formatCells="0"/>
  <mergeCells count="7">
    <mergeCell ref="A4:C4"/>
    <mergeCell ref="A1:C1"/>
    <mergeCell ref="A2:C2"/>
    <mergeCell ref="D4:E4"/>
    <mergeCell ref="F2:G2"/>
    <mergeCell ref="F1:G1"/>
    <mergeCell ref="E3:K3"/>
  </mergeCells>
  <dataValidations count="8">
    <dataValidation type="whole" operator="lessThanOrEqual" allowBlank="1" showInputMessage="1" showErrorMessage="1" sqref="H47:I48 H5:I15 H19:I32 H17:I17">
      <formula1>F47</formula1>
    </dataValidation>
    <dataValidation type="whole" operator="lessThanOrEqual" showInputMessage="1" showErrorMessage="1" sqref="GT5:IV65536 HH3:IV4">
      <formula1>GR5</formula1>
    </dataValidation>
    <dataValidation type="whole" operator="lessThanOrEqual" showInputMessage="1" showErrorMessage="1" sqref="L3:L65536 M3:GR4 M5:GS65536">
      <formula1>#REF!</formula1>
    </dataValidation>
    <dataValidation operator="lessThanOrEqual" allowBlank="1" showInputMessage="1" showErrorMessage="1" sqref="H33:I46 H16:I16 H18:I18"/>
    <dataValidation type="list" allowBlank="1" showInputMessage="1" showErrorMessage="1" sqref="I1">
      <formula1>"B5,B4,B3,B2,B1,A5,A4,A3,A2,A1,B5厚,B4厚,B3厚,B2厚,A6厚,A4厚,B3×4,B3×3,B3×2,B3+B4,B2+B3,B1+B2,三ツ折,はがき,横長B3,変形特殊,"</formula1>
    </dataValidation>
    <dataValidation operator="lessThanOrEqual" showInputMessage="1" showErrorMessage="1" sqref="L1:IV2"/>
    <dataValidation type="whole" operator="lessThanOrEqual" showInputMessage="1" showErrorMessage="1" sqref="GS3:HG4">
      <formula1>GO3</formula1>
    </dataValidation>
    <dataValidation type="whole" operator="lessThanOrEqual" allowBlank="1" showInputMessage="1" showErrorMessage="1" sqref="G33:G47 G5:G30">
      <formula1>F33</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6"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K49"/>
  <sheetViews>
    <sheetView showZeros="0" zoomScale="70" zoomScaleNormal="70" zoomScalePageLayoutView="0" workbookViewId="0" topLeftCell="A1">
      <pane xSplit="3" ySplit="2" topLeftCell="E3" activePane="bottomRight" state="frozen"/>
      <selection pane="topLeft" activeCell="F40" sqref="F40"/>
      <selection pane="topRight" activeCell="F40" sqref="F40"/>
      <selection pane="bottomLeft" activeCell="F40" sqref="F40"/>
      <selection pane="bottomRight" activeCell="O22" sqref="O22"/>
    </sheetView>
  </sheetViews>
  <sheetFormatPr defaultColWidth="9.00390625" defaultRowHeight="13.5"/>
  <cols>
    <col min="1" max="1" width="10.125" style="1" customWidth="1"/>
    <col min="2" max="2" width="1.625" style="1" customWidth="1"/>
    <col min="3" max="3" width="10.125" style="1" customWidth="1"/>
    <col min="4" max="4" width="8.625" style="66" hidden="1" customWidth="1"/>
    <col min="5" max="5" width="20.625" style="5" customWidth="1"/>
    <col min="6" max="7" width="18.625" style="13" customWidth="1"/>
    <col min="8" max="9" width="12.625" style="1" customWidth="1"/>
    <col min="10" max="11" width="7.625" style="6" customWidth="1"/>
    <col min="12" max="16384" width="9.00390625" style="6" customWidth="1"/>
  </cols>
  <sheetData>
    <row r="1" spans="1:9" s="77" customFormat="1" ht="39.75" customHeight="1">
      <c r="A1" s="436" t="s">
        <v>1</v>
      </c>
      <c r="B1" s="437"/>
      <c r="C1" s="438"/>
      <c r="D1" s="155"/>
      <c r="E1" s="155" t="s">
        <v>46</v>
      </c>
      <c r="F1" s="440"/>
      <c r="G1" s="441"/>
      <c r="H1" s="156" t="s">
        <v>220</v>
      </c>
      <c r="I1" s="120"/>
    </row>
    <row r="2" spans="1:9" s="77" customFormat="1" ht="39.75" customHeight="1">
      <c r="A2" s="433"/>
      <c r="B2" s="434"/>
      <c r="C2" s="435"/>
      <c r="D2" s="155"/>
      <c r="E2" s="155" t="s">
        <v>47</v>
      </c>
      <c r="F2" s="440"/>
      <c r="G2" s="441"/>
      <c r="H2" s="156" t="s">
        <v>17</v>
      </c>
      <c r="I2" s="191">
        <f>SUM(A6,A29)</f>
        <v>0</v>
      </c>
    </row>
    <row r="3" spans="4:11" s="77" customFormat="1" ht="24.75" customHeight="1">
      <c r="D3" s="78"/>
      <c r="E3" s="442" t="s">
        <v>481</v>
      </c>
      <c r="F3" s="442"/>
      <c r="G3" s="442"/>
      <c r="H3" s="442"/>
      <c r="I3" s="442"/>
      <c r="J3" s="442"/>
      <c r="K3" s="442"/>
    </row>
    <row r="4" spans="1:11" s="89" customFormat="1" ht="21" customHeight="1">
      <c r="A4" s="431" t="s">
        <v>0</v>
      </c>
      <c r="B4" s="428"/>
      <c r="C4" s="432"/>
      <c r="D4" s="427" t="s">
        <v>48</v>
      </c>
      <c r="E4" s="439"/>
      <c r="F4" s="190" t="s">
        <v>49</v>
      </c>
      <c r="G4" s="100" t="s">
        <v>347</v>
      </c>
      <c r="H4" s="179" t="s">
        <v>50</v>
      </c>
      <c r="I4" s="100" t="s">
        <v>381</v>
      </c>
      <c r="J4" s="159" t="s">
        <v>371</v>
      </c>
      <c r="K4" s="160" t="s">
        <v>372</v>
      </c>
    </row>
    <row r="5" spans="1:11" ht="21" customHeight="1">
      <c r="A5" s="39" t="s">
        <v>33</v>
      </c>
      <c r="B5" s="41"/>
      <c r="C5" s="106"/>
      <c r="D5" s="49" t="s">
        <v>159</v>
      </c>
      <c r="E5" s="7" t="s">
        <v>260</v>
      </c>
      <c r="F5" s="289">
        <v>2050</v>
      </c>
      <c r="G5" s="290"/>
      <c r="H5" s="203">
        <v>2050</v>
      </c>
      <c r="I5" s="185">
        <v>0</v>
      </c>
      <c r="J5" s="171"/>
      <c r="K5" s="170"/>
    </row>
    <row r="6" spans="1:11" ht="21" customHeight="1">
      <c r="A6" s="91">
        <f>SUM(G26)</f>
        <v>0</v>
      </c>
      <c r="B6" s="26" t="s">
        <v>20</v>
      </c>
      <c r="C6" s="92">
        <f>SUM(F26)</f>
        <v>25000</v>
      </c>
      <c r="D6" s="50" t="s">
        <v>160</v>
      </c>
      <c r="E6" s="8" t="s">
        <v>261</v>
      </c>
      <c r="F6" s="291">
        <v>1850</v>
      </c>
      <c r="G6" s="292"/>
      <c r="H6" s="207">
        <v>1850</v>
      </c>
      <c r="I6" s="183">
        <v>0</v>
      </c>
      <c r="J6" s="173"/>
      <c r="K6" s="166"/>
    </row>
    <row r="7" spans="1:11" ht="21" customHeight="1">
      <c r="A7" s="91"/>
      <c r="B7" s="26"/>
      <c r="C7" s="92"/>
      <c r="D7" s="50" t="s">
        <v>161</v>
      </c>
      <c r="E7" s="8" t="s">
        <v>262</v>
      </c>
      <c r="F7" s="291">
        <v>2050</v>
      </c>
      <c r="G7" s="292"/>
      <c r="H7" s="207">
        <v>2050</v>
      </c>
      <c r="I7" s="183">
        <v>0</v>
      </c>
      <c r="J7" s="173"/>
      <c r="K7" s="166"/>
    </row>
    <row r="8" spans="1:11" ht="21" customHeight="1">
      <c r="A8" s="91"/>
      <c r="B8" s="26"/>
      <c r="C8" s="92"/>
      <c r="D8" s="50" t="s">
        <v>162</v>
      </c>
      <c r="E8" s="8" t="s">
        <v>263</v>
      </c>
      <c r="F8" s="291">
        <v>1800</v>
      </c>
      <c r="G8" s="292"/>
      <c r="H8" s="207">
        <v>1800</v>
      </c>
      <c r="I8" s="183">
        <v>0</v>
      </c>
      <c r="J8" s="173"/>
      <c r="K8" s="166"/>
    </row>
    <row r="9" spans="1:11" ht="21" customHeight="1">
      <c r="A9" s="91"/>
      <c r="B9" s="26"/>
      <c r="C9" s="92"/>
      <c r="D9" s="50" t="s">
        <v>163</v>
      </c>
      <c r="E9" s="8" t="s">
        <v>264</v>
      </c>
      <c r="F9" s="291">
        <v>1850</v>
      </c>
      <c r="G9" s="292"/>
      <c r="H9" s="207">
        <v>1850</v>
      </c>
      <c r="I9" s="183">
        <v>0</v>
      </c>
      <c r="J9" s="173"/>
      <c r="K9" s="166"/>
    </row>
    <row r="10" spans="1:11" ht="21" customHeight="1">
      <c r="A10" s="91"/>
      <c r="B10" s="26"/>
      <c r="C10" s="92"/>
      <c r="D10" s="50" t="s">
        <v>164</v>
      </c>
      <c r="E10" s="8" t="s">
        <v>265</v>
      </c>
      <c r="F10" s="291">
        <v>2850</v>
      </c>
      <c r="G10" s="292"/>
      <c r="H10" s="207">
        <v>2850</v>
      </c>
      <c r="I10" s="183">
        <v>0</v>
      </c>
      <c r="J10" s="173"/>
      <c r="K10" s="166"/>
    </row>
    <row r="11" spans="1:11" ht="21" customHeight="1">
      <c r="A11" s="91"/>
      <c r="B11" s="26"/>
      <c r="C11" s="92"/>
      <c r="D11" s="50" t="s">
        <v>165</v>
      </c>
      <c r="E11" s="8" t="s">
        <v>282</v>
      </c>
      <c r="F11" s="291">
        <v>3200</v>
      </c>
      <c r="G11" s="292"/>
      <c r="H11" s="207">
        <v>3200</v>
      </c>
      <c r="I11" s="183">
        <v>0</v>
      </c>
      <c r="J11" s="173"/>
      <c r="K11" s="166"/>
    </row>
    <row r="12" spans="1:11" ht="21" customHeight="1">
      <c r="A12" s="91"/>
      <c r="B12" s="26"/>
      <c r="C12" s="92"/>
      <c r="D12" s="50" t="s">
        <v>166</v>
      </c>
      <c r="E12" s="8" t="s">
        <v>467</v>
      </c>
      <c r="F12" s="291">
        <v>1600</v>
      </c>
      <c r="G12" s="292"/>
      <c r="H12" s="207">
        <v>1600</v>
      </c>
      <c r="I12" s="183">
        <v>0</v>
      </c>
      <c r="J12" s="173"/>
      <c r="K12" s="166"/>
    </row>
    <row r="13" spans="1:11" ht="21" customHeight="1">
      <c r="A13" s="91"/>
      <c r="B13" s="26"/>
      <c r="C13" s="92"/>
      <c r="D13" s="50" t="s">
        <v>167</v>
      </c>
      <c r="E13" s="8" t="s">
        <v>283</v>
      </c>
      <c r="F13" s="225">
        <v>2650</v>
      </c>
      <c r="G13" s="261"/>
      <c r="H13" s="207">
        <v>2650</v>
      </c>
      <c r="I13" s="183">
        <v>0</v>
      </c>
      <c r="J13" s="173"/>
      <c r="K13" s="166"/>
    </row>
    <row r="14" spans="1:11" ht="21" customHeight="1">
      <c r="A14" s="91"/>
      <c r="B14" s="26"/>
      <c r="C14" s="92"/>
      <c r="D14" s="50" t="s">
        <v>168</v>
      </c>
      <c r="E14" s="8" t="s">
        <v>338</v>
      </c>
      <c r="F14" s="225">
        <v>3050</v>
      </c>
      <c r="G14" s="261"/>
      <c r="H14" s="207">
        <v>3050</v>
      </c>
      <c r="I14" s="183">
        <v>0</v>
      </c>
      <c r="J14" s="173"/>
      <c r="K14" s="166"/>
    </row>
    <row r="15" spans="1:11" ht="21" customHeight="1">
      <c r="A15" s="91"/>
      <c r="B15" s="26"/>
      <c r="C15" s="92"/>
      <c r="D15" s="50" t="s">
        <v>169</v>
      </c>
      <c r="E15" s="8" t="s">
        <v>468</v>
      </c>
      <c r="F15" s="225">
        <v>2050</v>
      </c>
      <c r="G15" s="261"/>
      <c r="H15" s="207">
        <v>2050</v>
      </c>
      <c r="I15" s="183">
        <v>0</v>
      </c>
      <c r="J15" s="173"/>
      <c r="K15" s="166"/>
    </row>
    <row r="16" spans="1:11" ht="21" customHeight="1">
      <c r="A16" s="125"/>
      <c r="B16" s="126"/>
      <c r="C16" s="127"/>
      <c r="D16" s="50"/>
      <c r="E16" s="8"/>
      <c r="F16" s="225"/>
      <c r="G16" s="261"/>
      <c r="H16" s="207"/>
      <c r="I16" s="208"/>
      <c r="J16" s="173"/>
      <c r="K16" s="174"/>
    </row>
    <row r="17" spans="1:11" ht="21" customHeight="1">
      <c r="A17" s="125"/>
      <c r="B17" s="126"/>
      <c r="C17" s="127"/>
      <c r="D17" s="50"/>
      <c r="E17" s="8"/>
      <c r="F17" s="225"/>
      <c r="G17" s="261"/>
      <c r="H17" s="207"/>
      <c r="I17" s="208"/>
      <c r="J17" s="173"/>
      <c r="K17" s="174"/>
    </row>
    <row r="18" spans="1:11" ht="21" customHeight="1">
      <c r="A18" s="136"/>
      <c r="B18" s="137"/>
      <c r="C18" s="138"/>
      <c r="D18" s="51"/>
      <c r="E18" s="14"/>
      <c r="F18" s="213"/>
      <c r="G18" s="293"/>
      <c r="H18" s="211"/>
      <c r="I18" s="212"/>
      <c r="J18" s="175"/>
      <c r="K18" s="176"/>
    </row>
    <row r="19" spans="1:11" ht="21" customHeight="1">
      <c r="A19" s="125"/>
      <c r="B19" s="126"/>
      <c r="C19" s="127"/>
      <c r="D19" s="50"/>
      <c r="E19" s="8"/>
      <c r="F19" s="225"/>
      <c r="G19" s="261"/>
      <c r="H19" s="207"/>
      <c r="I19" s="183"/>
      <c r="J19" s="173"/>
      <c r="K19" s="166"/>
    </row>
    <row r="20" spans="1:11" ht="21" customHeight="1">
      <c r="A20" s="149"/>
      <c r="B20" s="150"/>
      <c r="C20" s="151"/>
      <c r="D20" s="61"/>
      <c r="E20" s="28"/>
      <c r="F20" s="294"/>
      <c r="G20" s="295"/>
      <c r="H20" s="264"/>
      <c r="I20" s="204"/>
      <c r="J20" s="171"/>
      <c r="K20" s="172"/>
    </row>
    <row r="21" spans="1:11" ht="21" customHeight="1">
      <c r="A21" s="125"/>
      <c r="B21" s="126"/>
      <c r="C21" s="127"/>
      <c r="D21" s="50"/>
      <c r="E21" s="8"/>
      <c r="F21" s="225"/>
      <c r="G21" s="261"/>
      <c r="H21" s="207"/>
      <c r="I21" s="208"/>
      <c r="J21" s="173"/>
      <c r="K21" s="174"/>
    </row>
    <row r="22" spans="1:11" ht="21" customHeight="1">
      <c r="A22" s="125"/>
      <c r="B22" s="126"/>
      <c r="C22" s="127"/>
      <c r="D22" s="50"/>
      <c r="E22" s="8"/>
      <c r="F22" s="225"/>
      <c r="G22" s="261"/>
      <c r="H22" s="207"/>
      <c r="I22" s="208"/>
      <c r="J22" s="173"/>
      <c r="K22" s="174"/>
    </row>
    <row r="23" spans="1:11" ht="21" customHeight="1">
      <c r="A23" s="125"/>
      <c r="B23" s="126"/>
      <c r="C23" s="127"/>
      <c r="D23" s="50"/>
      <c r="E23" s="8"/>
      <c r="F23" s="225"/>
      <c r="G23" s="261"/>
      <c r="H23" s="207"/>
      <c r="I23" s="208"/>
      <c r="J23" s="173"/>
      <c r="K23" s="174"/>
    </row>
    <row r="24" spans="1:11" ht="21" customHeight="1">
      <c r="A24" s="125"/>
      <c r="B24" s="126"/>
      <c r="C24" s="127"/>
      <c r="D24" s="50"/>
      <c r="E24" s="8"/>
      <c r="F24" s="225"/>
      <c r="G24" s="261"/>
      <c r="H24" s="207"/>
      <c r="I24" s="208"/>
      <c r="J24" s="173"/>
      <c r="K24" s="174"/>
    </row>
    <row r="25" spans="1:11" ht="21" customHeight="1">
      <c r="A25" s="125"/>
      <c r="B25" s="126"/>
      <c r="C25" s="127"/>
      <c r="D25" s="50"/>
      <c r="E25" s="8"/>
      <c r="F25" s="225"/>
      <c r="G25" s="261"/>
      <c r="H25" s="207"/>
      <c r="I25" s="212"/>
      <c r="J25" s="175"/>
      <c r="K25" s="176"/>
    </row>
    <row r="26" spans="1:11" s="12" customFormat="1" ht="21" customHeight="1">
      <c r="A26" s="128"/>
      <c r="B26" s="129"/>
      <c r="C26" s="130"/>
      <c r="D26" s="60"/>
      <c r="E26" s="17" t="str">
        <f>CONCATENATE(FIXED(COUNTA(E5:E18),0,0),"　店")</f>
        <v>11　店</v>
      </c>
      <c r="F26" s="215">
        <f>SUM(F5:F18)</f>
        <v>25000</v>
      </c>
      <c r="G26" s="218">
        <f>SUM(G5:G18)</f>
        <v>0</v>
      </c>
      <c r="H26" s="217">
        <f>SUM(H5:H18)</f>
        <v>25000</v>
      </c>
      <c r="I26" s="186">
        <f>SUM(I5:I18)</f>
        <v>0</v>
      </c>
      <c r="J26" s="153"/>
      <c r="K26" s="154"/>
    </row>
    <row r="27" spans="1:11" s="12" customFormat="1" ht="21" customHeight="1">
      <c r="A27" s="125"/>
      <c r="B27" s="126"/>
      <c r="C27" s="127"/>
      <c r="D27" s="50"/>
      <c r="E27" s="8"/>
      <c r="F27" s="225"/>
      <c r="G27" s="296"/>
      <c r="H27" s="207"/>
      <c r="I27" s="220"/>
      <c r="J27" s="153"/>
      <c r="K27" s="154"/>
    </row>
    <row r="28" spans="1:11" ht="21" customHeight="1">
      <c r="A28" s="110" t="s">
        <v>34</v>
      </c>
      <c r="B28" s="111"/>
      <c r="C28" s="195"/>
      <c r="D28" s="65" t="s">
        <v>170</v>
      </c>
      <c r="E28" s="7" t="s">
        <v>311</v>
      </c>
      <c r="F28" s="297">
        <v>400</v>
      </c>
      <c r="G28" s="298"/>
      <c r="H28" s="203">
        <v>400</v>
      </c>
      <c r="I28" s="185">
        <v>0</v>
      </c>
      <c r="J28" s="171"/>
      <c r="K28" s="170"/>
    </row>
    <row r="29" spans="1:11" ht="21" customHeight="1">
      <c r="A29" s="146">
        <f>SUM(G48)</f>
        <v>0</v>
      </c>
      <c r="B29" s="44" t="s">
        <v>20</v>
      </c>
      <c r="C29" s="196">
        <f>SUM(F48)</f>
        <v>5850</v>
      </c>
      <c r="D29" s="59" t="s">
        <v>171</v>
      </c>
      <c r="E29" s="8" t="s">
        <v>331</v>
      </c>
      <c r="F29" s="299">
        <v>300</v>
      </c>
      <c r="G29" s="300"/>
      <c r="H29" s="207">
        <v>300</v>
      </c>
      <c r="I29" s="183">
        <v>0</v>
      </c>
      <c r="J29" s="173"/>
      <c r="K29" s="166"/>
    </row>
    <row r="30" spans="1:11" ht="21" customHeight="1">
      <c r="A30" s="112"/>
      <c r="B30" s="44"/>
      <c r="C30" s="197"/>
      <c r="D30" s="59" t="s">
        <v>172</v>
      </c>
      <c r="E30" s="8" t="s">
        <v>312</v>
      </c>
      <c r="F30" s="299">
        <v>400</v>
      </c>
      <c r="G30" s="300"/>
      <c r="H30" s="207">
        <v>400</v>
      </c>
      <c r="I30" s="183">
        <v>0</v>
      </c>
      <c r="J30" s="173"/>
      <c r="K30" s="166"/>
    </row>
    <row r="31" spans="1:11" ht="21" customHeight="1">
      <c r="A31" s="112"/>
      <c r="B31" s="44"/>
      <c r="C31" s="197"/>
      <c r="D31" s="59" t="s">
        <v>173</v>
      </c>
      <c r="E31" s="8" t="s">
        <v>313</v>
      </c>
      <c r="F31" s="299">
        <v>450</v>
      </c>
      <c r="G31" s="300"/>
      <c r="H31" s="207">
        <v>450</v>
      </c>
      <c r="I31" s="183">
        <v>0</v>
      </c>
      <c r="J31" s="173"/>
      <c r="K31" s="166"/>
    </row>
    <row r="32" spans="1:11" ht="21" customHeight="1">
      <c r="A32" s="112"/>
      <c r="B32" s="44"/>
      <c r="C32" s="197"/>
      <c r="D32" s="59" t="s">
        <v>174</v>
      </c>
      <c r="E32" s="8" t="s">
        <v>485</v>
      </c>
      <c r="F32" s="301">
        <v>400</v>
      </c>
      <c r="G32" s="300"/>
      <c r="H32" s="207">
        <v>400</v>
      </c>
      <c r="I32" s="183">
        <v>0</v>
      </c>
      <c r="J32" s="173"/>
      <c r="K32" s="166"/>
    </row>
    <row r="33" spans="1:11" ht="21" customHeight="1">
      <c r="A33" s="91"/>
      <c r="B33" s="26"/>
      <c r="C33" s="92"/>
      <c r="D33" s="50" t="s">
        <v>175</v>
      </c>
      <c r="E33" s="8" t="s">
        <v>314</v>
      </c>
      <c r="F33" s="299">
        <v>350</v>
      </c>
      <c r="G33" s="300"/>
      <c r="H33" s="207">
        <v>350</v>
      </c>
      <c r="I33" s="183">
        <v>0</v>
      </c>
      <c r="J33" s="173"/>
      <c r="K33" s="166"/>
    </row>
    <row r="34" spans="1:11" ht="21" customHeight="1">
      <c r="A34" s="91"/>
      <c r="B34" s="26"/>
      <c r="C34" s="92"/>
      <c r="D34" s="50" t="s">
        <v>176</v>
      </c>
      <c r="E34" s="8" t="s">
        <v>248</v>
      </c>
      <c r="F34" s="299">
        <v>100</v>
      </c>
      <c r="G34" s="300"/>
      <c r="H34" s="207">
        <v>100</v>
      </c>
      <c r="I34" s="183">
        <v>0</v>
      </c>
      <c r="J34" s="173"/>
      <c r="K34" s="166"/>
    </row>
    <row r="35" spans="1:11" ht="21" customHeight="1">
      <c r="A35" s="91"/>
      <c r="B35" s="26"/>
      <c r="C35" s="92"/>
      <c r="D35" s="50" t="s">
        <v>177</v>
      </c>
      <c r="E35" s="8" t="s">
        <v>332</v>
      </c>
      <c r="F35" s="299">
        <v>200</v>
      </c>
      <c r="G35" s="300"/>
      <c r="H35" s="207">
        <v>200</v>
      </c>
      <c r="I35" s="183">
        <v>0</v>
      </c>
      <c r="J35" s="173"/>
      <c r="K35" s="166"/>
    </row>
    <row r="36" spans="1:11" ht="21" customHeight="1">
      <c r="A36" s="91"/>
      <c r="B36" s="26"/>
      <c r="C36" s="92"/>
      <c r="D36" s="50" t="s">
        <v>178</v>
      </c>
      <c r="E36" s="8" t="s">
        <v>249</v>
      </c>
      <c r="F36" s="299">
        <v>250</v>
      </c>
      <c r="G36" s="300"/>
      <c r="H36" s="207">
        <v>250</v>
      </c>
      <c r="I36" s="183">
        <v>0</v>
      </c>
      <c r="J36" s="173"/>
      <c r="K36" s="166"/>
    </row>
    <row r="37" spans="1:11" ht="21" customHeight="1">
      <c r="A37" s="91"/>
      <c r="B37" s="26"/>
      <c r="C37" s="92"/>
      <c r="D37" s="50" t="s">
        <v>179</v>
      </c>
      <c r="E37" s="8" t="s">
        <v>315</v>
      </c>
      <c r="F37" s="299">
        <v>450</v>
      </c>
      <c r="G37" s="300"/>
      <c r="H37" s="207">
        <v>450</v>
      </c>
      <c r="I37" s="183">
        <v>0</v>
      </c>
      <c r="J37" s="173"/>
      <c r="K37" s="166"/>
    </row>
    <row r="38" spans="1:11" ht="21" customHeight="1">
      <c r="A38" s="91"/>
      <c r="B38" s="26"/>
      <c r="C38" s="92"/>
      <c r="D38" s="50" t="s">
        <v>180</v>
      </c>
      <c r="E38" s="8" t="s">
        <v>316</v>
      </c>
      <c r="F38" s="299">
        <v>250</v>
      </c>
      <c r="G38" s="300"/>
      <c r="H38" s="207">
        <v>250</v>
      </c>
      <c r="I38" s="183">
        <v>0</v>
      </c>
      <c r="J38" s="173"/>
      <c r="K38" s="166"/>
    </row>
    <row r="39" spans="1:11" ht="21" customHeight="1">
      <c r="A39" s="91"/>
      <c r="B39" s="26"/>
      <c r="C39" s="92"/>
      <c r="D39" s="50" t="s">
        <v>368</v>
      </c>
      <c r="E39" s="8" t="s">
        <v>317</v>
      </c>
      <c r="F39" s="299">
        <v>1150</v>
      </c>
      <c r="G39" s="300"/>
      <c r="H39" s="207">
        <v>1150</v>
      </c>
      <c r="I39" s="183">
        <v>0</v>
      </c>
      <c r="J39" s="173"/>
      <c r="K39" s="166"/>
    </row>
    <row r="40" spans="1:11" ht="21" customHeight="1">
      <c r="A40" s="91"/>
      <c r="B40" s="26"/>
      <c r="C40" s="92"/>
      <c r="D40" s="50" t="s">
        <v>369</v>
      </c>
      <c r="E40" s="8" t="s">
        <v>318</v>
      </c>
      <c r="F40" s="299">
        <v>1150</v>
      </c>
      <c r="G40" s="300"/>
      <c r="H40" s="207">
        <v>1150</v>
      </c>
      <c r="I40" s="183">
        <v>0</v>
      </c>
      <c r="J40" s="173"/>
      <c r="K40" s="166"/>
    </row>
    <row r="41" spans="1:11" ht="21" customHeight="1">
      <c r="A41" s="112"/>
      <c r="B41" s="44"/>
      <c r="C41" s="197"/>
      <c r="D41" s="59"/>
      <c r="E41" s="8"/>
      <c r="F41" s="299"/>
      <c r="G41" s="300"/>
      <c r="H41" s="207"/>
      <c r="I41" s="208"/>
      <c r="J41" s="173"/>
      <c r="K41" s="174"/>
    </row>
    <row r="42" spans="1:11" ht="21" customHeight="1">
      <c r="A42" s="112"/>
      <c r="B42" s="44"/>
      <c r="C42" s="197"/>
      <c r="D42" s="59"/>
      <c r="E42" s="8"/>
      <c r="F42" s="299"/>
      <c r="G42" s="300"/>
      <c r="H42" s="207"/>
      <c r="I42" s="208"/>
      <c r="J42" s="173"/>
      <c r="K42" s="174"/>
    </row>
    <row r="43" spans="1:11" ht="21" customHeight="1">
      <c r="A43" s="112"/>
      <c r="B43" s="44"/>
      <c r="C43" s="197"/>
      <c r="D43" s="59"/>
      <c r="E43" s="8"/>
      <c r="F43" s="299"/>
      <c r="G43" s="300"/>
      <c r="H43" s="207"/>
      <c r="I43" s="208"/>
      <c r="J43" s="173"/>
      <c r="K43" s="174"/>
    </row>
    <row r="44" spans="1:11" ht="21" customHeight="1">
      <c r="A44" s="112"/>
      <c r="B44" s="44"/>
      <c r="C44" s="197"/>
      <c r="D44" s="59"/>
      <c r="E44" s="8"/>
      <c r="F44" s="299"/>
      <c r="G44" s="300"/>
      <c r="H44" s="207"/>
      <c r="I44" s="208"/>
      <c r="J44" s="173"/>
      <c r="K44" s="174"/>
    </row>
    <row r="45" spans="1:11" ht="21" customHeight="1">
      <c r="A45" s="112"/>
      <c r="B45" s="44"/>
      <c r="C45" s="197"/>
      <c r="D45" s="59"/>
      <c r="E45" s="8"/>
      <c r="F45" s="299"/>
      <c r="G45" s="300"/>
      <c r="H45" s="207"/>
      <c r="I45" s="208"/>
      <c r="J45" s="173"/>
      <c r="K45" s="174"/>
    </row>
    <row r="46" spans="1:11" ht="21" customHeight="1">
      <c r="A46" s="112"/>
      <c r="B46" s="44"/>
      <c r="C46" s="197"/>
      <c r="D46" s="59"/>
      <c r="E46" s="8"/>
      <c r="F46" s="299"/>
      <c r="G46" s="300"/>
      <c r="H46" s="207"/>
      <c r="I46" s="208"/>
      <c r="J46" s="173"/>
      <c r="K46" s="174"/>
    </row>
    <row r="47" spans="1:11" ht="21" customHeight="1">
      <c r="A47" s="91"/>
      <c r="B47" s="26"/>
      <c r="C47" s="92"/>
      <c r="D47" s="50"/>
      <c r="E47" s="8"/>
      <c r="F47" s="225"/>
      <c r="G47" s="261"/>
      <c r="H47" s="207"/>
      <c r="I47" s="212"/>
      <c r="J47" s="175"/>
      <c r="K47" s="176"/>
    </row>
    <row r="48" spans="1:11" s="12" customFormat="1" ht="21" customHeight="1">
      <c r="A48" s="9"/>
      <c r="B48" s="10"/>
      <c r="C48" s="11"/>
      <c r="D48" s="60"/>
      <c r="E48" s="17" t="str">
        <f>CONCATENATE(FIXED(COUNTA(E28:E47),0,0),"　店")</f>
        <v>13　店</v>
      </c>
      <c r="F48" s="215">
        <f>SUM(F28:F47)</f>
        <v>5850</v>
      </c>
      <c r="G48" s="218">
        <f>SUM(G28:G47)</f>
        <v>0</v>
      </c>
      <c r="H48" s="217">
        <f>SUM(H28:H47)</f>
        <v>5850</v>
      </c>
      <c r="I48" s="186">
        <f>SUM(I28:I47)</f>
        <v>0</v>
      </c>
      <c r="J48" s="153"/>
      <c r="K48" s="154"/>
    </row>
    <row r="49" spans="1:11" s="12" customFormat="1" ht="21" customHeight="1">
      <c r="A49" s="122" t="s">
        <v>492</v>
      </c>
      <c r="B49" s="2"/>
      <c r="C49" s="2"/>
      <c r="D49" s="73"/>
      <c r="E49" s="4"/>
      <c r="F49" s="3"/>
      <c r="G49" s="3"/>
      <c r="H49" s="147"/>
      <c r="I49" s="147"/>
      <c r="K49" s="147" t="s">
        <v>15</v>
      </c>
    </row>
  </sheetData>
  <sheetProtection password="CC7B" sheet="1" objects="1" scenarios="1" formatCells="0"/>
  <mergeCells count="7">
    <mergeCell ref="A4:C4"/>
    <mergeCell ref="A1:C1"/>
    <mergeCell ref="A2:C2"/>
    <mergeCell ref="D4:E4"/>
    <mergeCell ref="F2:G2"/>
    <mergeCell ref="F1:G1"/>
    <mergeCell ref="E3:K3"/>
  </mergeCells>
  <dataValidations count="8">
    <dataValidation type="whole" operator="lessThanOrEqual" allowBlank="1" showInputMessage="1" showErrorMessage="1" sqref="H48:I48 H5:H27 I15:I18 I20:I27">
      <formula1>F48</formula1>
    </dataValidation>
    <dataValidation type="whole" operator="lessThanOrEqual" showInputMessage="1" showErrorMessage="1" sqref="GT5:IV65536 HH3:IV4">
      <formula1>GR5</formula1>
    </dataValidation>
    <dataValidation operator="lessThanOrEqual" allowBlank="1" showInputMessage="1" showErrorMessage="1" sqref="I19 H28:I47 I5:I14"/>
    <dataValidation type="whole" operator="lessThanOrEqual" showInputMessage="1" showErrorMessage="1" sqref="L3:L65536 M3:GR4 M5:GS65536">
      <formula1>#REF!</formula1>
    </dataValidation>
    <dataValidation type="list" allowBlank="1" showInputMessage="1" showErrorMessage="1" sqref="I1">
      <formula1>"B5,B4,B3,B2,B1,A5,A4,A3,A2,A1,B5厚,B4厚,B3厚,B2厚,A6厚,A4厚,B3×4,B3×3,B3×2,B3+B4,B2+B3,B1+B2,三ツ折,はがき,横長B3,変形特殊,"</formula1>
    </dataValidation>
    <dataValidation operator="lessThanOrEqual" showInputMessage="1" showErrorMessage="1" sqref="L1:IV2"/>
    <dataValidation type="whole" operator="lessThanOrEqual" showInputMessage="1" showErrorMessage="1" sqref="GS3:HG4">
      <formula1>GO3</formula1>
    </dataValidation>
    <dataValidation type="whole" operator="lessThanOrEqual" allowBlank="1" showInputMessage="1" showErrorMessage="1" sqref="G28:G47 G5:G25">
      <formula1>F28</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6"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K49"/>
  <sheetViews>
    <sheetView showZeros="0" zoomScale="70" zoomScaleNormal="70" zoomScalePageLayoutView="0" workbookViewId="0" topLeftCell="A1">
      <pane xSplit="3" ySplit="2" topLeftCell="D3" activePane="bottomRight" state="frozen"/>
      <selection pane="topLeft" activeCell="F40" sqref="F40"/>
      <selection pane="topRight" activeCell="F40" sqref="F40"/>
      <selection pane="bottomLeft" activeCell="F40" sqref="F40"/>
      <selection pane="bottomRight" activeCell="S23" sqref="S23"/>
    </sheetView>
  </sheetViews>
  <sheetFormatPr defaultColWidth="9.00390625" defaultRowHeight="13.5"/>
  <cols>
    <col min="1" max="1" width="10.125" style="1" customWidth="1"/>
    <col min="2" max="2" width="1.625" style="27" customWidth="1"/>
    <col min="3" max="3" width="10.125" style="1" customWidth="1"/>
    <col min="4" max="4" width="21.625" style="75" hidden="1" customWidth="1"/>
    <col min="5" max="5" width="20.625" style="5" customWidth="1"/>
    <col min="6" max="7" width="18.625" style="13" customWidth="1"/>
    <col min="8" max="9" width="12.625" style="1" customWidth="1"/>
    <col min="10" max="11" width="7.625" style="6" customWidth="1"/>
    <col min="12" max="16384" width="9.00390625" style="6" customWidth="1"/>
  </cols>
  <sheetData>
    <row r="1" spans="1:9" s="77" customFormat="1" ht="39.75" customHeight="1">
      <c r="A1" s="436" t="s">
        <v>1</v>
      </c>
      <c r="B1" s="437"/>
      <c r="C1" s="438"/>
      <c r="D1" s="155"/>
      <c r="E1" s="155" t="s">
        <v>46</v>
      </c>
      <c r="F1" s="440"/>
      <c r="G1" s="441"/>
      <c r="H1" s="156" t="s">
        <v>220</v>
      </c>
      <c r="I1" s="120"/>
    </row>
    <row r="2" spans="1:9" s="77" customFormat="1" ht="39.75" customHeight="1">
      <c r="A2" s="433"/>
      <c r="B2" s="434"/>
      <c r="C2" s="435"/>
      <c r="D2" s="155"/>
      <c r="E2" s="155" t="s">
        <v>47</v>
      </c>
      <c r="F2" s="440"/>
      <c r="G2" s="441"/>
      <c r="H2" s="156" t="s">
        <v>17</v>
      </c>
      <c r="I2" s="191">
        <f>SUM(A6,A19,A36)</f>
        <v>0</v>
      </c>
    </row>
    <row r="3" spans="4:11" s="77" customFormat="1" ht="24.75" customHeight="1">
      <c r="D3" s="78"/>
      <c r="E3" s="442" t="s">
        <v>481</v>
      </c>
      <c r="F3" s="442"/>
      <c r="G3" s="442"/>
      <c r="H3" s="442"/>
      <c r="I3" s="442"/>
      <c r="J3" s="442"/>
      <c r="K3" s="442"/>
    </row>
    <row r="4" spans="1:11" s="89" customFormat="1" ht="21" customHeight="1">
      <c r="A4" s="431" t="s">
        <v>0</v>
      </c>
      <c r="B4" s="428"/>
      <c r="C4" s="432"/>
      <c r="D4" s="427" t="s">
        <v>48</v>
      </c>
      <c r="E4" s="439"/>
      <c r="F4" s="190" t="s">
        <v>49</v>
      </c>
      <c r="G4" s="100" t="s">
        <v>347</v>
      </c>
      <c r="H4" s="179" t="s">
        <v>50</v>
      </c>
      <c r="I4" s="100" t="s">
        <v>381</v>
      </c>
      <c r="J4" s="159" t="s">
        <v>371</v>
      </c>
      <c r="K4" s="160" t="s">
        <v>372</v>
      </c>
    </row>
    <row r="5" spans="1:11" ht="21" customHeight="1">
      <c r="A5" s="39" t="s">
        <v>35</v>
      </c>
      <c r="B5" s="41"/>
      <c r="C5" s="198"/>
      <c r="D5" s="49" t="s">
        <v>181</v>
      </c>
      <c r="E5" s="7" t="s">
        <v>469</v>
      </c>
      <c r="F5" s="235">
        <v>1650</v>
      </c>
      <c r="G5" s="302"/>
      <c r="H5" s="203">
        <v>1650</v>
      </c>
      <c r="I5" s="182">
        <v>0</v>
      </c>
      <c r="J5" s="171"/>
      <c r="K5" s="172"/>
    </row>
    <row r="6" spans="1:11" ht="21" customHeight="1">
      <c r="A6" s="91">
        <f>SUM(G16)</f>
        <v>0</v>
      </c>
      <c r="B6" s="26" t="s">
        <v>20</v>
      </c>
      <c r="C6" s="199">
        <f>SUM(F16)</f>
        <v>3900</v>
      </c>
      <c r="D6" s="50" t="s">
        <v>182</v>
      </c>
      <c r="E6" s="8" t="s">
        <v>470</v>
      </c>
      <c r="F6" s="225">
        <v>2250</v>
      </c>
      <c r="G6" s="261"/>
      <c r="H6" s="207">
        <v>2250</v>
      </c>
      <c r="I6" s="183">
        <v>0</v>
      </c>
      <c r="J6" s="173"/>
      <c r="K6" s="174"/>
    </row>
    <row r="7" spans="1:11" ht="21" customHeight="1">
      <c r="A7" s="42"/>
      <c r="B7" s="26"/>
      <c r="C7" s="200"/>
      <c r="D7" s="50"/>
      <c r="E7" s="8"/>
      <c r="F7" s="225"/>
      <c r="G7" s="261"/>
      <c r="H7" s="207"/>
      <c r="I7" s="208"/>
      <c r="J7" s="173"/>
      <c r="K7" s="174"/>
    </row>
    <row r="8" spans="1:11" ht="21" customHeight="1">
      <c r="A8" s="42"/>
      <c r="B8" s="26"/>
      <c r="C8" s="200"/>
      <c r="D8" s="50"/>
      <c r="E8" s="8"/>
      <c r="F8" s="225"/>
      <c r="G8" s="261"/>
      <c r="H8" s="207"/>
      <c r="I8" s="208"/>
      <c r="J8" s="173"/>
      <c r="K8" s="174"/>
    </row>
    <row r="9" spans="1:11" ht="21" customHeight="1">
      <c r="A9" s="42"/>
      <c r="B9" s="26"/>
      <c r="C9" s="200"/>
      <c r="D9" s="50"/>
      <c r="E9" s="8"/>
      <c r="F9" s="225"/>
      <c r="G9" s="261"/>
      <c r="H9" s="207"/>
      <c r="I9" s="208"/>
      <c r="J9" s="173"/>
      <c r="K9" s="174"/>
    </row>
    <row r="10" spans="1:11" ht="21" customHeight="1">
      <c r="A10" s="42"/>
      <c r="B10" s="26"/>
      <c r="C10" s="200"/>
      <c r="D10" s="50"/>
      <c r="E10" s="8"/>
      <c r="F10" s="225"/>
      <c r="G10" s="261"/>
      <c r="H10" s="207"/>
      <c r="I10" s="208"/>
      <c r="J10" s="173"/>
      <c r="K10" s="174"/>
    </row>
    <row r="11" spans="1:11" ht="21" customHeight="1">
      <c r="A11" s="42"/>
      <c r="B11" s="26"/>
      <c r="C11" s="200"/>
      <c r="D11" s="50"/>
      <c r="E11" s="8"/>
      <c r="F11" s="225"/>
      <c r="G11" s="261"/>
      <c r="H11" s="207"/>
      <c r="I11" s="208"/>
      <c r="J11" s="173"/>
      <c r="K11" s="174"/>
    </row>
    <row r="12" spans="1:11" ht="21" customHeight="1">
      <c r="A12" s="42"/>
      <c r="B12" s="26"/>
      <c r="C12" s="200"/>
      <c r="D12" s="50"/>
      <c r="E12" s="8"/>
      <c r="F12" s="225"/>
      <c r="G12" s="261"/>
      <c r="H12" s="207"/>
      <c r="I12" s="208"/>
      <c r="J12" s="173"/>
      <c r="K12" s="174"/>
    </row>
    <row r="13" spans="1:11" ht="21" customHeight="1">
      <c r="A13" s="42"/>
      <c r="B13" s="26"/>
      <c r="C13" s="200"/>
      <c r="D13" s="50"/>
      <c r="E13" s="8"/>
      <c r="F13" s="225"/>
      <c r="G13" s="261"/>
      <c r="H13" s="207"/>
      <c r="I13" s="208"/>
      <c r="J13" s="173"/>
      <c r="K13" s="174"/>
    </row>
    <row r="14" spans="1:11" ht="21" customHeight="1">
      <c r="A14" s="91"/>
      <c r="B14" s="26"/>
      <c r="C14" s="92"/>
      <c r="D14" s="50"/>
      <c r="E14" s="8"/>
      <c r="F14" s="225"/>
      <c r="G14" s="261"/>
      <c r="H14" s="207"/>
      <c r="I14" s="208"/>
      <c r="J14" s="173"/>
      <c r="K14" s="174"/>
    </row>
    <row r="15" spans="1:11" ht="21" customHeight="1">
      <c r="A15" s="91"/>
      <c r="B15" s="26"/>
      <c r="C15" s="92"/>
      <c r="D15" s="50"/>
      <c r="E15" s="8"/>
      <c r="F15" s="225"/>
      <c r="G15" s="261"/>
      <c r="H15" s="207"/>
      <c r="I15" s="212"/>
      <c r="J15" s="175"/>
      <c r="K15" s="176"/>
    </row>
    <row r="16" spans="1:11" s="12" customFormat="1" ht="21" customHeight="1">
      <c r="A16" s="128"/>
      <c r="B16" s="129"/>
      <c r="C16" s="130"/>
      <c r="D16" s="60"/>
      <c r="E16" s="17" t="str">
        <f>CONCATENATE(FIXED(COUNTA(E5:E15),0,0),"　店")</f>
        <v>2　店</v>
      </c>
      <c r="F16" s="215">
        <f>SUM(F5:F15)</f>
        <v>3900</v>
      </c>
      <c r="G16" s="218">
        <f>SUM(G5:G15)</f>
        <v>0</v>
      </c>
      <c r="H16" s="217">
        <f>SUM(H5:H15)</f>
        <v>3900</v>
      </c>
      <c r="I16" s="186">
        <f>SUM(I5:I15)</f>
        <v>0</v>
      </c>
      <c r="J16" s="153"/>
      <c r="K16" s="154"/>
    </row>
    <row r="17" spans="1:11" s="12" customFormat="1" ht="21" customHeight="1">
      <c r="A17" s="37"/>
      <c r="B17" s="38"/>
      <c r="C17" s="90"/>
      <c r="D17" s="51"/>
      <c r="E17" s="14"/>
      <c r="F17" s="213"/>
      <c r="G17" s="265"/>
      <c r="H17" s="211"/>
      <c r="I17" s="220"/>
      <c r="J17" s="153"/>
      <c r="K17" s="154"/>
    </row>
    <row r="18" spans="1:11" ht="21" customHeight="1">
      <c r="A18" s="39" t="s">
        <v>36</v>
      </c>
      <c r="B18" s="41"/>
      <c r="C18" s="106"/>
      <c r="D18" s="49" t="s">
        <v>226</v>
      </c>
      <c r="E18" s="7" t="s">
        <v>309</v>
      </c>
      <c r="F18" s="235">
        <v>1750</v>
      </c>
      <c r="G18" s="302"/>
      <c r="H18" s="203">
        <v>1750</v>
      </c>
      <c r="I18" s="185">
        <v>0</v>
      </c>
      <c r="J18" s="171"/>
      <c r="K18" s="172"/>
    </row>
    <row r="19" spans="1:11" ht="21" customHeight="1">
      <c r="A19" s="91">
        <f>SUM(G33)</f>
        <v>0</v>
      </c>
      <c r="B19" s="26" t="s">
        <v>20</v>
      </c>
      <c r="C19" s="92">
        <f>SUM(F33)</f>
        <v>10200</v>
      </c>
      <c r="D19" s="61" t="s">
        <v>227</v>
      </c>
      <c r="E19" s="8" t="s">
        <v>250</v>
      </c>
      <c r="F19" s="225">
        <v>300</v>
      </c>
      <c r="G19" s="261"/>
      <c r="H19" s="207">
        <v>300</v>
      </c>
      <c r="I19" s="183">
        <v>0</v>
      </c>
      <c r="J19" s="173"/>
      <c r="K19" s="174"/>
    </row>
    <row r="20" spans="1:11" ht="21" customHeight="1">
      <c r="A20" s="91"/>
      <c r="B20" s="26"/>
      <c r="C20" s="92"/>
      <c r="D20" s="61" t="s">
        <v>228</v>
      </c>
      <c r="E20" s="28" t="s">
        <v>471</v>
      </c>
      <c r="F20" s="294">
        <v>4100</v>
      </c>
      <c r="G20" s="295"/>
      <c r="H20" s="207">
        <v>4100</v>
      </c>
      <c r="I20" s="183">
        <v>0</v>
      </c>
      <c r="J20" s="173"/>
      <c r="K20" s="174"/>
    </row>
    <row r="21" spans="1:11" ht="21" customHeight="1">
      <c r="A21" s="91"/>
      <c r="B21" s="26"/>
      <c r="C21" s="92"/>
      <c r="D21" s="50" t="s">
        <v>183</v>
      </c>
      <c r="E21" s="8" t="s">
        <v>310</v>
      </c>
      <c r="F21" s="225">
        <v>1000</v>
      </c>
      <c r="G21" s="261"/>
      <c r="H21" s="207">
        <v>1000</v>
      </c>
      <c r="I21" s="183">
        <v>0</v>
      </c>
      <c r="J21" s="173"/>
      <c r="K21" s="174"/>
    </row>
    <row r="22" spans="1:11" ht="21" customHeight="1">
      <c r="A22" s="91"/>
      <c r="B22" s="26"/>
      <c r="C22" s="92"/>
      <c r="D22" s="50" t="s">
        <v>184</v>
      </c>
      <c r="E22" s="8" t="s">
        <v>487</v>
      </c>
      <c r="F22" s="225">
        <v>1550</v>
      </c>
      <c r="G22" s="261"/>
      <c r="H22" s="207">
        <v>1550</v>
      </c>
      <c r="I22" s="183">
        <v>0</v>
      </c>
      <c r="J22" s="173"/>
      <c r="K22" s="174"/>
    </row>
    <row r="23" spans="1:11" ht="21" customHeight="1">
      <c r="A23" s="91"/>
      <c r="B23" s="26"/>
      <c r="C23" s="92"/>
      <c r="D23" s="61" t="s">
        <v>185</v>
      </c>
      <c r="E23" s="28" t="s">
        <v>491</v>
      </c>
      <c r="F23" s="294">
        <v>1500</v>
      </c>
      <c r="G23" s="295"/>
      <c r="H23" s="207">
        <v>1500</v>
      </c>
      <c r="I23" s="183">
        <v>0</v>
      </c>
      <c r="J23" s="173"/>
      <c r="K23" s="174"/>
    </row>
    <row r="24" spans="1:11" ht="21" customHeight="1">
      <c r="A24" s="91"/>
      <c r="B24" s="26"/>
      <c r="C24" s="92"/>
      <c r="D24" s="61"/>
      <c r="E24" s="28"/>
      <c r="F24" s="294"/>
      <c r="G24" s="295"/>
      <c r="H24" s="207"/>
      <c r="I24" s="208"/>
      <c r="J24" s="173"/>
      <c r="K24" s="174"/>
    </row>
    <row r="25" spans="1:11" ht="21" customHeight="1">
      <c r="A25" s="91"/>
      <c r="B25" s="26"/>
      <c r="C25" s="92"/>
      <c r="D25" s="61"/>
      <c r="E25" s="28"/>
      <c r="F25" s="294"/>
      <c r="G25" s="295"/>
      <c r="H25" s="207"/>
      <c r="I25" s="208"/>
      <c r="J25" s="173"/>
      <c r="K25" s="174"/>
    </row>
    <row r="26" spans="1:11" ht="21" customHeight="1">
      <c r="A26" s="91"/>
      <c r="B26" s="26"/>
      <c r="C26" s="92"/>
      <c r="D26" s="50"/>
      <c r="E26" s="8"/>
      <c r="F26" s="225"/>
      <c r="G26" s="261"/>
      <c r="H26" s="207"/>
      <c r="I26" s="208"/>
      <c r="J26" s="173"/>
      <c r="K26" s="174"/>
    </row>
    <row r="27" spans="1:11" ht="21" customHeight="1">
      <c r="A27" s="91"/>
      <c r="B27" s="26"/>
      <c r="C27" s="92"/>
      <c r="D27" s="61"/>
      <c r="E27" s="28"/>
      <c r="F27" s="294"/>
      <c r="G27" s="295"/>
      <c r="H27" s="207"/>
      <c r="I27" s="208"/>
      <c r="J27" s="173"/>
      <c r="K27" s="174"/>
    </row>
    <row r="28" spans="1:11" ht="21" customHeight="1">
      <c r="A28" s="91"/>
      <c r="B28" s="26"/>
      <c r="C28" s="92"/>
      <c r="D28" s="61"/>
      <c r="E28" s="28"/>
      <c r="F28" s="294"/>
      <c r="G28" s="295"/>
      <c r="H28" s="207"/>
      <c r="I28" s="208"/>
      <c r="J28" s="173"/>
      <c r="K28" s="174"/>
    </row>
    <row r="29" spans="1:11" ht="21" customHeight="1">
      <c r="A29" s="91"/>
      <c r="B29" s="26"/>
      <c r="C29" s="92"/>
      <c r="D29" s="61"/>
      <c r="E29" s="28"/>
      <c r="F29" s="294"/>
      <c r="G29" s="295"/>
      <c r="H29" s="207"/>
      <c r="I29" s="208"/>
      <c r="J29" s="173"/>
      <c r="K29" s="174"/>
    </row>
    <row r="30" spans="1:11" ht="21" customHeight="1">
      <c r="A30" s="91"/>
      <c r="B30" s="26"/>
      <c r="C30" s="92"/>
      <c r="D30" s="61"/>
      <c r="E30" s="28"/>
      <c r="F30" s="294"/>
      <c r="G30" s="295"/>
      <c r="H30" s="207"/>
      <c r="I30" s="208"/>
      <c r="J30" s="173"/>
      <c r="K30" s="174"/>
    </row>
    <row r="31" spans="1:11" ht="21" customHeight="1">
      <c r="A31" s="91"/>
      <c r="B31" s="26"/>
      <c r="C31" s="92"/>
      <c r="D31" s="61"/>
      <c r="E31" s="28"/>
      <c r="F31" s="294"/>
      <c r="G31" s="295"/>
      <c r="H31" s="207"/>
      <c r="I31" s="208"/>
      <c r="J31" s="173"/>
      <c r="K31" s="174"/>
    </row>
    <row r="32" spans="1:11" ht="21" customHeight="1">
      <c r="A32" s="91"/>
      <c r="B32" s="26"/>
      <c r="C32" s="92"/>
      <c r="D32" s="50"/>
      <c r="E32" s="8"/>
      <c r="F32" s="225"/>
      <c r="G32" s="261"/>
      <c r="H32" s="207"/>
      <c r="I32" s="212"/>
      <c r="J32" s="175"/>
      <c r="K32" s="176"/>
    </row>
    <row r="33" spans="1:11" s="12" customFormat="1" ht="21" customHeight="1">
      <c r="A33" s="128"/>
      <c r="B33" s="129"/>
      <c r="C33" s="130"/>
      <c r="D33" s="60"/>
      <c r="E33" s="17" t="str">
        <f>CONCATENATE(FIXED(COUNTA(E18:E32),0,0),"　店")</f>
        <v>6　店</v>
      </c>
      <c r="F33" s="215">
        <f>SUM(F18:F32)</f>
        <v>10200</v>
      </c>
      <c r="G33" s="218">
        <f>SUM(G18:G32)</f>
        <v>0</v>
      </c>
      <c r="H33" s="217">
        <f>SUM(H18:H32)</f>
        <v>10200</v>
      </c>
      <c r="I33" s="186">
        <f>SUM(I18:I32)</f>
        <v>0</v>
      </c>
      <c r="J33" s="153"/>
      <c r="K33" s="154"/>
    </row>
    <row r="34" spans="1:11" s="12" customFormat="1" ht="21" customHeight="1">
      <c r="A34" s="37"/>
      <c r="B34" s="38"/>
      <c r="C34" s="90"/>
      <c r="D34" s="51"/>
      <c r="E34" s="14"/>
      <c r="F34" s="213"/>
      <c r="G34" s="265"/>
      <c r="H34" s="211"/>
      <c r="I34" s="220"/>
      <c r="J34" s="153"/>
      <c r="K34" s="154"/>
    </row>
    <row r="35" spans="1:11" ht="21" customHeight="1">
      <c r="A35" s="39" t="s">
        <v>37</v>
      </c>
      <c r="B35" s="41"/>
      <c r="C35" s="106"/>
      <c r="D35" s="49" t="s">
        <v>186</v>
      </c>
      <c r="E35" s="7" t="s">
        <v>486</v>
      </c>
      <c r="F35" s="235">
        <v>2650</v>
      </c>
      <c r="G35" s="302"/>
      <c r="H35" s="203">
        <v>2650</v>
      </c>
      <c r="I35" s="185">
        <v>0</v>
      </c>
      <c r="J35" s="171"/>
      <c r="K35" s="172"/>
    </row>
    <row r="36" spans="1:11" ht="21" customHeight="1">
      <c r="A36" s="91">
        <f>SUM(G48)</f>
        <v>0</v>
      </c>
      <c r="B36" s="26" t="s">
        <v>20</v>
      </c>
      <c r="C36" s="92">
        <f>SUM(F48)</f>
        <v>3550</v>
      </c>
      <c r="D36" s="50" t="s">
        <v>187</v>
      </c>
      <c r="E36" s="8" t="s">
        <v>345</v>
      </c>
      <c r="F36" s="225">
        <v>150</v>
      </c>
      <c r="G36" s="261"/>
      <c r="H36" s="207">
        <v>150</v>
      </c>
      <c r="I36" s="183">
        <v>0</v>
      </c>
      <c r="J36" s="173"/>
      <c r="K36" s="174"/>
    </row>
    <row r="37" spans="1:11" ht="21" customHeight="1">
      <c r="A37" s="91"/>
      <c r="B37" s="26"/>
      <c r="C37" s="92"/>
      <c r="D37" s="50" t="s">
        <v>188</v>
      </c>
      <c r="E37" s="8" t="s">
        <v>472</v>
      </c>
      <c r="F37" s="225">
        <v>400</v>
      </c>
      <c r="G37" s="261"/>
      <c r="H37" s="207">
        <v>400</v>
      </c>
      <c r="I37" s="183">
        <v>0</v>
      </c>
      <c r="J37" s="173"/>
      <c r="K37" s="174"/>
    </row>
    <row r="38" spans="1:11" ht="21" customHeight="1">
      <c r="A38" s="91"/>
      <c r="B38" s="26"/>
      <c r="C38" s="92"/>
      <c r="D38" s="50" t="s">
        <v>189</v>
      </c>
      <c r="E38" s="8" t="s">
        <v>473</v>
      </c>
      <c r="F38" s="225">
        <v>350</v>
      </c>
      <c r="G38" s="261"/>
      <c r="H38" s="207">
        <v>350</v>
      </c>
      <c r="I38" s="183">
        <v>0</v>
      </c>
      <c r="J38" s="173"/>
      <c r="K38" s="174"/>
    </row>
    <row r="39" spans="1:11" ht="21" customHeight="1">
      <c r="A39" s="91"/>
      <c r="B39" s="26"/>
      <c r="C39" s="92"/>
      <c r="D39" s="50"/>
      <c r="E39" s="8"/>
      <c r="F39" s="225"/>
      <c r="G39" s="261"/>
      <c r="H39" s="207"/>
      <c r="I39" s="208"/>
      <c r="J39" s="173"/>
      <c r="K39" s="174"/>
    </row>
    <row r="40" spans="1:11" ht="21" customHeight="1">
      <c r="A40" s="91"/>
      <c r="B40" s="26"/>
      <c r="C40" s="92"/>
      <c r="D40" s="50"/>
      <c r="E40" s="8"/>
      <c r="F40" s="225"/>
      <c r="G40" s="261"/>
      <c r="H40" s="207"/>
      <c r="I40" s="208"/>
      <c r="J40" s="173"/>
      <c r="K40" s="174"/>
    </row>
    <row r="41" spans="1:11" ht="21" customHeight="1">
      <c r="A41" s="91"/>
      <c r="B41" s="26"/>
      <c r="C41" s="92"/>
      <c r="D41" s="50"/>
      <c r="E41" s="8"/>
      <c r="F41" s="225"/>
      <c r="G41" s="261"/>
      <c r="H41" s="207"/>
      <c r="I41" s="208"/>
      <c r="J41" s="173"/>
      <c r="K41" s="174"/>
    </row>
    <row r="42" spans="1:11" ht="21" customHeight="1">
      <c r="A42" s="91"/>
      <c r="B42" s="26"/>
      <c r="C42" s="92"/>
      <c r="D42" s="50"/>
      <c r="E42" s="8"/>
      <c r="F42" s="225"/>
      <c r="G42" s="261"/>
      <c r="H42" s="207"/>
      <c r="I42" s="208"/>
      <c r="J42" s="173"/>
      <c r="K42" s="174"/>
    </row>
    <row r="43" spans="1:11" ht="21" customHeight="1">
      <c r="A43" s="125"/>
      <c r="B43" s="126"/>
      <c r="C43" s="127"/>
      <c r="D43" s="63"/>
      <c r="E43" s="8"/>
      <c r="F43" s="225"/>
      <c r="G43" s="261"/>
      <c r="H43" s="207"/>
      <c r="I43" s="208"/>
      <c r="J43" s="173"/>
      <c r="K43" s="174"/>
    </row>
    <row r="44" spans="1:11" ht="21" customHeight="1">
      <c r="A44" s="125"/>
      <c r="B44" s="126"/>
      <c r="C44" s="127"/>
      <c r="D44" s="63"/>
      <c r="E44" s="8"/>
      <c r="F44" s="225"/>
      <c r="G44" s="261"/>
      <c r="H44" s="207"/>
      <c r="I44" s="208"/>
      <c r="J44" s="173"/>
      <c r="K44" s="174"/>
    </row>
    <row r="45" spans="1:11" ht="21" customHeight="1">
      <c r="A45" s="125"/>
      <c r="B45" s="126"/>
      <c r="C45" s="127"/>
      <c r="D45" s="63"/>
      <c r="E45" s="8"/>
      <c r="F45" s="225"/>
      <c r="G45" s="261"/>
      <c r="H45" s="207"/>
      <c r="I45" s="208"/>
      <c r="J45" s="173"/>
      <c r="K45" s="174"/>
    </row>
    <row r="46" spans="1:11" ht="21" customHeight="1">
      <c r="A46" s="125"/>
      <c r="B46" s="126"/>
      <c r="C46" s="127"/>
      <c r="D46" s="63"/>
      <c r="E46" s="8"/>
      <c r="F46" s="225"/>
      <c r="G46" s="261"/>
      <c r="H46" s="207"/>
      <c r="I46" s="208"/>
      <c r="J46" s="173"/>
      <c r="K46" s="174"/>
    </row>
    <row r="47" spans="1:11" ht="21" customHeight="1">
      <c r="A47" s="136"/>
      <c r="B47" s="137"/>
      <c r="C47" s="138"/>
      <c r="D47" s="64"/>
      <c r="E47" s="14"/>
      <c r="F47" s="213"/>
      <c r="G47" s="293"/>
      <c r="H47" s="211"/>
      <c r="I47" s="212"/>
      <c r="J47" s="175"/>
      <c r="K47" s="176"/>
    </row>
    <row r="48" spans="1:11" s="12" customFormat="1" ht="21" customHeight="1">
      <c r="A48" s="9"/>
      <c r="B48" s="10"/>
      <c r="C48" s="11"/>
      <c r="D48" s="60"/>
      <c r="E48" s="17" t="str">
        <f>CONCATENATE(FIXED(COUNTA(E35:E47),0,0),"　店")</f>
        <v>4　店</v>
      </c>
      <c r="F48" s="215">
        <f>SUM(F35:F47)</f>
        <v>3550</v>
      </c>
      <c r="G48" s="218">
        <f>SUM(G35:G47)</f>
        <v>0</v>
      </c>
      <c r="H48" s="236">
        <f>SUM(H35:H47)</f>
        <v>3550</v>
      </c>
      <c r="I48" s="187">
        <f>SUM(I35:I47)</f>
        <v>0</v>
      </c>
      <c r="J48" s="153"/>
      <c r="K48" s="154"/>
    </row>
    <row r="49" spans="1:11" s="12" customFormat="1" ht="21" customHeight="1">
      <c r="A49" s="122" t="s">
        <v>492</v>
      </c>
      <c r="B49" s="2"/>
      <c r="C49" s="2"/>
      <c r="D49" s="73"/>
      <c r="E49" s="4"/>
      <c r="F49" s="3"/>
      <c r="G49" s="3"/>
      <c r="H49" s="147"/>
      <c r="I49" s="147"/>
      <c r="K49" s="147" t="s">
        <v>15</v>
      </c>
    </row>
  </sheetData>
  <sheetProtection password="CC7B" sheet="1" objects="1" scenarios="1" formatCells="0"/>
  <mergeCells count="7">
    <mergeCell ref="A4:C4"/>
    <mergeCell ref="A1:C1"/>
    <mergeCell ref="A2:C2"/>
    <mergeCell ref="D4:E4"/>
    <mergeCell ref="F2:G2"/>
    <mergeCell ref="F1:G1"/>
    <mergeCell ref="E3:K3"/>
  </mergeCells>
  <dataValidations count="7">
    <dataValidation type="whole" operator="lessThanOrEqual" allowBlank="1" showInputMessage="1" showErrorMessage="1" sqref="H33:I48 H5:I17">
      <formula1>F33</formula1>
    </dataValidation>
    <dataValidation type="whole" operator="lessThanOrEqual" showInputMessage="1" showErrorMessage="1" sqref="HH3:IV4 GU5:IV65536">
      <formula1>HF3</formula1>
    </dataValidation>
    <dataValidation type="whole" operator="lessThanOrEqual" showInputMessage="1" showErrorMessage="1" sqref="L3:L65536 M5:GT65536 M3:GR4">
      <formula1>#REF!</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showInputMessage="1" showErrorMessage="1" sqref="GS3:HG4">
      <formula1>GO3</formula1>
    </dataValidation>
    <dataValidation type="whole" operator="lessThanOrEqual" allowBlank="1" showInputMessage="1" showErrorMessage="1" sqref="G5:G15 G35:G47 G18:G32">
      <formula1>F5</formula1>
    </dataValidation>
    <dataValidation operator="lessThanOrEqual" showInputMessage="1" showErrorMessage="1" sqref="L1:IV2"/>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6"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K49"/>
  <sheetViews>
    <sheetView showZeros="0" zoomScale="70" zoomScaleNormal="70" zoomScalePageLayoutView="0" workbookViewId="0" topLeftCell="A1">
      <pane xSplit="3" ySplit="2" topLeftCell="D3" activePane="bottomRight" state="frozen"/>
      <selection pane="topLeft" activeCell="F40" sqref="F40"/>
      <selection pane="topRight" activeCell="F40" sqref="F40"/>
      <selection pane="bottomLeft" activeCell="F40" sqref="F40"/>
      <selection pane="bottomRight" activeCell="T19" sqref="T19"/>
    </sheetView>
  </sheetViews>
  <sheetFormatPr defaultColWidth="9.00390625" defaultRowHeight="13.5"/>
  <cols>
    <col min="1" max="1" width="10.125" style="1" customWidth="1"/>
    <col min="2" max="2" width="1.625" style="1" customWidth="1"/>
    <col min="3" max="3" width="10.125" style="1" customWidth="1"/>
    <col min="4" max="4" width="8.625" style="66" hidden="1" customWidth="1"/>
    <col min="5" max="5" width="20.625" style="5" customWidth="1"/>
    <col min="6" max="7" width="18.625" style="13" customWidth="1"/>
    <col min="8" max="9" width="12.625" style="1" customWidth="1"/>
    <col min="10" max="11" width="7.625" style="6" customWidth="1"/>
    <col min="12" max="16384" width="9.00390625" style="6" customWidth="1"/>
  </cols>
  <sheetData>
    <row r="1" spans="1:9" s="77" customFormat="1" ht="39.75" customHeight="1">
      <c r="A1" s="436" t="s">
        <v>1</v>
      </c>
      <c r="B1" s="437"/>
      <c r="C1" s="438"/>
      <c r="D1" s="155"/>
      <c r="E1" s="155" t="s">
        <v>46</v>
      </c>
      <c r="F1" s="440"/>
      <c r="G1" s="441"/>
      <c r="H1" s="156" t="s">
        <v>220</v>
      </c>
      <c r="I1" s="120"/>
    </row>
    <row r="2" spans="1:9" s="77" customFormat="1" ht="39.75" customHeight="1">
      <c r="A2" s="433"/>
      <c r="B2" s="434"/>
      <c r="C2" s="435"/>
      <c r="D2" s="155"/>
      <c r="E2" s="155" t="s">
        <v>47</v>
      </c>
      <c r="F2" s="440"/>
      <c r="G2" s="441"/>
      <c r="H2" s="156" t="s">
        <v>17</v>
      </c>
      <c r="I2" s="191">
        <f>SUM(A6,A20,A37)</f>
        <v>0</v>
      </c>
    </row>
    <row r="3" spans="4:11" s="77" customFormat="1" ht="24.75" customHeight="1">
      <c r="D3" s="78"/>
      <c r="E3" s="442" t="s">
        <v>481</v>
      </c>
      <c r="F3" s="442"/>
      <c r="G3" s="442"/>
      <c r="H3" s="442"/>
      <c r="I3" s="442"/>
      <c r="J3" s="442"/>
      <c r="K3" s="442"/>
    </row>
    <row r="4" spans="1:11" s="89" customFormat="1" ht="21" customHeight="1">
      <c r="A4" s="431" t="s">
        <v>0</v>
      </c>
      <c r="B4" s="428"/>
      <c r="C4" s="432"/>
      <c r="D4" s="427" t="s">
        <v>48</v>
      </c>
      <c r="E4" s="439"/>
      <c r="F4" s="88" t="s">
        <v>49</v>
      </c>
      <c r="G4" s="178" t="s">
        <v>347</v>
      </c>
      <c r="H4" s="179" t="s">
        <v>50</v>
      </c>
      <c r="I4" s="180" t="s">
        <v>381</v>
      </c>
      <c r="J4" s="159" t="s">
        <v>371</v>
      </c>
      <c r="K4" s="160" t="s">
        <v>372</v>
      </c>
    </row>
    <row r="5" spans="1:11" ht="21" customHeight="1">
      <c r="A5" s="39" t="s">
        <v>38</v>
      </c>
      <c r="B5" s="139"/>
      <c r="C5" s="140"/>
      <c r="D5" s="53" t="s">
        <v>190</v>
      </c>
      <c r="E5" s="7" t="s">
        <v>251</v>
      </c>
      <c r="F5" s="303">
        <v>1050</v>
      </c>
      <c r="G5" s="288"/>
      <c r="H5" s="203">
        <v>1050</v>
      </c>
      <c r="I5" s="185">
        <v>0</v>
      </c>
      <c r="J5" s="171"/>
      <c r="K5" s="172"/>
    </row>
    <row r="6" spans="1:11" ht="21" customHeight="1">
      <c r="A6" s="91">
        <f>SUM(G17)</f>
        <v>0</v>
      </c>
      <c r="B6" s="26" t="s">
        <v>25</v>
      </c>
      <c r="C6" s="92">
        <f>SUM(F17)</f>
        <v>2100</v>
      </c>
      <c r="D6" s="50" t="s">
        <v>191</v>
      </c>
      <c r="E6" s="8" t="s">
        <v>252</v>
      </c>
      <c r="F6" s="260">
        <v>900</v>
      </c>
      <c r="G6" s="226"/>
      <c r="H6" s="207">
        <v>900</v>
      </c>
      <c r="I6" s="183">
        <v>0</v>
      </c>
      <c r="J6" s="173"/>
      <c r="K6" s="174"/>
    </row>
    <row r="7" spans="1:11" ht="21" customHeight="1">
      <c r="A7" s="125"/>
      <c r="B7" s="126"/>
      <c r="C7" s="127"/>
      <c r="D7" s="50" t="s">
        <v>192</v>
      </c>
      <c r="E7" s="8" t="s">
        <v>308</v>
      </c>
      <c r="F7" s="260">
        <v>150</v>
      </c>
      <c r="G7" s="226"/>
      <c r="H7" s="207">
        <v>150</v>
      </c>
      <c r="I7" s="183">
        <v>0</v>
      </c>
      <c r="J7" s="173"/>
      <c r="K7" s="174"/>
    </row>
    <row r="8" spans="1:11" ht="21" customHeight="1">
      <c r="A8" s="125"/>
      <c r="B8" s="126"/>
      <c r="C8" s="127"/>
      <c r="D8" s="50"/>
      <c r="E8" s="8"/>
      <c r="F8" s="260" t="s">
        <v>382</v>
      </c>
      <c r="G8" s="226"/>
      <c r="H8" s="207"/>
      <c r="I8" s="183"/>
      <c r="J8" s="173"/>
      <c r="K8" s="174"/>
    </row>
    <row r="9" spans="1:11" ht="21" customHeight="1">
      <c r="A9" s="125"/>
      <c r="B9" s="126"/>
      <c r="C9" s="127"/>
      <c r="D9" s="50"/>
      <c r="E9" s="8"/>
      <c r="F9" s="260"/>
      <c r="G9" s="226"/>
      <c r="H9" s="207"/>
      <c r="I9" s="183"/>
      <c r="J9" s="173"/>
      <c r="K9" s="174"/>
    </row>
    <row r="10" spans="1:11" ht="21" customHeight="1">
      <c r="A10" s="125"/>
      <c r="B10" s="126"/>
      <c r="C10" s="127"/>
      <c r="D10" s="50"/>
      <c r="E10" s="8"/>
      <c r="F10" s="260"/>
      <c r="G10" s="226"/>
      <c r="H10" s="207"/>
      <c r="I10" s="183"/>
      <c r="J10" s="173"/>
      <c r="K10" s="174"/>
    </row>
    <row r="11" spans="1:11" ht="21" customHeight="1">
      <c r="A11" s="125"/>
      <c r="B11" s="126"/>
      <c r="C11" s="127"/>
      <c r="D11" s="50"/>
      <c r="E11" s="8"/>
      <c r="F11" s="260"/>
      <c r="G11" s="226"/>
      <c r="H11" s="207"/>
      <c r="I11" s="183"/>
      <c r="J11" s="173"/>
      <c r="K11" s="174"/>
    </row>
    <row r="12" spans="1:11" ht="21" customHeight="1">
      <c r="A12" s="125"/>
      <c r="B12" s="126"/>
      <c r="C12" s="127"/>
      <c r="D12" s="50"/>
      <c r="E12" s="8"/>
      <c r="F12" s="260"/>
      <c r="G12" s="226"/>
      <c r="H12" s="207"/>
      <c r="I12" s="183"/>
      <c r="J12" s="173"/>
      <c r="K12" s="174"/>
    </row>
    <row r="13" spans="1:11" ht="21" customHeight="1">
      <c r="A13" s="125"/>
      <c r="B13" s="126"/>
      <c r="C13" s="127"/>
      <c r="D13" s="50"/>
      <c r="E13" s="8"/>
      <c r="F13" s="260"/>
      <c r="G13" s="226"/>
      <c r="H13" s="207"/>
      <c r="I13" s="183"/>
      <c r="J13" s="173"/>
      <c r="K13" s="174"/>
    </row>
    <row r="14" spans="1:11" ht="21" customHeight="1">
      <c r="A14" s="125"/>
      <c r="B14" s="126"/>
      <c r="C14" s="127"/>
      <c r="D14" s="50"/>
      <c r="E14" s="8"/>
      <c r="F14" s="260"/>
      <c r="G14" s="226"/>
      <c r="H14" s="207"/>
      <c r="I14" s="183"/>
      <c r="J14" s="173"/>
      <c r="K14" s="174"/>
    </row>
    <row r="15" spans="1:11" ht="21" customHeight="1">
      <c r="A15" s="125"/>
      <c r="B15" s="126"/>
      <c r="C15" s="127"/>
      <c r="D15" s="50"/>
      <c r="E15" s="8"/>
      <c r="F15" s="260"/>
      <c r="G15" s="226"/>
      <c r="H15" s="207"/>
      <c r="I15" s="183"/>
      <c r="J15" s="173"/>
      <c r="K15" s="174"/>
    </row>
    <row r="16" spans="1:11" ht="21" customHeight="1">
      <c r="A16" s="125"/>
      <c r="B16" s="126"/>
      <c r="C16" s="127"/>
      <c r="D16" s="50"/>
      <c r="E16" s="8"/>
      <c r="F16" s="260"/>
      <c r="G16" s="226"/>
      <c r="H16" s="207"/>
      <c r="I16" s="181"/>
      <c r="J16" s="175"/>
      <c r="K16" s="176"/>
    </row>
    <row r="17" spans="1:11" s="12" customFormat="1" ht="21" customHeight="1">
      <c r="A17" s="128"/>
      <c r="B17" s="129"/>
      <c r="C17" s="130"/>
      <c r="D17" s="52"/>
      <c r="E17" s="17" t="str">
        <f>CONCATENATE(FIXED(COUNTA(E5:E16),0,0),"　店")</f>
        <v>3　店</v>
      </c>
      <c r="F17" s="216">
        <f>SUM(F5:F16)</f>
        <v>2100</v>
      </c>
      <c r="G17" s="216">
        <f>SUM(G5:G16)</f>
        <v>0</v>
      </c>
      <c r="H17" s="217">
        <f>SUM(H5:H16)</f>
        <v>2100</v>
      </c>
      <c r="I17" s="186">
        <f>SUM(I5:I16)</f>
        <v>0</v>
      </c>
      <c r="J17" s="153"/>
      <c r="K17" s="154"/>
    </row>
    <row r="18" spans="1:11" s="12" customFormat="1" ht="21" customHeight="1">
      <c r="A18" s="136"/>
      <c r="B18" s="137"/>
      <c r="C18" s="138"/>
      <c r="D18" s="51"/>
      <c r="E18" s="14"/>
      <c r="F18" s="219"/>
      <c r="G18" s="219"/>
      <c r="H18" s="211"/>
      <c r="I18" s="184"/>
      <c r="J18" s="153"/>
      <c r="K18" s="154"/>
    </row>
    <row r="19" spans="1:11" ht="21" customHeight="1">
      <c r="A19" s="39" t="s">
        <v>39</v>
      </c>
      <c r="B19" s="123"/>
      <c r="C19" s="124"/>
      <c r="D19" s="49" t="s">
        <v>193</v>
      </c>
      <c r="E19" s="7" t="s">
        <v>281</v>
      </c>
      <c r="F19" s="304">
        <v>1500</v>
      </c>
      <c r="G19" s="305"/>
      <c r="H19" s="203">
        <v>1500</v>
      </c>
      <c r="I19" s="185">
        <v>0</v>
      </c>
      <c r="J19" s="171"/>
      <c r="K19" s="172"/>
    </row>
    <row r="20" spans="1:11" ht="21" customHeight="1">
      <c r="A20" s="91">
        <f>SUM(G34)</f>
        <v>0</v>
      </c>
      <c r="B20" s="26" t="s">
        <v>25</v>
      </c>
      <c r="C20" s="92">
        <f>SUM(F34)</f>
        <v>3800</v>
      </c>
      <c r="D20" s="50" t="s">
        <v>194</v>
      </c>
      <c r="E20" s="8" t="s">
        <v>253</v>
      </c>
      <c r="F20" s="306">
        <v>350</v>
      </c>
      <c r="G20" s="307"/>
      <c r="H20" s="207">
        <v>350</v>
      </c>
      <c r="I20" s="183">
        <v>0</v>
      </c>
      <c r="J20" s="173"/>
      <c r="K20" s="174"/>
    </row>
    <row r="21" spans="1:11" ht="21" customHeight="1">
      <c r="A21" s="125"/>
      <c r="B21" s="126"/>
      <c r="C21" s="127"/>
      <c r="D21" s="50" t="s">
        <v>195</v>
      </c>
      <c r="E21" s="8" t="s">
        <v>254</v>
      </c>
      <c r="F21" s="308">
        <v>100</v>
      </c>
      <c r="G21" s="309"/>
      <c r="H21" s="207">
        <v>100</v>
      </c>
      <c r="I21" s="183">
        <v>0</v>
      </c>
      <c r="J21" s="173"/>
      <c r="K21" s="174"/>
    </row>
    <row r="22" spans="1:11" ht="21" customHeight="1">
      <c r="A22" s="125"/>
      <c r="B22" s="126"/>
      <c r="C22" s="127"/>
      <c r="D22" s="59" t="s">
        <v>196</v>
      </c>
      <c r="E22" s="8" t="s">
        <v>475</v>
      </c>
      <c r="F22" s="306">
        <v>550</v>
      </c>
      <c r="G22" s="307"/>
      <c r="H22" s="207">
        <v>550</v>
      </c>
      <c r="I22" s="183">
        <v>0</v>
      </c>
      <c r="J22" s="173"/>
      <c r="K22" s="174"/>
    </row>
    <row r="23" spans="1:11" ht="21" customHeight="1">
      <c r="A23" s="125"/>
      <c r="B23" s="126"/>
      <c r="C23" s="127"/>
      <c r="D23" s="59" t="s">
        <v>197</v>
      </c>
      <c r="E23" s="8" t="s">
        <v>474</v>
      </c>
      <c r="F23" s="306">
        <v>950</v>
      </c>
      <c r="G23" s="307"/>
      <c r="H23" s="207">
        <v>950</v>
      </c>
      <c r="I23" s="183">
        <v>0</v>
      </c>
      <c r="J23" s="173"/>
      <c r="K23" s="174"/>
    </row>
    <row r="24" spans="1:11" ht="21" customHeight="1">
      <c r="A24" s="125"/>
      <c r="B24" s="126"/>
      <c r="C24" s="127"/>
      <c r="D24" s="59" t="s">
        <v>198</v>
      </c>
      <c r="E24" s="8" t="s">
        <v>255</v>
      </c>
      <c r="F24" s="306">
        <v>350</v>
      </c>
      <c r="G24" s="307"/>
      <c r="H24" s="207">
        <v>350</v>
      </c>
      <c r="I24" s="183">
        <v>0</v>
      </c>
      <c r="J24" s="173"/>
      <c r="K24" s="174"/>
    </row>
    <row r="25" spans="1:11" ht="21" customHeight="1">
      <c r="A25" s="125"/>
      <c r="B25" s="126"/>
      <c r="C25" s="127"/>
      <c r="D25" s="59"/>
      <c r="E25" s="8"/>
      <c r="F25" s="306"/>
      <c r="G25" s="307"/>
      <c r="H25" s="207"/>
      <c r="I25" s="183"/>
      <c r="J25" s="173"/>
      <c r="K25" s="174"/>
    </row>
    <row r="26" spans="1:11" ht="21" customHeight="1">
      <c r="A26" s="125"/>
      <c r="B26" s="126"/>
      <c r="C26" s="127"/>
      <c r="D26" s="59"/>
      <c r="E26" s="8"/>
      <c r="F26" s="306"/>
      <c r="G26" s="307"/>
      <c r="H26" s="207"/>
      <c r="I26" s="183"/>
      <c r="J26" s="173"/>
      <c r="K26" s="174"/>
    </row>
    <row r="27" spans="1:11" ht="21" customHeight="1">
      <c r="A27" s="125"/>
      <c r="B27" s="126"/>
      <c r="C27" s="127"/>
      <c r="D27" s="59"/>
      <c r="E27" s="8"/>
      <c r="F27" s="306"/>
      <c r="G27" s="307"/>
      <c r="H27" s="207"/>
      <c r="I27" s="183"/>
      <c r="J27" s="173"/>
      <c r="K27" s="174"/>
    </row>
    <row r="28" spans="1:11" ht="21" customHeight="1">
      <c r="A28" s="125"/>
      <c r="B28" s="126"/>
      <c r="C28" s="127"/>
      <c r="D28" s="59"/>
      <c r="E28" s="8"/>
      <c r="F28" s="306"/>
      <c r="G28" s="307"/>
      <c r="H28" s="207"/>
      <c r="I28" s="183"/>
      <c r="J28" s="173"/>
      <c r="K28" s="174"/>
    </row>
    <row r="29" spans="1:11" ht="21" customHeight="1">
      <c r="A29" s="125"/>
      <c r="B29" s="126"/>
      <c r="C29" s="127"/>
      <c r="D29" s="59"/>
      <c r="E29" s="8"/>
      <c r="F29" s="306"/>
      <c r="G29" s="307"/>
      <c r="H29" s="207"/>
      <c r="I29" s="183"/>
      <c r="J29" s="173"/>
      <c r="K29" s="174"/>
    </row>
    <row r="30" spans="1:11" ht="21" customHeight="1">
      <c r="A30" s="125"/>
      <c r="B30" s="126"/>
      <c r="C30" s="127"/>
      <c r="D30" s="59"/>
      <c r="E30" s="8"/>
      <c r="F30" s="306"/>
      <c r="G30" s="307"/>
      <c r="H30" s="207"/>
      <c r="I30" s="183"/>
      <c r="J30" s="173"/>
      <c r="K30" s="174"/>
    </row>
    <row r="31" spans="1:11" ht="21" customHeight="1">
      <c r="A31" s="125"/>
      <c r="B31" s="126"/>
      <c r="C31" s="127"/>
      <c r="D31" s="59"/>
      <c r="E31" s="8"/>
      <c r="F31" s="306"/>
      <c r="G31" s="307"/>
      <c r="H31" s="207"/>
      <c r="I31" s="183"/>
      <c r="J31" s="173"/>
      <c r="K31" s="174"/>
    </row>
    <row r="32" spans="1:11" ht="21" customHeight="1">
      <c r="A32" s="125"/>
      <c r="B32" s="126"/>
      <c r="C32" s="127"/>
      <c r="D32" s="50"/>
      <c r="E32" s="8"/>
      <c r="F32" s="260"/>
      <c r="G32" s="226"/>
      <c r="H32" s="207"/>
      <c r="I32" s="183"/>
      <c r="J32" s="173"/>
      <c r="K32" s="174"/>
    </row>
    <row r="33" spans="1:11" ht="21" customHeight="1">
      <c r="A33" s="131"/>
      <c r="B33" s="132"/>
      <c r="C33" s="133"/>
      <c r="D33" s="54"/>
      <c r="E33" s="16"/>
      <c r="F33" s="281"/>
      <c r="G33" s="228"/>
      <c r="H33" s="229"/>
      <c r="I33" s="181"/>
      <c r="J33" s="175"/>
      <c r="K33" s="176"/>
    </row>
    <row r="34" spans="1:11" s="12" customFormat="1" ht="21" customHeight="1">
      <c r="A34" s="128"/>
      <c r="B34" s="129"/>
      <c r="C34" s="130"/>
      <c r="D34" s="52"/>
      <c r="E34" s="17" t="str">
        <f>CONCATENATE(FIXED(COUNTA(E19:E33),0,0),"　店")</f>
        <v>6　店</v>
      </c>
      <c r="F34" s="216">
        <f>SUM(F19:F33)</f>
        <v>3800</v>
      </c>
      <c r="G34" s="216">
        <f>SUM(G19:G33)</f>
        <v>0</v>
      </c>
      <c r="H34" s="217">
        <f>SUM(H19:H33)</f>
        <v>3800</v>
      </c>
      <c r="I34" s="186">
        <f>SUM(I19:I33)</f>
        <v>0</v>
      </c>
      <c r="J34" s="153"/>
      <c r="K34" s="154"/>
    </row>
    <row r="35" spans="1:11" s="12" customFormat="1" ht="21" customHeight="1">
      <c r="A35" s="136"/>
      <c r="B35" s="137"/>
      <c r="C35" s="138"/>
      <c r="D35" s="51"/>
      <c r="E35" s="14"/>
      <c r="F35" s="219"/>
      <c r="G35" s="219"/>
      <c r="H35" s="211"/>
      <c r="I35" s="184"/>
      <c r="J35" s="153"/>
      <c r="K35" s="154"/>
    </row>
    <row r="36" spans="1:11" ht="21" customHeight="1">
      <c r="A36" s="39" t="s">
        <v>40</v>
      </c>
      <c r="B36" s="123"/>
      <c r="C36" s="124"/>
      <c r="D36" s="49">
        <v>240365201010</v>
      </c>
      <c r="E36" s="7" t="s">
        <v>363</v>
      </c>
      <c r="F36" s="303">
        <v>1450</v>
      </c>
      <c r="G36" s="288"/>
      <c r="H36" s="203">
        <v>1450</v>
      </c>
      <c r="I36" s="185">
        <v>0</v>
      </c>
      <c r="J36" s="171"/>
      <c r="K36" s="172"/>
    </row>
    <row r="37" spans="1:11" ht="21" customHeight="1">
      <c r="A37" s="91">
        <f>SUM(G48)</f>
        <v>0</v>
      </c>
      <c r="B37" s="26" t="s">
        <v>28</v>
      </c>
      <c r="C37" s="92">
        <f>SUM(F48)</f>
        <v>2800</v>
      </c>
      <c r="D37" s="50">
        <v>240365201020</v>
      </c>
      <c r="E37" s="8" t="s">
        <v>364</v>
      </c>
      <c r="F37" s="260">
        <v>350</v>
      </c>
      <c r="G37" s="226"/>
      <c r="H37" s="207">
        <v>350</v>
      </c>
      <c r="I37" s="183">
        <v>0</v>
      </c>
      <c r="J37" s="173"/>
      <c r="K37" s="174"/>
    </row>
    <row r="38" spans="1:11" ht="21" customHeight="1">
      <c r="A38" s="125"/>
      <c r="B38" s="126"/>
      <c r="C38" s="127"/>
      <c r="D38" s="50">
        <v>240365201030</v>
      </c>
      <c r="E38" s="8" t="s">
        <v>365</v>
      </c>
      <c r="F38" s="260">
        <v>650</v>
      </c>
      <c r="G38" s="226"/>
      <c r="H38" s="207">
        <v>650</v>
      </c>
      <c r="I38" s="183">
        <v>0</v>
      </c>
      <c r="J38" s="173"/>
      <c r="K38" s="174"/>
    </row>
    <row r="39" spans="1:11" ht="21" customHeight="1">
      <c r="A39" s="125"/>
      <c r="B39" s="126"/>
      <c r="C39" s="127"/>
      <c r="D39" s="50">
        <v>240365201040</v>
      </c>
      <c r="E39" s="8" t="s">
        <v>366</v>
      </c>
      <c r="F39" s="260">
        <v>350</v>
      </c>
      <c r="G39" s="226"/>
      <c r="H39" s="207">
        <v>350</v>
      </c>
      <c r="I39" s="183">
        <v>0</v>
      </c>
      <c r="J39" s="173"/>
      <c r="K39" s="174"/>
    </row>
    <row r="40" spans="1:11" ht="21" customHeight="1">
      <c r="A40" s="125"/>
      <c r="B40" s="126"/>
      <c r="C40" s="127"/>
      <c r="D40" s="50"/>
      <c r="E40" s="8"/>
      <c r="F40" s="260"/>
      <c r="G40" s="226"/>
      <c r="H40" s="207"/>
      <c r="I40" s="183"/>
      <c r="J40" s="173"/>
      <c r="K40" s="174"/>
    </row>
    <row r="41" spans="1:11" ht="21" customHeight="1">
      <c r="A41" s="125"/>
      <c r="B41" s="126"/>
      <c r="C41" s="127"/>
      <c r="D41" s="50"/>
      <c r="E41" s="8"/>
      <c r="F41" s="260"/>
      <c r="G41" s="226"/>
      <c r="H41" s="207"/>
      <c r="I41" s="183"/>
      <c r="J41" s="173"/>
      <c r="K41" s="174"/>
    </row>
    <row r="42" spans="1:11" ht="21" customHeight="1">
      <c r="A42" s="125"/>
      <c r="B42" s="126"/>
      <c r="C42" s="127"/>
      <c r="D42" s="50"/>
      <c r="E42" s="8"/>
      <c r="F42" s="260"/>
      <c r="G42" s="226"/>
      <c r="H42" s="207"/>
      <c r="I42" s="183"/>
      <c r="J42" s="173"/>
      <c r="K42" s="174"/>
    </row>
    <row r="43" spans="1:11" ht="21" customHeight="1">
      <c r="A43" s="125"/>
      <c r="B43" s="126"/>
      <c r="C43" s="127"/>
      <c r="D43" s="50"/>
      <c r="E43" s="8"/>
      <c r="F43" s="260"/>
      <c r="G43" s="226"/>
      <c r="H43" s="207"/>
      <c r="I43" s="183"/>
      <c r="J43" s="173"/>
      <c r="K43" s="174"/>
    </row>
    <row r="44" spans="1:11" ht="21" customHeight="1">
      <c r="A44" s="125"/>
      <c r="B44" s="126"/>
      <c r="C44" s="127"/>
      <c r="D44" s="50"/>
      <c r="E44" s="8"/>
      <c r="F44" s="260"/>
      <c r="G44" s="226"/>
      <c r="H44" s="207"/>
      <c r="I44" s="183"/>
      <c r="J44" s="173"/>
      <c r="K44" s="174"/>
    </row>
    <row r="45" spans="1:11" ht="21" customHeight="1">
      <c r="A45" s="125"/>
      <c r="B45" s="126"/>
      <c r="C45" s="127"/>
      <c r="D45" s="50"/>
      <c r="E45" s="8"/>
      <c r="F45" s="260"/>
      <c r="G45" s="226"/>
      <c r="H45" s="207"/>
      <c r="I45" s="183"/>
      <c r="J45" s="173"/>
      <c r="K45" s="174"/>
    </row>
    <row r="46" spans="1:11" ht="21" customHeight="1">
      <c r="A46" s="125"/>
      <c r="B46" s="126"/>
      <c r="C46" s="127"/>
      <c r="D46" s="50"/>
      <c r="E46" s="8"/>
      <c r="F46" s="260"/>
      <c r="G46" s="226"/>
      <c r="H46" s="207"/>
      <c r="I46" s="183"/>
      <c r="J46" s="173"/>
      <c r="K46" s="174"/>
    </row>
    <row r="47" spans="1:11" ht="21" customHeight="1">
      <c r="A47" s="125"/>
      <c r="B47" s="126"/>
      <c r="C47" s="127"/>
      <c r="D47" s="50"/>
      <c r="E47" s="8"/>
      <c r="F47" s="260"/>
      <c r="G47" s="226"/>
      <c r="H47" s="207"/>
      <c r="I47" s="181"/>
      <c r="J47" s="175"/>
      <c r="K47" s="176"/>
    </row>
    <row r="48" spans="1:11" s="12" customFormat="1" ht="21" customHeight="1">
      <c r="A48" s="9"/>
      <c r="B48" s="10"/>
      <c r="C48" s="11"/>
      <c r="D48" s="52"/>
      <c r="E48" s="17" t="str">
        <f>CONCATENATE(FIXED(COUNTA(E36:E47),0,0),"　店")</f>
        <v>4　店</v>
      </c>
      <c r="F48" s="216">
        <f>SUM(F36:F47)</f>
        <v>2800</v>
      </c>
      <c r="G48" s="216">
        <f>SUM(G36:G47)</f>
        <v>0</v>
      </c>
      <c r="H48" s="217">
        <f>SUM(H36:H47)</f>
        <v>2800</v>
      </c>
      <c r="I48" s="186">
        <f>SUM(I36:I47)</f>
        <v>0</v>
      </c>
      <c r="J48" s="153"/>
      <c r="K48" s="154"/>
    </row>
    <row r="49" spans="1:11" s="46" customFormat="1" ht="21" customHeight="1">
      <c r="A49" s="122" t="s">
        <v>492</v>
      </c>
      <c r="B49" s="2"/>
      <c r="C49" s="2"/>
      <c r="D49" s="73"/>
      <c r="E49" s="4"/>
      <c r="F49" s="3"/>
      <c r="G49" s="3"/>
      <c r="H49" s="147"/>
      <c r="I49" s="147"/>
      <c r="K49" s="147" t="s">
        <v>15</v>
      </c>
    </row>
  </sheetData>
  <sheetProtection password="CC7B" sheet="1" objects="1" scenarios="1" formatCells="0"/>
  <mergeCells count="7">
    <mergeCell ref="A4:C4"/>
    <mergeCell ref="A1:C1"/>
    <mergeCell ref="A2:C2"/>
    <mergeCell ref="D4:E4"/>
    <mergeCell ref="F2:G2"/>
    <mergeCell ref="F1:G1"/>
    <mergeCell ref="E3:K3"/>
  </mergeCells>
  <dataValidations count="8">
    <dataValidation type="whole" operator="lessThanOrEqual" allowBlank="1" showInputMessage="1" showErrorMessage="1" sqref="H17:I18 H34:I35 H40:I48">
      <formula1>F17</formula1>
    </dataValidation>
    <dataValidation type="whole" operator="lessThanOrEqual" showInputMessage="1" showErrorMessage="1" sqref="GU5:IV65536 HH3:IV4">
      <formula1>GS5</formula1>
    </dataValidation>
    <dataValidation operator="lessThanOrEqual" allowBlank="1" showInputMessage="1" showErrorMessage="1" sqref="H36:I39 H5:I16 H19:I33"/>
    <dataValidation type="whole" operator="lessThanOrEqual" showInputMessage="1" showErrorMessage="1" sqref="L3:L65536 M5:GT65536 M3:GR4">
      <formula1>#REF!</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showInputMessage="1" showErrorMessage="1" sqref="GS3:HG4">
      <formula1>GO3</formula1>
    </dataValidation>
    <dataValidation type="whole" operator="lessThanOrEqual" allowBlank="1" showInputMessage="1" showErrorMessage="1" sqref="G5:G16 G19:G33 G36:G47">
      <formula1>F5</formula1>
    </dataValidation>
    <dataValidation operator="lessThanOrEqual" showInputMessage="1" showErrorMessage="1" sqref="L1:IV2"/>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6" r:id="rId2"/>
  <drawing r:id="rId1"/>
</worksheet>
</file>

<file path=xl/worksheets/sheet14.xml><?xml version="1.0" encoding="utf-8"?>
<worksheet xmlns="http://schemas.openxmlformats.org/spreadsheetml/2006/main" xmlns:r="http://schemas.openxmlformats.org/officeDocument/2006/relationships">
  <dimension ref="A1:K49"/>
  <sheetViews>
    <sheetView showZeros="0" zoomScale="70" zoomScaleNormal="70" zoomScalePageLayoutView="0" workbookViewId="0" topLeftCell="A1">
      <pane xSplit="3" ySplit="2" topLeftCell="E3" activePane="bottomRight" state="frozen"/>
      <selection pane="topLeft" activeCell="F40" sqref="F40"/>
      <selection pane="topRight" activeCell="F40" sqref="F40"/>
      <selection pane="bottomLeft" activeCell="F40" sqref="F40"/>
      <selection pane="bottomRight" activeCell="W18" sqref="W18"/>
    </sheetView>
  </sheetViews>
  <sheetFormatPr defaultColWidth="9.00390625" defaultRowHeight="13.5"/>
  <cols>
    <col min="1" max="1" width="10.125" style="1" customWidth="1"/>
    <col min="2" max="2" width="1.625" style="1" customWidth="1"/>
    <col min="3" max="3" width="10.125" style="1" customWidth="1"/>
    <col min="4" max="4" width="8.625" style="74" hidden="1" customWidth="1"/>
    <col min="5" max="5" width="20.625" style="30" customWidth="1"/>
    <col min="6" max="7" width="18.625" style="13" customWidth="1"/>
    <col min="8" max="9" width="12.625" style="1" customWidth="1"/>
    <col min="10" max="11" width="7.625" style="6" customWidth="1"/>
    <col min="12" max="16384" width="9.00390625" style="6" customWidth="1"/>
  </cols>
  <sheetData>
    <row r="1" spans="1:9" s="77" customFormat="1" ht="39.75" customHeight="1">
      <c r="A1" s="436" t="s">
        <v>1</v>
      </c>
      <c r="B1" s="437"/>
      <c r="C1" s="438"/>
      <c r="D1" s="155"/>
      <c r="E1" s="155" t="s">
        <v>46</v>
      </c>
      <c r="F1" s="440"/>
      <c r="G1" s="441"/>
      <c r="H1" s="156" t="s">
        <v>220</v>
      </c>
      <c r="I1" s="120"/>
    </row>
    <row r="2" spans="1:9" s="77" customFormat="1" ht="39.75" customHeight="1">
      <c r="A2" s="433"/>
      <c r="B2" s="434"/>
      <c r="C2" s="435"/>
      <c r="D2" s="155"/>
      <c r="E2" s="155" t="s">
        <v>47</v>
      </c>
      <c r="F2" s="440"/>
      <c r="G2" s="441"/>
      <c r="H2" s="156" t="s">
        <v>17</v>
      </c>
      <c r="I2" s="191">
        <f>SUM(A6,A23,A35)</f>
        <v>0</v>
      </c>
    </row>
    <row r="3" spans="4:11" s="77" customFormat="1" ht="24.75" customHeight="1">
      <c r="D3" s="78"/>
      <c r="E3" s="442" t="s">
        <v>481</v>
      </c>
      <c r="F3" s="442"/>
      <c r="G3" s="442"/>
      <c r="H3" s="442"/>
      <c r="I3" s="442"/>
      <c r="J3" s="442"/>
      <c r="K3" s="442"/>
    </row>
    <row r="4" spans="1:11" s="89" customFormat="1" ht="21" customHeight="1">
      <c r="A4" s="431" t="s">
        <v>0</v>
      </c>
      <c r="B4" s="428"/>
      <c r="C4" s="432"/>
      <c r="D4" s="427" t="s">
        <v>48</v>
      </c>
      <c r="E4" s="439"/>
      <c r="F4" s="88" t="s">
        <v>49</v>
      </c>
      <c r="G4" s="178" t="s">
        <v>347</v>
      </c>
      <c r="H4" s="179" t="s">
        <v>50</v>
      </c>
      <c r="I4" s="100" t="s">
        <v>381</v>
      </c>
      <c r="J4" s="159" t="s">
        <v>371</v>
      </c>
      <c r="K4" s="160" t="s">
        <v>372</v>
      </c>
    </row>
    <row r="5" spans="1:11" ht="21" customHeight="1">
      <c r="A5" s="39" t="s">
        <v>41</v>
      </c>
      <c r="B5" s="123"/>
      <c r="C5" s="124"/>
      <c r="D5" s="49" t="s">
        <v>199</v>
      </c>
      <c r="E5" s="29" t="s">
        <v>233</v>
      </c>
      <c r="F5" s="310">
        <v>1550</v>
      </c>
      <c r="G5" s="311"/>
      <c r="H5" s="203">
        <v>1550</v>
      </c>
      <c r="I5" s="184">
        <v>0</v>
      </c>
      <c r="J5" s="171"/>
      <c r="K5" s="172"/>
    </row>
    <row r="6" spans="1:11" ht="21" customHeight="1">
      <c r="A6" s="91">
        <f>SUM(G20)</f>
        <v>0</v>
      </c>
      <c r="B6" s="26" t="s">
        <v>20</v>
      </c>
      <c r="C6" s="92">
        <f>SUM(F20)</f>
        <v>10000</v>
      </c>
      <c r="D6" s="50" t="s">
        <v>200</v>
      </c>
      <c r="E6" s="20" t="s">
        <v>234</v>
      </c>
      <c r="F6" s="312">
        <v>1100</v>
      </c>
      <c r="G6" s="313"/>
      <c r="H6" s="207">
        <v>1100</v>
      </c>
      <c r="I6" s="183">
        <v>0</v>
      </c>
      <c r="J6" s="173"/>
      <c r="K6" s="174"/>
    </row>
    <row r="7" spans="1:11" ht="21" customHeight="1">
      <c r="A7" s="125"/>
      <c r="B7" s="126"/>
      <c r="C7" s="127"/>
      <c r="D7" s="50" t="s">
        <v>201</v>
      </c>
      <c r="E7" s="20" t="s">
        <v>256</v>
      </c>
      <c r="F7" s="312">
        <v>300</v>
      </c>
      <c r="G7" s="313"/>
      <c r="H7" s="207">
        <v>300</v>
      </c>
      <c r="I7" s="183">
        <v>0</v>
      </c>
      <c r="J7" s="173"/>
      <c r="K7" s="174"/>
    </row>
    <row r="8" spans="1:11" ht="21" customHeight="1">
      <c r="A8" s="125"/>
      <c r="B8" s="126"/>
      <c r="C8" s="127"/>
      <c r="D8" s="50" t="s">
        <v>202</v>
      </c>
      <c r="E8" s="20" t="s">
        <v>257</v>
      </c>
      <c r="F8" s="312">
        <v>150</v>
      </c>
      <c r="G8" s="313"/>
      <c r="H8" s="207">
        <v>150</v>
      </c>
      <c r="I8" s="183">
        <v>0</v>
      </c>
      <c r="J8" s="173"/>
      <c r="K8" s="174"/>
    </row>
    <row r="9" spans="1:11" ht="21" customHeight="1">
      <c r="A9" s="125"/>
      <c r="B9" s="126"/>
      <c r="C9" s="127"/>
      <c r="D9" s="50" t="s">
        <v>203</v>
      </c>
      <c r="E9" s="8" t="s">
        <v>476</v>
      </c>
      <c r="F9" s="314">
        <v>550</v>
      </c>
      <c r="G9" s="315"/>
      <c r="H9" s="207">
        <v>550</v>
      </c>
      <c r="I9" s="183">
        <v>0</v>
      </c>
      <c r="J9" s="173"/>
      <c r="K9" s="174"/>
    </row>
    <row r="10" spans="1:11" ht="21" customHeight="1">
      <c r="A10" s="125"/>
      <c r="B10" s="126"/>
      <c r="C10" s="127"/>
      <c r="D10" s="50">
        <v>240310201040</v>
      </c>
      <c r="E10" s="8" t="s">
        <v>235</v>
      </c>
      <c r="F10" s="260">
        <v>450</v>
      </c>
      <c r="G10" s="226"/>
      <c r="H10" s="207">
        <v>450</v>
      </c>
      <c r="I10" s="183">
        <v>0</v>
      </c>
      <c r="J10" s="173"/>
      <c r="K10" s="174"/>
    </row>
    <row r="11" spans="1:11" ht="21" customHeight="1">
      <c r="A11" s="125"/>
      <c r="B11" s="126"/>
      <c r="C11" s="127"/>
      <c r="D11" s="50">
        <v>240310201070</v>
      </c>
      <c r="E11" s="8" t="s">
        <v>236</v>
      </c>
      <c r="F11" s="260">
        <v>600</v>
      </c>
      <c r="G11" s="226"/>
      <c r="H11" s="207">
        <v>600</v>
      </c>
      <c r="I11" s="183">
        <v>0</v>
      </c>
      <c r="J11" s="173"/>
      <c r="K11" s="174"/>
    </row>
    <row r="12" spans="1:11" ht="21" customHeight="1">
      <c r="A12" s="125"/>
      <c r="B12" s="126"/>
      <c r="C12" s="127"/>
      <c r="D12" s="50">
        <v>240310202050</v>
      </c>
      <c r="E12" s="8" t="s">
        <v>238</v>
      </c>
      <c r="F12" s="260">
        <v>450</v>
      </c>
      <c r="G12" s="226"/>
      <c r="H12" s="207">
        <v>450</v>
      </c>
      <c r="I12" s="183">
        <v>0</v>
      </c>
      <c r="J12" s="173"/>
      <c r="K12" s="174"/>
    </row>
    <row r="13" spans="1:11" ht="21" customHeight="1">
      <c r="A13" s="125"/>
      <c r="B13" s="126"/>
      <c r="C13" s="127"/>
      <c r="D13" s="50">
        <v>240330201020</v>
      </c>
      <c r="E13" s="8" t="s">
        <v>237</v>
      </c>
      <c r="F13" s="260">
        <v>1550</v>
      </c>
      <c r="G13" s="226"/>
      <c r="H13" s="207">
        <v>1550</v>
      </c>
      <c r="I13" s="183">
        <v>0</v>
      </c>
      <c r="J13" s="173"/>
      <c r="K13" s="174"/>
    </row>
    <row r="14" spans="1:11" ht="21" customHeight="1">
      <c r="A14" s="125"/>
      <c r="B14" s="126"/>
      <c r="C14" s="127"/>
      <c r="D14" s="50">
        <v>240330201050</v>
      </c>
      <c r="E14" s="8" t="s">
        <v>239</v>
      </c>
      <c r="F14" s="260">
        <v>1450</v>
      </c>
      <c r="G14" s="226"/>
      <c r="H14" s="207">
        <v>1450</v>
      </c>
      <c r="I14" s="183">
        <v>0</v>
      </c>
      <c r="J14" s="173"/>
      <c r="K14" s="174"/>
    </row>
    <row r="15" spans="1:11" ht="21" customHeight="1">
      <c r="A15" s="125"/>
      <c r="B15" s="126"/>
      <c r="C15" s="127"/>
      <c r="D15" s="50">
        <v>240330202010</v>
      </c>
      <c r="E15" s="8" t="s">
        <v>240</v>
      </c>
      <c r="F15" s="260">
        <v>1850</v>
      </c>
      <c r="G15" s="226"/>
      <c r="H15" s="207">
        <v>1850</v>
      </c>
      <c r="I15" s="183">
        <v>0</v>
      </c>
      <c r="J15" s="173"/>
      <c r="K15" s="174"/>
    </row>
    <row r="16" spans="1:11" ht="21" customHeight="1">
      <c r="A16" s="125"/>
      <c r="B16" s="126"/>
      <c r="C16" s="127"/>
      <c r="D16" s="50"/>
      <c r="E16" s="8"/>
      <c r="F16" s="260"/>
      <c r="G16" s="226"/>
      <c r="H16" s="207"/>
      <c r="I16" s="183"/>
      <c r="J16" s="173"/>
      <c r="K16" s="174"/>
    </row>
    <row r="17" spans="1:11" ht="21" customHeight="1">
      <c r="A17" s="125"/>
      <c r="B17" s="126"/>
      <c r="C17" s="127"/>
      <c r="D17" s="50"/>
      <c r="E17" s="8"/>
      <c r="F17" s="260"/>
      <c r="G17" s="226"/>
      <c r="H17" s="207"/>
      <c r="I17" s="183"/>
      <c r="J17" s="173"/>
      <c r="K17" s="174"/>
    </row>
    <row r="18" spans="1:11" ht="21" customHeight="1">
      <c r="A18" s="125"/>
      <c r="B18" s="126"/>
      <c r="C18" s="127"/>
      <c r="D18" s="50"/>
      <c r="E18" s="8"/>
      <c r="F18" s="260"/>
      <c r="G18" s="226"/>
      <c r="H18" s="207"/>
      <c r="I18" s="183"/>
      <c r="J18" s="173"/>
      <c r="K18" s="174"/>
    </row>
    <row r="19" spans="1:11" ht="21" customHeight="1">
      <c r="A19" s="131"/>
      <c r="B19" s="132"/>
      <c r="C19" s="133"/>
      <c r="D19" s="50"/>
      <c r="E19" s="8"/>
      <c r="F19" s="260"/>
      <c r="G19" s="226"/>
      <c r="H19" s="207"/>
      <c r="I19" s="181"/>
      <c r="J19" s="175"/>
      <c r="K19" s="176"/>
    </row>
    <row r="20" spans="1:11" s="12" customFormat="1" ht="21" customHeight="1">
      <c r="A20" s="128"/>
      <c r="B20" s="129"/>
      <c r="C20" s="129"/>
      <c r="D20" s="52"/>
      <c r="E20" s="17" t="str">
        <f>CONCATENATE(FIXED(COUNTA(E5:E19),0,0),"　店")</f>
        <v>11　店</v>
      </c>
      <c r="F20" s="216">
        <f>SUM(F5:F19)</f>
        <v>10000</v>
      </c>
      <c r="G20" s="216">
        <f>SUM(G5:G19)</f>
        <v>0</v>
      </c>
      <c r="H20" s="236">
        <f>SUM(H5:H19)</f>
        <v>10000</v>
      </c>
      <c r="I20" s="187">
        <f>SUM(I5:I19)</f>
        <v>0</v>
      </c>
      <c r="J20" s="153"/>
      <c r="K20" s="154"/>
    </row>
    <row r="21" spans="1:11" s="12" customFormat="1" ht="21" customHeight="1">
      <c r="A21" s="93"/>
      <c r="B21" s="134"/>
      <c r="C21" s="135"/>
      <c r="D21" s="55"/>
      <c r="E21" s="48"/>
      <c r="F21" s="316"/>
      <c r="G21" s="316"/>
      <c r="H21" s="317"/>
      <c r="I21" s="318"/>
      <c r="J21" s="153"/>
      <c r="K21" s="154"/>
    </row>
    <row r="22" spans="1:11" ht="21" customHeight="1">
      <c r="A22" s="39" t="s">
        <v>42</v>
      </c>
      <c r="B22" s="41"/>
      <c r="C22" s="106"/>
      <c r="D22" s="49" t="s">
        <v>204</v>
      </c>
      <c r="E22" s="31" t="s">
        <v>477</v>
      </c>
      <c r="F22" s="303">
        <v>400</v>
      </c>
      <c r="G22" s="288"/>
      <c r="H22" s="203">
        <v>400</v>
      </c>
      <c r="I22" s="185">
        <v>0</v>
      </c>
      <c r="J22" s="171"/>
      <c r="K22" s="172"/>
    </row>
    <row r="23" spans="1:11" ht="21" customHeight="1">
      <c r="A23" s="91">
        <f>SUM(G32)</f>
        <v>0</v>
      </c>
      <c r="B23" s="26" t="s">
        <v>25</v>
      </c>
      <c r="C23" s="92">
        <f>SUM(F32)</f>
        <v>1750</v>
      </c>
      <c r="D23" s="50" t="s">
        <v>205</v>
      </c>
      <c r="E23" s="32" t="s">
        <v>241</v>
      </c>
      <c r="F23" s="260">
        <v>850</v>
      </c>
      <c r="G23" s="226"/>
      <c r="H23" s="207">
        <v>850</v>
      </c>
      <c r="I23" s="183">
        <v>0</v>
      </c>
      <c r="J23" s="173"/>
      <c r="K23" s="174"/>
    </row>
    <row r="24" spans="1:11" ht="21" customHeight="1">
      <c r="A24" s="91"/>
      <c r="B24" s="26"/>
      <c r="C24" s="92"/>
      <c r="D24" s="50" t="s">
        <v>206</v>
      </c>
      <c r="E24" s="32" t="s">
        <v>242</v>
      </c>
      <c r="F24" s="260">
        <v>500</v>
      </c>
      <c r="G24" s="226"/>
      <c r="H24" s="207">
        <v>500</v>
      </c>
      <c r="I24" s="183">
        <v>0</v>
      </c>
      <c r="J24" s="173"/>
      <c r="K24" s="174"/>
    </row>
    <row r="25" spans="1:11" ht="21" customHeight="1">
      <c r="A25" s="91"/>
      <c r="B25" s="26"/>
      <c r="C25" s="92"/>
      <c r="D25" s="50"/>
      <c r="E25" s="32"/>
      <c r="F25" s="260"/>
      <c r="G25" s="226"/>
      <c r="H25" s="207"/>
      <c r="I25" s="183"/>
      <c r="J25" s="173"/>
      <c r="K25" s="174"/>
    </row>
    <row r="26" spans="1:11" ht="21" customHeight="1">
      <c r="A26" s="125"/>
      <c r="B26" s="126"/>
      <c r="C26" s="127"/>
      <c r="D26" s="56"/>
      <c r="E26" s="32"/>
      <c r="F26" s="260"/>
      <c r="G26" s="226"/>
      <c r="H26" s="207"/>
      <c r="I26" s="183"/>
      <c r="J26" s="173"/>
      <c r="K26" s="174"/>
    </row>
    <row r="27" spans="1:11" ht="21" customHeight="1">
      <c r="A27" s="125"/>
      <c r="B27" s="126"/>
      <c r="C27" s="127"/>
      <c r="D27" s="56"/>
      <c r="E27" s="32"/>
      <c r="F27" s="260"/>
      <c r="G27" s="226"/>
      <c r="H27" s="207"/>
      <c r="I27" s="183"/>
      <c r="J27" s="173"/>
      <c r="K27" s="174"/>
    </row>
    <row r="28" spans="1:11" ht="21" customHeight="1">
      <c r="A28" s="125"/>
      <c r="B28" s="126"/>
      <c r="C28" s="127"/>
      <c r="D28" s="56"/>
      <c r="E28" s="32"/>
      <c r="F28" s="260"/>
      <c r="G28" s="226"/>
      <c r="H28" s="207"/>
      <c r="I28" s="183"/>
      <c r="J28" s="173"/>
      <c r="K28" s="174"/>
    </row>
    <row r="29" spans="1:11" ht="21" customHeight="1">
      <c r="A29" s="125"/>
      <c r="B29" s="126"/>
      <c r="C29" s="127"/>
      <c r="D29" s="56"/>
      <c r="E29" s="32"/>
      <c r="F29" s="260"/>
      <c r="G29" s="226"/>
      <c r="H29" s="207"/>
      <c r="I29" s="183"/>
      <c r="J29" s="173"/>
      <c r="K29" s="174"/>
    </row>
    <row r="30" spans="1:11" ht="21" customHeight="1">
      <c r="A30" s="125"/>
      <c r="B30" s="126"/>
      <c r="C30" s="127"/>
      <c r="D30" s="56"/>
      <c r="E30" s="32"/>
      <c r="F30" s="260"/>
      <c r="G30" s="226"/>
      <c r="H30" s="207"/>
      <c r="I30" s="183"/>
      <c r="J30" s="173"/>
      <c r="K30" s="174"/>
    </row>
    <row r="31" spans="1:11" ht="21" customHeight="1">
      <c r="A31" s="131"/>
      <c r="B31" s="132"/>
      <c r="C31" s="133"/>
      <c r="D31" s="57"/>
      <c r="E31" s="33"/>
      <c r="F31" s="281"/>
      <c r="G31" s="228"/>
      <c r="H31" s="229"/>
      <c r="I31" s="181"/>
      <c r="J31" s="175"/>
      <c r="K31" s="176"/>
    </row>
    <row r="32" spans="1:11" s="12" customFormat="1" ht="21" customHeight="1">
      <c r="A32" s="128"/>
      <c r="B32" s="129"/>
      <c r="C32" s="130"/>
      <c r="D32" s="58"/>
      <c r="E32" s="17" t="str">
        <f>CONCATENATE(FIXED(COUNTA(E22:E31),0,0),"　店")</f>
        <v>3　店</v>
      </c>
      <c r="F32" s="216">
        <f>SUM(F22:F31)</f>
        <v>1750</v>
      </c>
      <c r="G32" s="216">
        <f>SUM(G22:G31)</f>
        <v>0</v>
      </c>
      <c r="H32" s="217">
        <f>SUM(H22:H31)</f>
        <v>1750</v>
      </c>
      <c r="I32" s="186">
        <f>SUM(I22:I31)</f>
        <v>0</v>
      </c>
      <c r="J32" s="153"/>
      <c r="K32" s="154"/>
    </row>
    <row r="33" spans="1:11" s="12" customFormat="1" ht="21" customHeight="1">
      <c r="A33" s="136"/>
      <c r="B33" s="137"/>
      <c r="C33" s="138"/>
      <c r="D33" s="113"/>
      <c r="E33" s="114"/>
      <c r="F33" s="219"/>
      <c r="G33" s="219"/>
      <c r="H33" s="211"/>
      <c r="I33" s="184"/>
      <c r="J33" s="153"/>
      <c r="K33" s="154"/>
    </row>
    <row r="34" spans="1:11" ht="21" customHeight="1">
      <c r="A34" s="39" t="s">
        <v>43</v>
      </c>
      <c r="B34" s="123"/>
      <c r="C34" s="124"/>
      <c r="D34" s="49" t="s">
        <v>207</v>
      </c>
      <c r="E34" s="31" t="s">
        <v>243</v>
      </c>
      <c r="F34" s="303">
        <v>350</v>
      </c>
      <c r="G34" s="288"/>
      <c r="H34" s="203">
        <v>350</v>
      </c>
      <c r="I34" s="185">
        <v>0</v>
      </c>
      <c r="J34" s="171"/>
      <c r="K34" s="172"/>
    </row>
    <row r="35" spans="1:11" ht="21" customHeight="1">
      <c r="A35" s="91">
        <f>SUM(G48)</f>
        <v>0</v>
      </c>
      <c r="B35" s="26" t="s">
        <v>25</v>
      </c>
      <c r="C35" s="92">
        <f>SUM(F48)</f>
        <v>350</v>
      </c>
      <c r="D35" s="56"/>
      <c r="E35" s="32"/>
      <c r="F35" s="260"/>
      <c r="G35" s="226"/>
      <c r="H35" s="207"/>
      <c r="I35" s="183"/>
      <c r="J35" s="173"/>
      <c r="K35" s="174"/>
    </row>
    <row r="36" spans="1:11" ht="21" customHeight="1">
      <c r="A36" s="42"/>
      <c r="B36" s="126"/>
      <c r="C36" s="127"/>
      <c r="D36" s="56"/>
      <c r="E36" s="32"/>
      <c r="F36" s="260"/>
      <c r="G36" s="226"/>
      <c r="H36" s="207"/>
      <c r="I36" s="183"/>
      <c r="J36" s="173"/>
      <c r="K36" s="174"/>
    </row>
    <row r="37" spans="1:11" ht="21" customHeight="1">
      <c r="A37" s="125"/>
      <c r="B37" s="126"/>
      <c r="C37" s="127"/>
      <c r="D37" s="56"/>
      <c r="E37" s="32"/>
      <c r="F37" s="260"/>
      <c r="G37" s="226"/>
      <c r="H37" s="207"/>
      <c r="I37" s="183"/>
      <c r="J37" s="173"/>
      <c r="K37" s="174"/>
    </row>
    <row r="38" spans="1:11" ht="21" customHeight="1">
      <c r="A38" s="125"/>
      <c r="B38" s="126"/>
      <c r="C38" s="127"/>
      <c r="D38" s="56"/>
      <c r="E38" s="32"/>
      <c r="F38" s="260"/>
      <c r="G38" s="226"/>
      <c r="H38" s="207"/>
      <c r="I38" s="183"/>
      <c r="J38" s="173"/>
      <c r="K38" s="174"/>
    </row>
    <row r="39" spans="1:11" ht="21" customHeight="1">
      <c r="A39" s="125"/>
      <c r="B39" s="126"/>
      <c r="C39" s="127"/>
      <c r="D39" s="56"/>
      <c r="E39" s="32"/>
      <c r="F39" s="260"/>
      <c r="G39" s="226"/>
      <c r="H39" s="207"/>
      <c r="I39" s="183"/>
      <c r="J39" s="173"/>
      <c r="K39" s="174"/>
    </row>
    <row r="40" spans="1:11" ht="21" customHeight="1">
      <c r="A40" s="125"/>
      <c r="B40" s="126"/>
      <c r="C40" s="127"/>
      <c r="D40" s="56"/>
      <c r="E40" s="32"/>
      <c r="F40" s="260"/>
      <c r="G40" s="226"/>
      <c r="H40" s="207"/>
      <c r="I40" s="183"/>
      <c r="J40" s="173"/>
      <c r="K40" s="174"/>
    </row>
    <row r="41" spans="1:11" ht="21" customHeight="1">
      <c r="A41" s="125"/>
      <c r="B41" s="126"/>
      <c r="C41" s="127"/>
      <c r="D41" s="56"/>
      <c r="E41" s="32"/>
      <c r="F41" s="260"/>
      <c r="G41" s="226"/>
      <c r="H41" s="207"/>
      <c r="I41" s="183"/>
      <c r="J41" s="173"/>
      <c r="K41" s="174"/>
    </row>
    <row r="42" spans="1:11" ht="21" customHeight="1">
      <c r="A42" s="125"/>
      <c r="B42" s="126"/>
      <c r="C42" s="127"/>
      <c r="D42" s="56"/>
      <c r="E42" s="32"/>
      <c r="F42" s="260"/>
      <c r="G42" s="226"/>
      <c r="H42" s="207"/>
      <c r="I42" s="183"/>
      <c r="J42" s="173"/>
      <c r="K42" s="174"/>
    </row>
    <row r="43" spans="1:11" ht="21" customHeight="1">
      <c r="A43" s="125"/>
      <c r="B43" s="126"/>
      <c r="C43" s="127"/>
      <c r="D43" s="56"/>
      <c r="E43" s="32"/>
      <c r="F43" s="260"/>
      <c r="G43" s="226"/>
      <c r="H43" s="207"/>
      <c r="I43" s="183"/>
      <c r="J43" s="173"/>
      <c r="K43" s="174"/>
    </row>
    <row r="44" spans="1:11" ht="21" customHeight="1">
      <c r="A44" s="125"/>
      <c r="B44" s="126"/>
      <c r="C44" s="127"/>
      <c r="D44" s="56"/>
      <c r="E44" s="32"/>
      <c r="F44" s="260"/>
      <c r="G44" s="226"/>
      <c r="H44" s="207"/>
      <c r="I44" s="183"/>
      <c r="J44" s="173"/>
      <c r="K44" s="174"/>
    </row>
    <row r="45" spans="1:11" ht="21" customHeight="1">
      <c r="A45" s="125"/>
      <c r="B45" s="126"/>
      <c r="C45" s="127"/>
      <c r="D45" s="56"/>
      <c r="E45" s="32"/>
      <c r="F45" s="260"/>
      <c r="G45" s="226"/>
      <c r="H45" s="207"/>
      <c r="I45" s="183"/>
      <c r="J45" s="173"/>
      <c r="K45" s="174"/>
    </row>
    <row r="46" spans="1:11" ht="21" customHeight="1">
      <c r="A46" s="125"/>
      <c r="B46" s="126"/>
      <c r="C46" s="127"/>
      <c r="D46" s="56"/>
      <c r="E46" s="32"/>
      <c r="F46" s="260"/>
      <c r="G46" s="226"/>
      <c r="H46" s="207"/>
      <c r="I46" s="183"/>
      <c r="J46" s="173"/>
      <c r="K46" s="174"/>
    </row>
    <row r="47" spans="1:11" ht="21" customHeight="1">
      <c r="A47" s="136"/>
      <c r="B47" s="137"/>
      <c r="C47" s="138"/>
      <c r="D47" s="113"/>
      <c r="E47" s="114"/>
      <c r="F47" s="219"/>
      <c r="G47" s="214"/>
      <c r="H47" s="211"/>
      <c r="I47" s="181"/>
      <c r="J47" s="175"/>
      <c r="K47" s="176"/>
    </row>
    <row r="48" spans="1:11" s="12" customFormat="1" ht="21" customHeight="1">
      <c r="A48" s="9"/>
      <c r="B48" s="10"/>
      <c r="C48" s="11"/>
      <c r="D48" s="58"/>
      <c r="E48" s="17" t="str">
        <f>CONCATENATE(FIXED(COUNTA(E34:E47),0,0),"　店")</f>
        <v>1　店</v>
      </c>
      <c r="F48" s="216">
        <f>SUM(F34:F47)</f>
        <v>350</v>
      </c>
      <c r="G48" s="216">
        <f>SUM(G34:G47)</f>
        <v>0</v>
      </c>
      <c r="H48" s="236">
        <f>SUM(H34:H47)</f>
        <v>350</v>
      </c>
      <c r="I48" s="187">
        <f>SUM(I34:I47)</f>
        <v>0</v>
      </c>
      <c r="J48" s="153"/>
      <c r="K48" s="154"/>
    </row>
    <row r="49" spans="1:11" s="12" customFormat="1" ht="21" customHeight="1">
      <c r="A49" s="122" t="s">
        <v>492</v>
      </c>
      <c r="B49" s="2"/>
      <c r="C49" s="2"/>
      <c r="D49" s="73"/>
      <c r="E49" s="4"/>
      <c r="F49" s="3"/>
      <c r="G49" s="3"/>
      <c r="H49" s="147"/>
      <c r="I49" s="147"/>
      <c r="K49" s="147" t="s">
        <v>15</v>
      </c>
    </row>
  </sheetData>
  <sheetProtection password="CC7B" sheet="1" objects="1" scenarios="1" formatCells="0"/>
  <mergeCells count="7">
    <mergeCell ref="A4:C4"/>
    <mergeCell ref="A1:C1"/>
    <mergeCell ref="A2:C2"/>
    <mergeCell ref="D4:E4"/>
    <mergeCell ref="F2:G2"/>
    <mergeCell ref="F1:G1"/>
    <mergeCell ref="E3:K3"/>
  </mergeCells>
  <dataValidations count="8">
    <dataValidation type="whole" operator="lessThanOrEqual" allowBlank="1" showInputMessage="1" showErrorMessage="1" sqref="H22:I48 H20:I20">
      <formula1>F22</formula1>
    </dataValidation>
    <dataValidation type="whole" operator="lessThanOrEqual" showInputMessage="1" showErrorMessage="1" sqref="GT5:IV65536 HG3:IV4">
      <formula1>GR5</formula1>
    </dataValidation>
    <dataValidation operator="lessThanOrEqual" allowBlank="1" showInputMessage="1" showErrorMessage="1" sqref="H5:I19"/>
    <dataValidation type="whole" operator="lessThanOrEqual" showInputMessage="1" showErrorMessage="1" sqref="L3:L65536 M5:GS65536 M3:GQ4">
      <formula1>#REF!</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showInputMessage="1" showErrorMessage="1" sqref="GR3:HF4">
      <formula1>GN3</formula1>
    </dataValidation>
    <dataValidation type="whole" operator="lessThanOrEqual" allowBlank="1" showInputMessage="1" showErrorMessage="1" sqref="G34:G47 G22:G31 G5:G19">
      <formula1>F34</formula1>
    </dataValidation>
    <dataValidation operator="lessThanOrEqual" showInputMessage="1" showErrorMessage="1" sqref="L1:IV2"/>
  </dataValidations>
  <printOptions horizontalCentered="1"/>
  <pageMargins left="0.5905511811023623" right="0.5905511811023623" top="0.6299212598425197" bottom="0.4724409448818898" header="0" footer="0.1968503937007874"/>
  <pageSetup horizontalDpi="600" verticalDpi="600" orientation="portrait" paperSize="9" scale="7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B58"/>
  <sheetViews>
    <sheetView zoomScalePageLayoutView="0" workbookViewId="0" topLeftCell="A1">
      <selection activeCell="G21" sqref="G21"/>
    </sheetView>
  </sheetViews>
  <sheetFormatPr defaultColWidth="9.00390625" defaultRowHeight="13.5"/>
  <cols>
    <col min="1" max="1" width="128.625" style="331" customWidth="1"/>
    <col min="2" max="2" width="5.625" style="0" customWidth="1"/>
  </cols>
  <sheetData>
    <row r="1" spans="1:2" ht="13.5">
      <c r="A1" s="370"/>
      <c r="B1" s="370"/>
    </row>
    <row r="2" spans="1:2" ht="24">
      <c r="A2" s="323" t="s">
        <v>383</v>
      </c>
      <c r="B2" s="322"/>
    </row>
    <row r="3" spans="1:2" ht="18.75">
      <c r="A3" s="324"/>
      <c r="B3" s="322"/>
    </row>
    <row r="4" spans="1:2" ht="13.5">
      <c r="A4" s="325"/>
      <c r="B4" s="325"/>
    </row>
    <row r="5" spans="1:2" ht="13.5">
      <c r="A5" s="371" t="s">
        <v>384</v>
      </c>
      <c r="B5" s="372"/>
    </row>
    <row r="6" spans="1:2" ht="6" customHeight="1">
      <c r="A6" s="326"/>
      <c r="B6" s="327"/>
    </row>
    <row r="7" spans="1:2" ht="13.5">
      <c r="A7" s="371" t="s">
        <v>385</v>
      </c>
      <c r="B7" s="372"/>
    </row>
    <row r="8" spans="1:2" ht="13.5">
      <c r="A8" s="326"/>
      <c r="B8" s="328"/>
    </row>
    <row r="9" spans="1:2" ht="13.5">
      <c r="A9" s="329"/>
      <c r="B9" s="330"/>
    </row>
    <row r="10" spans="1:2" ht="13.5">
      <c r="A10" s="329" t="s">
        <v>386</v>
      </c>
      <c r="B10" s="330"/>
    </row>
    <row r="11" spans="1:2" ht="13.5">
      <c r="A11" s="329"/>
      <c r="B11" s="330"/>
    </row>
    <row r="12" spans="1:2" ht="13.5">
      <c r="A12" s="329" t="s">
        <v>387</v>
      </c>
      <c r="B12" s="330"/>
    </row>
    <row r="13" spans="1:2" ht="6" customHeight="1">
      <c r="A13" s="329"/>
      <c r="B13" s="330"/>
    </row>
    <row r="14" spans="1:2" ht="13.5">
      <c r="A14" s="329" t="s">
        <v>388</v>
      </c>
      <c r="B14" s="330"/>
    </row>
    <row r="15" spans="1:2" ht="13.5">
      <c r="A15" s="329"/>
      <c r="B15" s="330"/>
    </row>
    <row r="16" spans="1:2" ht="13.5">
      <c r="A16" s="329" t="s">
        <v>389</v>
      </c>
      <c r="B16" s="330"/>
    </row>
    <row r="17" spans="1:2" ht="6" customHeight="1">
      <c r="A17" s="329"/>
      <c r="B17" s="330"/>
    </row>
    <row r="18" spans="1:2" ht="13.5">
      <c r="A18" s="329" t="s">
        <v>390</v>
      </c>
      <c r="B18" s="330"/>
    </row>
    <row r="19" spans="1:2" ht="13.5">
      <c r="A19" s="329" t="s">
        <v>391</v>
      </c>
      <c r="B19" s="330"/>
    </row>
    <row r="20" spans="1:2" ht="13.5">
      <c r="A20" s="329" t="s">
        <v>392</v>
      </c>
      <c r="B20" s="330"/>
    </row>
    <row r="21" spans="1:2" ht="13.5">
      <c r="A21" s="329" t="s">
        <v>393</v>
      </c>
      <c r="B21" s="330"/>
    </row>
    <row r="22" spans="1:2" ht="13.5">
      <c r="A22" s="329" t="s">
        <v>394</v>
      </c>
      <c r="B22" s="330"/>
    </row>
    <row r="23" spans="1:2" ht="13.5">
      <c r="A23" s="329" t="s">
        <v>395</v>
      </c>
      <c r="B23" s="330"/>
    </row>
    <row r="24" spans="1:2" ht="13.5">
      <c r="A24" s="329" t="s">
        <v>396</v>
      </c>
      <c r="B24" s="330"/>
    </row>
    <row r="25" spans="1:2" ht="6" customHeight="1">
      <c r="A25" s="329"/>
      <c r="B25" s="330"/>
    </row>
    <row r="26" spans="1:2" ht="13.5">
      <c r="A26" s="329" t="s">
        <v>397</v>
      </c>
      <c r="B26" s="330"/>
    </row>
    <row r="27" spans="1:2" ht="13.5">
      <c r="A27" s="329" t="s">
        <v>395</v>
      </c>
      <c r="B27" s="330"/>
    </row>
    <row r="28" spans="1:2" ht="13.5">
      <c r="A28" s="329" t="s">
        <v>398</v>
      </c>
      <c r="B28" s="330"/>
    </row>
    <row r="29" spans="1:2" ht="13.5">
      <c r="A29" s="329" t="s">
        <v>399</v>
      </c>
      <c r="B29" s="330"/>
    </row>
    <row r="30" spans="1:2" ht="13.5">
      <c r="A30" s="329" t="s">
        <v>400</v>
      </c>
      <c r="B30" s="330"/>
    </row>
    <row r="31" spans="1:2" ht="6" customHeight="1">
      <c r="A31" s="329"/>
      <c r="B31" s="330"/>
    </row>
    <row r="32" spans="1:2" ht="13.5">
      <c r="A32" s="329" t="s">
        <v>401</v>
      </c>
      <c r="B32" s="330"/>
    </row>
    <row r="33" spans="1:2" ht="13.5">
      <c r="A33" s="329" t="s">
        <v>399</v>
      </c>
      <c r="B33" s="330"/>
    </row>
    <row r="34" spans="1:2" ht="13.5">
      <c r="A34" s="329" t="s">
        <v>402</v>
      </c>
      <c r="B34" s="330"/>
    </row>
    <row r="35" spans="1:2" ht="13.5">
      <c r="A35" s="329" t="s">
        <v>393</v>
      </c>
      <c r="B35" s="330"/>
    </row>
    <row r="36" spans="1:2" ht="13.5">
      <c r="A36" s="329" t="s">
        <v>403</v>
      </c>
      <c r="B36" s="330"/>
    </row>
    <row r="37" spans="1:2" ht="6" customHeight="1">
      <c r="A37" s="329"/>
      <c r="B37" s="330"/>
    </row>
    <row r="38" spans="1:2" ht="13.5">
      <c r="A38" s="329" t="s">
        <v>404</v>
      </c>
      <c r="B38" s="330"/>
    </row>
    <row r="39" spans="1:2" ht="13.5">
      <c r="A39" s="329" t="s">
        <v>395</v>
      </c>
      <c r="B39" s="330"/>
    </row>
    <row r="40" spans="1:2" ht="13.5">
      <c r="A40" s="329" t="s">
        <v>405</v>
      </c>
      <c r="B40" s="330"/>
    </row>
    <row r="41" spans="1:2" ht="13.5">
      <c r="A41" s="329" t="s">
        <v>393</v>
      </c>
      <c r="B41" s="330"/>
    </row>
    <row r="42" spans="1:2" ht="13.5">
      <c r="A42" s="329" t="s">
        <v>406</v>
      </c>
      <c r="B42" s="330"/>
    </row>
    <row r="43" spans="1:2" ht="13.5">
      <c r="A43" s="329"/>
      <c r="B43" s="330"/>
    </row>
    <row r="44" spans="1:2" ht="13.5">
      <c r="A44" s="329"/>
      <c r="B44" s="330"/>
    </row>
    <row r="45" spans="1:2" ht="13.5">
      <c r="A45" s="329"/>
      <c r="B45" s="330"/>
    </row>
    <row r="46" spans="1:2" ht="13.5">
      <c r="A46" s="325" t="s">
        <v>407</v>
      </c>
      <c r="B46" s="330"/>
    </row>
    <row r="47" spans="1:2" ht="6" customHeight="1">
      <c r="A47" s="325"/>
      <c r="B47" s="330"/>
    </row>
    <row r="48" spans="1:2" ht="13.5">
      <c r="A48" s="325" t="s">
        <v>408</v>
      </c>
      <c r="B48" s="330"/>
    </row>
    <row r="49" spans="1:2" ht="13.5">
      <c r="A49" s="325" t="s">
        <v>409</v>
      </c>
      <c r="B49" s="330"/>
    </row>
    <row r="50" spans="1:2" ht="13.5">
      <c r="A50" s="329"/>
      <c r="B50" s="330"/>
    </row>
    <row r="51" spans="1:2" ht="13.5">
      <c r="A51" s="330"/>
      <c r="B51" s="330"/>
    </row>
    <row r="52" spans="1:2" ht="13.5">
      <c r="A52" s="325"/>
      <c r="B52" s="330"/>
    </row>
    <row r="53" spans="1:2" ht="13.5">
      <c r="A53" s="325"/>
      <c r="B53" s="330"/>
    </row>
    <row r="54" spans="1:2" ht="13.5">
      <c r="A54" s="325"/>
      <c r="B54" s="330"/>
    </row>
    <row r="55" spans="1:2" ht="13.5">
      <c r="A55" s="325"/>
      <c r="B55" s="325"/>
    </row>
    <row r="56" spans="1:2" ht="13.5">
      <c r="A56" s="325"/>
      <c r="B56" s="325"/>
    </row>
    <row r="57" spans="1:2" ht="13.5">
      <c r="A57" s="325"/>
      <c r="B57" s="325"/>
    </row>
    <row r="58" spans="1:2" ht="13.5">
      <c r="A58" s="325"/>
      <c r="B58" s="325"/>
    </row>
  </sheetData>
  <sheetProtection password="CC7B" sheet="1" objects="1" scenarios="1" formatCells="0"/>
  <mergeCells count="3">
    <mergeCell ref="A1:B1"/>
    <mergeCell ref="A5:B5"/>
    <mergeCell ref="A7:B7"/>
  </mergeCells>
  <printOptions horizontalCentered="1"/>
  <pageMargins left="0.7874015748031497" right="0.7874015748031497" top="0" bottom="0" header="0.5118110236220472" footer="0.5118110236220472"/>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E53"/>
  <sheetViews>
    <sheetView zoomScale="85" zoomScaleNormal="85" zoomScaleSheetLayoutView="100" workbookViewId="0" topLeftCell="A16">
      <selection activeCell="G21" sqref="G21"/>
    </sheetView>
  </sheetViews>
  <sheetFormatPr defaultColWidth="9.00390625" defaultRowHeight="13.5"/>
  <cols>
    <col min="1" max="1" width="3.625" style="359" customWidth="1"/>
    <col min="2" max="3" width="8.625" style="359" customWidth="1"/>
    <col min="4" max="4" width="112.375" style="359" customWidth="1"/>
    <col min="5" max="5" width="3.625" style="0" customWidth="1"/>
  </cols>
  <sheetData>
    <row r="1" spans="1:5" ht="13.5">
      <c r="A1" s="332"/>
      <c r="B1" s="332"/>
      <c r="C1" s="332"/>
      <c r="D1" s="332"/>
      <c r="E1" s="333"/>
    </row>
    <row r="2" spans="1:5" ht="24">
      <c r="A2" s="373" t="s">
        <v>410</v>
      </c>
      <c r="B2" s="373"/>
      <c r="C2" s="373"/>
      <c r="D2" s="373"/>
      <c r="E2" s="373"/>
    </row>
    <row r="3" spans="1:5" ht="18.75" customHeight="1">
      <c r="A3" s="334"/>
      <c r="B3" s="334"/>
      <c r="C3" s="334"/>
      <c r="D3" s="334"/>
      <c r="E3" s="335"/>
    </row>
    <row r="4" spans="1:5" ht="18.75">
      <c r="A4" s="336"/>
      <c r="B4" s="336"/>
      <c r="C4" s="335"/>
      <c r="D4" s="335"/>
      <c r="E4" s="335"/>
    </row>
    <row r="5" spans="1:4" s="338" customFormat="1" ht="12">
      <c r="A5" s="337"/>
      <c r="B5" s="337" t="s">
        <v>411</v>
      </c>
      <c r="C5" s="337"/>
      <c r="D5" s="337"/>
    </row>
    <row r="6" spans="1:4" s="338" customFormat="1" ht="6" customHeight="1">
      <c r="A6" s="337"/>
      <c r="B6" s="337"/>
      <c r="C6" s="337"/>
      <c r="D6" s="337"/>
    </row>
    <row r="7" spans="1:4" s="338" customFormat="1" ht="12">
      <c r="A7" s="337"/>
      <c r="B7" s="337" t="s">
        <v>412</v>
      </c>
      <c r="C7" s="337"/>
      <c r="D7" s="337"/>
    </row>
    <row r="8" spans="1:4" s="338" customFormat="1" ht="6" customHeight="1">
      <c r="A8" s="337"/>
      <c r="B8" s="337"/>
      <c r="C8" s="337"/>
      <c r="D8" s="337"/>
    </row>
    <row r="9" spans="1:4" s="338" customFormat="1" ht="12">
      <c r="A9" s="337"/>
      <c r="B9" s="337" t="s">
        <v>413</v>
      </c>
      <c r="C9" s="337"/>
      <c r="D9" s="337"/>
    </row>
    <row r="10" spans="1:4" s="338" customFormat="1" ht="6" customHeight="1">
      <c r="A10" s="337"/>
      <c r="B10" s="337"/>
      <c r="C10" s="337"/>
      <c r="D10" s="337"/>
    </row>
    <row r="11" spans="1:4" s="338" customFormat="1" ht="12">
      <c r="A11" s="337"/>
      <c r="B11" s="337" t="s">
        <v>414</v>
      </c>
      <c r="C11" s="337"/>
      <c r="D11" s="337"/>
    </row>
    <row r="12" spans="1:4" s="338" customFormat="1" ht="6" customHeight="1">
      <c r="A12" s="337"/>
      <c r="B12" s="337"/>
      <c r="C12" s="337"/>
      <c r="D12" s="337"/>
    </row>
    <row r="13" spans="1:4" s="338" customFormat="1" ht="12">
      <c r="A13" s="337"/>
      <c r="B13" s="337" t="s">
        <v>415</v>
      </c>
      <c r="C13" s="337"/>
      <c r="D13" s="337"/>
    </row>
    <row r="14" spans="1:4" s="338" customFormat="1" ht="6" customHeight="1">
      <c r="A14" s="337"/>
      <c r="B14" s="337"/>
      <c r="C14" s="337"/>
      <c r="D14" s="337"/>
    </row>
    <row r="15" spans="1:4" s="338" customFormat="1" ht="12">
      <c r="A15" s="337"/>
      <c r="B15" s="337" t="s">
        <v>416</v>
      </c>
      <c r="C15" s="337"/>
      <c r="D15" s="337"/>
    </row>
    <row r="16" spans="1:4" s="338" customFormat="1" ht="6" customHeight="1">
      <c r="A16" s="337" t="s">
        <v>425</v>
      </c>
      <c r="B16" s="337"/>
      <c r="C16" s="337"/>
      <c r="D16" s="337"/>
    </row>
    <row r="17" spans="1:4" s="338" customFormat="1" ht="12">
      <c r="A17" s="337"/>
      <c r="B17" s="337"/>
      <c r="C17" s="337"/>
      <c r="D17" s="337"/>
    </row>
    <row r="18" spans="1:4" s="338" customFormat="1" ht="12">
      <c r="A18" s="337"/>
      <c r="B18" s="337"/>
      <c r="C18" s="337"/>
      <c r="D18" s="337"/>
    </row>
    <row r="19" spans="1:4" s="338" customFormat="1" ht="12">
      <c r="A19" s="337"/>
      <c r="B19" s="337"/>
      <c r="C19" s="337"/>
      <c r="D19" s="337"/>
    </row>
    <row r="20" spans="1:4" s="338" customFormat="1" ht="12">
      <c r="A20" s="337"/>
      <c r="B20" s="337"/>
      <c r="C20" s="337"/>
      <c r="D20" s="337"/>
    </row>
    <row r="21" spans="1:4" s="338" customFormat="1" ht="12">
      <c r="A21" s="337"/>
      <c r="B21" s="337"/>
      <c r="C21" s="337"/>
      <c r="D21" s="337"/>
    </row>
    <row r="22" spans="1:4" s="338" customFormat="1" ht="12">
      <c r="A22" s="337"/>
      <c r="B22" s="337"/>
      <c r="C22" s="337"/>
      <c r="D22" s="337"/>
    </row>
    <row r="23" spans="1:4" s="338" customFormat="1" ht="12">
      <c r="A23" s="337"/>
      <c r="B23" s="339"/>
      <c r="C23" s="340"/>
      <c r="D23" s="341"/>
    </row>
    <row r="24" spans="1:5" s="338" customFormat="1" ht="18.75">
      <c r="A24" s="342"/>
      <c r="B24" s="374" t="s">
        <v>417</v>
      </c>
      <c r="C24" s="375"/>
      <c r="D24" s="376"/>
      <c r="E24" s="346"/>
    </row>
    <row r="25" spans="1:5" s="338" customFormat="1" ht="6" customHeight="1">
      <c r="A25" s="342"/>
      <c r="B25" s="343"/>
      <c r="C25" s="344"/>
      <c r="D25" s="345"/>
      <c r="E25" s="346"/>
    </row>
    <row r="26" spans="1:5" s="338" customFormat="1" ht="18.75">
      <c r="A26" s="342"/>
      <c r="B26" s="374" t="s">
        <v>418</v>
      </c>
      <c r="C26" s="375"/>
      <c r="D26" s="376"/>
      <c r="E26" s="346"/>
    </row>
    <row r="27" spans="1:5" s="338" customFormat="1" ht="18.75" customHeight="1">
      <c r="A27" s="347"/>
      <c r="B27" s="348"/>
      <c r="C27" s="349"/>
      <c r="D27" s="350"/>
      <c r="E27" s="351"/>
    </row>
    <row r="28" spans="1:4" s="338" customFormat="1" ht="18.75" customHeight="1">
      <c r="A28" s="337"/>
      <c r="B28" s="352"/>
      <c r="C28" s="353"/>
      <c r="D28" s="354"/>
    </row>
    <row r="29" spans="1:4" s="338" customFormat="1" ht="12">
      <c r="A29" s="337"/>
      <c r="B29" s="352" t="s">
        <v>419</v>
      </c>
      <c r="C29" s="353"/>
      <c r="D29" s="354"/>
    </row>
    <row r="30" spans="1:4" s="338" customFormat="1" ht="6" customHeight="1">
      <c r="A30" s="337"/>
      <c r="B30" s="352"/>
      <c r="C30" s="353"/>
      <c r="D30" s="354"/>
    </row>
    <row r="31" spans="1:4" s="338" customFormat="1" ht="12">
      <c r="A31" s="337"/>
      <c r="B31" s="352" t="s">
        <v>426</v>
      </c>
      <c r="C31" s="353"/>
      <c r="D31" s="354"/>
    </row>
    <row r="32" spans="1:4" s="338" customFormat="1" ht="6" customHeight="1">
      <c r="A32" s="337"/>
      <c r="B32" s="352"/>
      <c r="C32" s="353"/>
      <c r="D32" s="354"/>
    </row>
    <row r="33" spans="1:4" s="338" customFormat="1" ht="12">
      <c r="A33" s="337"/>
      <c r="B33" s="352" t="s">
        <v>427</v>
      </c>
      <c r="C33" s="353"/>
      <c r="D33" s="354"/>
    </row>
    <row r="34" spans="1:4" s="338" customFormat="1" ht="6" customHeight="1">
      <c r="A34" s="337"/>
      <c r="B34" s="352"/>
      <c r="C34" s="353"/>
      <c r="D34" s="354"/>
    </row>
    <row r="35" spans="1:4" s="338" customFormat="1" ht="12">
      <c r="A35" s="337"/>
      <c r="B35" s="352" t="s">
        <v>420</v>
      </c>
      <c r="C35" s="353"/>
      <c r="D35" s="354"/>
    </row>
    <row r="36" spans="1:4" s="338" customFormat="1" ht="6" customHeight="1">
      <c r="A36" s="337"/>
      <c r="B36" s="352"/>
      <c r="C36" s="353"/>
      <c r="D36" s="354"/>
    </row>
    <row r="37" spans="1:4" s="338" customFormat="1" ht="12">
      <c r="A37" s="337"/>
      <c r="B37" s="352" t="s">
        <v>428</v>
      </c>
      <c r="C37" s="353"/>
      <c r="D37" s="354"/>
    </row>
    <row r="38" spans="1:4" s="338" customFormat="1" ht="6" customHeight="1">
      <c r="A38" s="337"/>
      <c r="B38" s="352"/>
      <c r="C38" s="353"/>
      <c r="D38" s="354"/>
    </row>
    <row r="39" spans="1:4" s="338" customFormat="1" ht="12">
      <c r="A39" s="337"/>
      <c r="B39" s="352" t="s">
        <v>421</v>
      </c>
      <c r="C39" s="353"/>
      <c r="D39" s="355"/>
    </row>
    <row r="40" spans="1:4" s="338" customFormat="1" ht="6" customHeight="1">
      <c r="A40" s="337"/>
      <c r="B40" s="352"/>
      <c r="C40" s="353"/>
      <c r="D40" s="355"/>
    </row>
    <row r="41" spans="1:4" s="338" customFormat="1" ht="12">
      <c r="A41" s="337"/>
      <c r="B41" s="352" t="s">
        <v>422</v>
      </c>
      <c r="C41" s="353"/>
      <c r="D41" s="354"/>
    </row>
    <row r="42" spans="1:4" s="338" customFormat="1" ht="6" customHeight="1">
      <c r="A42" s="337"/>
      <c r="B42" s="352"/>
      <c r="C42" s="353"/>
      <c r="D42" s="354"/>
    </row>
    <row r="43" spans="1:4" s="338" customFormat="1" ht="12">
      <c r="A43" s="337"/>
      <c r="B43" s="352" t="s">
        <v>423</v>
      </c>
      <c r="C43" s="353"/>
      <c r="D43" s="354"/>
    </row>
    <row r="44" spans="1:4" s="338" customFormat="1" ht="6" customHeight="1">
      <c r="A44" s="337"/>
      <c r="B44" s="352"/>
      <c r="C44" s="353"/>
      <c r="D44" s="354"/>
    </row>
    <row r="45" spans="1:4" s="338" customFormat="1" ht="12">
      <c r="A45" s="337"/>
      <c r="B45" s="352" t="s">
        <v>429</v>
      </c>
      <c r="C45" s="353"/>
      <c r="D45" s="354"/>
    </row>
    <row r="46" spans="1:4" s="338" customFormat="1" ht="6" customHeight="1">
      <c r="A46" s="337"/>
      <c r="B46" s="352"/>
      <c r="C46" s="353"/>
      <c r="D46" s="354"/>
    </row>
    <row r="47" spans="1:4" s="338" customFormat="1" ht="12">
      <c r="A47" s="337"/>
      <c r="B47" s="352" t="s">
        <v>430</v>
      </c>
      <c r="C47" s="353"/>
      <c r="D47" s="354"/>
    </row>
    <row r="48" spans="1:4" s="338" customFormat="1" ht="6" customHeight="1">
      <c r="A48" s="337"/>
      <c r="B48" s="352"/>
      <c r="C48" s="353"/>
      <c r="D48" s="354"/>
    </row>
    <row r="49" spans="1:4" s="338" customFormat="1" ht="12">
      <c r="A49" s="337"/>
      <c r="B49" s="352" t="s">
        <v>424</v>
      </c>
      <c r="C49" s="353"/>
      <c r="D49" s="354"/>
    </row>
    <row r="50" spans="1:4" ht="13.5" customHeight="1">
      <c r="A50" s="337"/>
      <c r="B50" s="356"/>
      <c r="C50" s="357"/>
      <c r="D50" s="358"/>
    </row>
    <row r="51" spans="1:4" ht="13.5">
      <c r="A51" s="337"/>
      <c r="B51" s="337"/>
      <c r="C51" s="337"/>
      <c r="D51" s="337"/>
    </row>
    <row r="52" spans="1:4" ht="13.5">
      <c r="A52" s="337"/>
      <c r="B52" s="337"/>
      <c r="C52" s="337"/>
      <c r="D52" s="337"/>
    </row>
    <row r="53" spans="1:4" ht="13.5">
      <c r="A53" s="337"/>
      <c r="B53" s="337"/>
      <c r="C53" s="337"/>
      <c r="D53" s="337"/>
    </row>
  </sheetData>
  <sheetProtection password="CC7B" sheet="1" objects="1" scenarios="1" formatCells="0"/>
  <mergeCells count="3">
    <mergeCell ref="A2:E2"/>
    <mergeCell ref="B24:D24"/>
    <mergeCell ref="B26:D26"/>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4.xml><?xml version="1.0" encoding="utf-8"?>
<worksheet xmlns="http://schemas.openxmlformats.org/spreadsheetml/2006/main" xmlns:r="http://schemas.openxmlformats.org/officeDocument/2006/relationships">
  <dimension ref="A2:J59"/>
  <sheetViews>
    <sheetView zoomScalePageLayoutView="0" workbookViewId="0" topLeftCell="A1">
      <selection activeCell="G21" sqref="G21"/>
    </sheetView>
  </sheetViews>
  <sheetFormatPr defaultColWidth="9.00390625" defaultRowHeight="13.5"/>
  <sheetData>
    <row r="2" spans="1:10" ht="18.75">
      <c r="A2" s="377" t="s">
        <v>348</v>
      </c>
      <c r="B2" s="378"/>
      <c r="C2" s="378"/>
      <c r="D2" s="378"/>
      <c r="E2" s="378"/>
      <c r="F2" s="378"/>
      <c r="G2" s="378"/>
      <c r="H2" s="378"/>
      <c r="I2" s="378"/>
      <c r="J2" s="115"/>
    </row>
    <row r="7" ht="13.5">
      <c r="A7" s="116" t="s">
        <v>349</v>
      </c>
    </row>
    <row r="9" ht="13.5">
      <c r="A9" t="s">
        <v>375</v>
      </c>
    </row>
    <row r="10" spans="1:3" ht="13.5">
      <c r="A10" s="121"/>
      <c r="C10" s="121" t="s">
        <v>376</v>
      </c>
    </row>
    <row r="12" ht="13.5">
      <c r="A12" t="s">
        <v>377</v>
      </c>
    </row>
    <row r="13" ht="13.5">
      <c r="C13" s="121" t="s">
        <v>378</v>
      </c>
    </row>
    <row r="14" ht="13.5">
      <c r="C14" s="121" t="s">
        <v>380</v>
      </c>
    </row>
    <row r="15" ht="13.5">
      <c r="C15" s="121" t="s">
        <v>433</v>
      </c>
    </row>
    <row r="16" ht="13.5">
      <c r="A16" t="s">
        <v>379</v>
      </c>
    </row>
    <row r="17" ht="13.5">
      <c r="C17" s="121" t="s">
        <v>378</v>
      </c>
    </row>
    <row r="18" ht="13.5">
      <c r="C18" s="121" t="s">
        <v>380</v>
      </c>
    </row>
    <row r="19" ht="13.5">
      <c r="A19" s="366" t="s">
        <v>479</v>
      </c>
    </row>
    <row r="20" ht="13.5">
      <c r="A20" s="366" t="s">
        <v>480</v>
      </c>
    </row>
    <row r="22" ht="13.5">
      <c r="A22" s="116" t="s">
        <v>350</v>
      </c>
    </row>
    <row r="24" ht="13.5">
      <c r="A24" t="s">
        <v>223</v>
      </c>
    </row>
    <row r="28" ht="13.5">
      <c r="A28" s="116" t="s">
        <v>351</v>
      </c>
    </row>
    <row r="30" ht="13.5">
      <c r="A30" t="s">
        <v>208</v>
      </c>
    </row>
    <row r="31" ht="13.5">
      <c r="A31" t="s">
        <v>224</v>
      </c>
    </row>
    <row r="35" ht="13.5">
      <c r="A35" s="116" t="s">
        <v>352</v>
      </c>
    </row>
    <row r="37" ht="13.5">
      <c r="A37" t="s">
        <v>353</v>
      </c>
    </row>
    <row r="38" ht="13.5">
      <c r="A38" t="s">
        <v>354</v>
      </c>
    </row>
    <row r="40" ht="13.5">
      <c r="A40" t="s">
        <v>355</v>
      </c>
    </row>
    <row r="41" ht="13.5">
      <c r="A41" t="s">
        <v>225</v>
      </c>
    </row>
    <row r="46" ht="13.5">
      <c r="A46" s="116" t="s">
        <v>356</v>
      </c>
    </row>
    <row r="48" ht="13.5">
      <c r="A48" t="s">
        <v>209</v>
      </c>
    </row>
    <row r="49" ht="13.5">
      <c r="A49" t="s">
        <v>210</v>
      </c>
    </row>
    <row r="53" ht="13.5">
      <c r="A53" s="116" t="s">
        <v>357</v>
      </c>
    </row>
    <row r="55" ht="13.5">
      <c r="A55" t="s">
        <v>358</v>
      </c>
    </row>
    <row r="56" ht="13.5">
      <c r="A56" t="s">
        <v>359</v>
      </c>
    </row>
    <row r="57" ht="13.5">
      <c r="A57" t="s">
        <v>360</v>
      </c>
    </row>
    <row r="58" ht="13.5">
      <c r="A58" t="s">
        <v>361</v>
      </c>
    </row>
    <row r="59" ht="13.5">
      <c r="A59" t="s">
        <v>362</v>
      </c>
    </row>
  </sheetData>
  <sheetProtection password="CC7B" sheet="1" objects="1" scenarios="1" formatCells="0"/>
  <mergeCells count="1">
    <mergeCell ref="A2:I2"/>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0000FF"/>
    <pageSetUpPr fitToPage="1"/>
  </sheetPr>
  <dimension ref="A1:O49"/>
  <sheetViews>
    <sheetView showZeros="0" tabSelected="1" zoomScale="70" zoomScaleNormal="70" zoomScalePageLayoutView="0" workbookViewId="0" topLeftCell="A1">
      <selection activeCell="T14" sqref="T14"/>
    </sheetView>
  </sheetViews>
  <sheetFormatPr defaultColWidth="9.00390625" defaultRowHeight="13.5"/>
  <cols>
    <col min="1" max="1" width="7.625" style="22" customWidth="1"/>
    <col min="2" max="2" width="20.625" style="23" customWidth="1"/>
    <col min="3" max="3" width="10.625" style="23" customWidth="1"/>
    <col min="4" max="4" width="20.625" style="23" customWidth="1"/>
    <col min="5" max="6" width="13.125" style="23" customWidth="1"/>
    <col min="7" max="8" width="10.625" style="23" customWidth="1"/>
    <col min="9" max="9" width="20.625" style="23" customWidth="1"/>
    <col min="10" max="16384" width="9.00390625" style="34" customWidth="1"/>
  </cols>
  <sheetData>
    <row r="1" spans="1:15" s="119" customFormat="1" ht="39.75" customHeight="1">
      <c r="A1" s="419" t="s">
        <v>1</v>
      </c>
      <c r="B1" s="420"/>
      <c r="C1" s="84" t="s">
        <v>46</v>
      </c>
      <c r="D1" s="391"/>
      <c r="E1" s="425"/>
      <c r="F1" s="426"/>
      <c r="G1" s="84" t="s">
        <v>220</v>
      </c>
      <c r="H1" s="391"/>
      <c r="I1" s="392"/>
      <c r="J1" s="117"/>
      <c r="K1" s="117"/>
      <c r="L1" s="118"/>
      <c r="M1" s="118"/>
      <c r="N1" s="118"/>
      <c r="O1" s="118"/>
    </row>
    <row r="2" spans="1:15" s="119" customFormat="1" ht="39.75" customHeight="1">
      <c r="A2" s="417"/>
      <c r="B2" s="418"/>
      <c r="C2" s="84" t="s">
        <v>47</v>
      </c>
      <c r="D2" s="391"/>
      <c r="E2" s="425"/>
      <c r="F2" s="426"/>
      <c r="G2" s="85" t="s">
        <v>17</v>
      </c>
      <c r="H2" s="389">
        <f>SUM(E27)</f>
        <v>0</v>
      </c>
      <c r="I2" s="390"/>
      <c r="J2" s="117"/>
      <c r="K2" s="117"/>
      <c r="L2" s="118"/>
      <c r="M2" s="118"/>
      <c r="N2" s="118"/>
      <c r="O2" s="118"/>
    </row>
    <row r="3" spans="1:13" s="83" customFormat="1" ht="39.75" customHeight="1">
      <c r="A3" s="80" t="s">
        <v>44</v>
      </c>
      <c r="B3" s="81"/>
      <c r="C3" s="81"/>
      <c r="D3" s="81"/>
      <c r="E3" s="81"/>
      <c r="F3" s="81"/>
      <c r="G3" s="81"/>
      <c r="H3" s="152"/>
      <c r="I3" s="152" t="s">
        <v>492</v>
      </c>
      <c r="J3" s="82"/>
      <c r="K3" s="82"/>
      <c r="L3" s="82"/>
      <c r="M3" s="82"/>
    </row>
    <row r="4" spans="1:13" s="83" customFormat="1" ht="30" customHeight="1">
      <c r="A4" s="381" t="s">
        <v>51</v>
      </c>
      <c r="B4" s="382"/>
      <c r="C4" s="427" t="s">
        <v>49</v>
      </c>
      <c r="D4" s="428"/>
      <c r="E4" s="429" t="s">
        <v>347</v>
      </c>
      <c r="F4" s="430"/>
      <c r="G4" s="415" t="s">
        <v>50</v>
      </c>
      <c r="H4" s="416"/>
      <c r="I4" s="100" t="s">
        <v>381</v>
      </c>
      <c r="J4" s="82"/>
      <c r="K4" s="82"/>
      <c r="L4" s="82"/>
      <c r="M4" s="82"/>
    </row>
    <row r="5" spans="1:9" s="86" customFormat="1" ht="30" customHeight="1">
      <c r="A5" s="387" t="s">
        <v>211</v>
      </c>
      <c r="B5" s="388"/>
      <c r="C5" s="397">
        <f>'桑名市・桑名郡・いなべ市・員弁郡'!F21</f>
        <v>53350</v>
      </c>
      <c r="D5" s="398"/>
      <c r="E5" s="403">
        <f>'桑名市・桑名郡・いなべ市・員弁郡'!G21</f>
        <v>0</v>
      </c>
      <c r="F5" s="404"/>
      <c r="G5" s="411">
        <f>'桑名市・桑名郡・いなべ市・員弁郡'!H21</f>
        <v>25400</v>
      </c>
      <c r="H5" s="412"/>
      <c r="I5" s="319">
        <f>'桑名市・桑名郡・いなべ市・員弁郡'!I21</f>
        <v>27950</v>
      </c>
    </row>
    <row r="6" spans="1:9" s="86" customFormat="1" ht="30" customHeight="1">
      <c r="A6" s="383" t="s">
        <v>214</v>
      </c>
      <c r="B6" s="384"/>
      <c r="C6" s="385">
        <f>'桑名市・桑名郡・いなべ市・員弁郡'!F27</f>
        <v>0</v>
      </c>
      <c r="D6" s="386"/>
      <c r="E6" s="405">
        <f>'桑名市・桑名郡・いなべ市・員弁郡'!G27</f>
        <v>0</v>
      </c>
      <c r="F6" s="406"/>
      <c r="G6" s="413">
        <f>'桑名市・桑名郡・いなべ市・員弁郡'!H27</f>
        <v>0</v>
      </c>
      <c r="H6" s="414"/>
      <c r="I6" s="320">
        <f>'桑名市・桑名郡・いなべ市・員弁郡'!I27</f>
        <v>0</v>
      </c>
    </row>
    <row r="7" spans="1:9" s="86" customFormat="1" ht="30" customHeight="1">
      <c r="A7" s="383" t="s">
        <v>13</v>
      </c>
      <c r="B7" s="384"/>
      <c r="C7" s="385">
        <f>'桑名市・桑名郡・いなべ市・員弁郡'!F38</f>
        <v>13100</v>
      </c>
      <c r="D7" s="386"/>
      <c r="E7" s="405">
        <f>'桑名市・桑名郡・いなべ市・員弁郡'!G38</f>
        <v>0</v>
      </c>
      <c r="F7" s="406"/>
      <c r="G7" s="413">
        <f>'桑名市・桑名郡・いなべ市・員弁郡'!H38</f>
        <v>8900</v>
      </c>
      <c r="H7" s="414"/>
      <c r="I7" s="320">
        <f>'桑名市・桑名郡・いなべ市・員弁郡'!I38</f>
        <v>4200</v>
      </c>
    </row>
    <row r="8" spans="1:9" s="86" customFormat="1" ht="30" customHeight="1">
      <c r="A8" s="383" t="s">
        <v>215</v>
      </c>
      <c r="B8" s="384"/>
      <c r="C8" s="385">
        <f>'桑名市・桑名郡・いなべ市・員弁郡'!F48</f>
        <v>7900</v>
      </c>
      <c r="D8" s="386"/>
      <c r="E8" s="405">
        <f>'桑名市・桑名郡・いなべ市・員弁郡'!G48</f>
        <v>0</v>
      </c>
      <c r="F8" s="406"/>
      <c r="G8" s="413">
        <f>'桑名市・桑名郡・いなべ市・員弁郡'!H48</f>
        <v>3850</v>
      </c>
      <c r="H8" s="414"/>
      <c r="I8" s="320">
        <f>'桑名市・桑名郡・いなべ市・員弁郡'!I48</f>
        <v>4050</v>
      </c>
    </row>
    <row r="9" spans="1:9" s="86" customFormat="1" ht="30" customHeight="1">
      <c r="A9" s="379" t="s">
        <v>212</v>
      </c>
      <c r="B9" s="380"/>
      <c r="C9" s="385">
        <f>'四日市市'!F48</f>
        <v>121650</v>
      </c>
      <c r="D9" s="386"/>
      <c r="E9" s="405">
        <f>'四日市市'!G48</f>
        <v>0</v>
      </c>
      <c r="F9" s="406"/>
      <c r="G9" s="413">
        <f>'四日市市'!H48</f>
        <v>52800</v>
      </c>
      <c r="H9" s="414"/>
      <c r="I9" s="320">
        <f>'四日市市'!I48</f>
        <v>68850</v>
      </c>
    </row>
    <row r="10" spans="1:9" s="86" customFormat="1" ht="30" customHeight="1">
      <c r="A10" s="379" t="s">
        <v>216</v>
      </c>
      <c r="B10" s="380"/>
      <c r="C10" s="385">
        <f>'三重郡・亀山市・鈴鹿市'!F14</f>
        <v>23350</v>
      </c>
      <c r="D10" s="386"/>
      <c r="E10" s="405">
        <f>'三重郡・亀山市・鈴鹿市'!G14</f>
        <v>0</v>
      </c>
      <c r="F10" s="406"/>
      <c r="G10" s="413">
        <f>'三重郡・亀山市・鈴鹿市'!H14</f>
        <v>12000</v>
      </c>
      <c r="H10" s="414"/>
      <c r="I10" s="320">
        <f>'三重郡・亀山市・鈴鹿市'!I14</f>
        <v>11350</v>
      </c>
    </row>
    <row r="11" spans="1:9" s="86" customFormat="1" ht="30" customHeight="1">
      <c r="A11" s="379" t="s">
        <v>217</v>
      </c>
      <c r="B11" s="380"/>
      <c r="C11" s="385">
        <f>'三重郡・亀山市・鈴鹿市'!F25</f>
        <v>16000</v>
      </c>
      <c r="D11" s="386"/>
      <c r="E11" s="405">
        <f>'三重郡・亀山市・鈴鹿市'!G25</f>
        <v>0</v>
      </c>
      <c r="F11" s="406"/>
      <c r="G11" s="413">
        <f>'三重郡・亀山市・鈴鹿市'!H25</f>
        <v>8550</v>
      </c>
      <c r="H11" s="414"/>
      <c r="I11" s="320">
        <f>'三重郡・亀山市・鈴鹿市'!I25</f>
        <v>7450</v>
      </c>
    </row>
    <row r="12" spans="1:9" s="86" customFormat="1" ht="30" customHeight="1">
      <c r="A12" s="379" t="s">
        <v>213</v>
      </c>
      <c r="B12" s="380"/>
      <c r="C12" s="385">
        <f>'三重郡・亀山市・鈴鹿市'!F48</f>
        <v>74300</v>
      </c>
      <c r="D12" s="386"/>
      <c r="E12" s="405">
        <f>'三重郡・亀山市・鈴鹿市'!G48</f>
        <v>0</v>
      </c>
      <c r="F12" s="406"/>
      <c r="G12" s="413">
        <f>'三重郡・亀山市・鈴鹿市'!H48</f>
        <v>30500</v>
      </c>
      <c r="H12" s="414"/>
      <c r="I12" s="320">
        <f>'三重郡・亀山市・鈴鹿市'!I48</f>
        <v>43800</v>
      </c>
    </row>
    <row r="13" spans="1:9" s="86" customFormat="1" ht="30" customHeight="1">
      <c r="A13" s="383" t="s">
        <v>218</v>
      </c>
      <c r="B13" s="384"/>
      <c r="C13" s="385">
        <f>'津市'!F48</f>
        <v>101150</v>
      </c>
      <c r="D13" s="386"/>
      <c r="E13" s="405">
        <f>'津市'!G48</f>
        <v>0</v>
      </c>
      <c r="F13" s="406"/>
      <c r="G13" s="413">
        <f>'津市'!H48</f>
        <v>45800</v>
      </c>
      <c r="H13" s="414"/>
      <c r="I13" s="320">
        <f>'津市'!I48</f>
        <v>55350</v>
      </c>
    </row>
    <row r="14" spans="1:9" s="86" customFormat="1" ht="30" customHeight="1">
      <c r="A14" s="379" t="s">
        <v>2</v>
      </c>
      <c r="B14" s="380"/>
      <c r="C14" s="385">
        <f>'松阪市・多気郡'!F31</f>
        <v>59850</v>
      </c>
      <c r="D14" s="386"/>
      <c r="E14" s="405">
        <f>'松阪市・多気郡'!G31</f>
        <v>0</v>
      </c>
      <c r="F14" s="406"/>
      <c r="G14" s="413">
        <f>'松阪市・多気郡'!H31</f>
        <v>25600</v>
      </c>
      <c r="H14" s="414"/>
      <c r="I14" s="320">
        <f>'松阪市・多気郡'!I31</f>
        <v>34250</v>
      </c>
    </row>
    <row r="15" spans="1:9" s="86" customFormat="1" ht="30" customHeight="1">
      <c r="A15" s="379" t="s">
        <v>3</v>
      </c>
      <c r="B15" s="380"/>
      <c r="C15" s="385">
        <f>'松阪市・多気郡'!F48</f>
        <v>7300</v>
      </c>
      <c r="D15" s="386"/>
      <c r="E15" s="405">
        <f>'松阪市・多気郡'!G48</f>
        <v>0</v>
      </c>
      <c r="F15" s="406"/>
      <c r="G15" s="413">
        <f>'松阪市・多気郡'!H48</f>
        <v>6900</v>
      </c>
      <c r="H15" s="414"/>
      <c r="I15" s="320">
        <f>'松阪市・多気郡'!I48</f>
        <v>400</v>
      </c>
    </row>
    <row r="16" spans="1:9" s="86" customFormat="1" ht="30" customHeight="1">
      <c r="A16" s="379" t="s">
        <v>4</v>
      </c>
      <c r="B16" s="380"/>
      <c r="C16" s="385">
        <f>'伊勢市・度会郡'!F26</f>
        <v>25000</v>
      </c>
      <c r="D16" s="386"/>
      <c r="E16" s="405">
        <f>'伊勢市・度会郡'!G26</f>
        <v>0</v>
      </c>
      <c r="F16" s="406"/>
      <c r="G16" s="413">
        <f>'伊勢市・度会郡'!H26</f>
        <v>25000</v>
      </c>
      <c r="H16" s="414"/>
      <c r="I16" s="188">
        <f>'伊勢市・度会郡'!I26</f>
        <v>0</v>
      </c>
    </row>
    <row r="17" spans="1:9" s="86" customFormat="1" ht="30" customHeight="1">
      <c r="A17" s="379" t="s">
        <v>5</v>
      </c>
      <c r="B17" s="380"/>
      <c r="C17" s="385">
        <f>'伊勢市・度会郡'!F48</f>
        <v>5850</v>
      </c>
      <c r="D17" s="386"/>
      <c r="E17" s="405">
        <f>'伊勢市・度会郡'!G48</f>
        <v>0</v>
      </c>
      <c r="F17" s="406"/>
      <c r="G17" s="413">
        <f>'伊勢市・度会郡'!H48</f>
        <v>5850</v>
      </c>
      <c r="H17" s="414"/>
      <c r="I17" s="188">
        <f>'伊勢市・度会郡'!I48</f>
        <v>0</v>
      </c>
    </row>
    <row r="18" spans="1:9" s="86" customFormat="1" ht="30" customHeight="1">
      <c r="A18" s="379" t="s">
        <v>6</v>
      </c>
      <c r="B18" s="380"/>
      <c r="C18" s="385">
        <f>'鳥羽市・志摩市・尾鷲市'!F16</f>
        <v>3900</v>
      </c>
      <c r="D18" s="386"/>
      <c r="E18" s="405">
        <f>'鳥羽市・志摩市・尾鷲市'!G16</f>
        <v>0</v>
      </c>
      <c r="F18" s="406"/>
      <c r="G18" s="413">
        <f>'鳥羽市・志摩市・尾鷲市'!H16</f>
        <v>3900</v>
      </c>
      <c r="H18" s="414"/>
      <c r="I18" s="188">
        <f>'鳥羽市・志摩市・尾鷲市'!I16</f>
        <v>0</v>
      </c>
    </row>
    <row r="19" spans="1:9" s="86" customFormat="1" ht="30" customHeight="1">
      <c r="A19" s="379" t="s">
        <v>14</v>
      </c>
      <c r="B19" s="380"/>
      <c r="C19" s="385">
        <f>'鳥羽市・志摩市・尾鷲市'!F33</f>
        <v>10200</v>
      </c>
      <c r="D19" s="386"/>
      <c r="E19" s="405">
        <f>'鳥羽市・志摩市・尾鷲市'!G33</f>
        <v>0</v>
      </c>
      <c r="F19" s="406"/>
      <c r="G19" s="413">
        <f>'鳥羽市・志摩市・尾鷲市'!H33</f>
        <v>10200</v>
      </c>
      <c r="H19" s="414"/>
      <c r="I19" s="188">
        <f>'鳥羽市・志摩市・尾鷲市'!I33</f>
        <v>0</v>
      </c>
    </row>
    <row r="20" spans="1:9" s="86" customFormat="1" ht="30" customHeight="1">
      <c r="A20" s="379" t="s">
        <v>7</v>
      </c>
      <c r="B20" s="380"/>
      <c r="C20" s="385">
        <f>'鳥羽市・志摩市・尾鷲市'!F48</f>
        <v>3550</v>
      </c>
      <c r="D20" s="386"/>
      <c r="E20" s="405">
        <f>'鳥羽市・志摩市・尾鷲市'!G48</f>
        <v>0</v>
      </c>
      <c r="F20" s="406"/>
      <c r="G20" s="413">
        <f>'鳥羽市・志摩市・尾鷲市'!H48</f>
        <v>3550</v>
      </c>
      <c r="H20" s="414"/>
      <c r="I20" s="188">
        <f>'鳥羽市・志摩市・尾鷲市'!I48</f>
        <v>0</v>
      </c>
    </row>
    <row r="21" spans="1:9" s="86" customFormat="1" ht="30" customHeight="1">
      <c r="A21" s="379" t="s">
        <v>8</v>
      </c>
      <c r="B21" s="380"/>
      <c r="C21" s="385">
        <f>'熊野市・北牟婁郡・南牟婁郡'!F17</f>
        <v>2100</v>
      </c>
      <c r="D21" s="386"/>
      <c r="E21" s="405">
        <f>'熊野市・北牟婁郡・南牟婁郡'!G17</f>
        <v>0</v>
      </c>
      <c r="F21" s="406"/>
      <c r="G21" s="413">
        <f>'熊野市・北牟婁郡・南牟婁郡'!H17</f>
        <v>2100</v>
      </c>
      <c r="H21" s="414"/>
      <c r="I21" s="188">
        <f>'熊野市・北牟婁郡・南牟婁郡'!I17</f>
        <v>0</v>
      </c>
    </row>
    <row r="22" spans="1:9" s="86" customFormat="1" ht="30" customHeight="1">
      <c r="A22" s="379" t="s">
        <v>9</v>
      </c>
      <c r="B22" s="380"/>
      <c r="C22" s="385">
        <f>'熊野市・北牟婁郡・南牟婁郡'!F34</f>
        <v>3800</v>
      </c>
      <c r="D22" s="386"/>
      <c r="E22" s="405">
        <f>'熊野市・北牟婁郡・南牟婁郡'!G34</f>
        <v>0</v>
      </c>
      <c r="F22" s="406"/>
      <c r="G22" s="413">
        <f>'熊野市・北牟婁郡・南牟婁郡'!H34</f>
        <v>3800</v>
      </c>
      <c r="H22" s="414"/>
      <c r="I22" s="188">
        <f>'熊野市・北牟婁郡・南牟婁郡'!I34</f>
        <v>0</v>
      </c>
    </row>
    <row r="23" spans="1:9" s="86" customFormat="1" ht="30" customHeight="1">
      <c r="A23" s="379" t="s">
        <v>10</v>
      </c>
      <c r="B23" s="380"/>
      <c r="C23" s="385">
        <f>'熊野市・北牟婁郡・南牟婁郡'!F48</f>
        <v>2800</v>
      </c>
      <c r="D23" s="386"/>
      <c r="E23" s="405">
        <f>'熊野市・北牟婁郡・南牟婁郡'!G48</f>
        <v>0</v>
      </c>
      <c r="F23" s="406"/>
      <c r="G23" s="413">
        <f>'熊野市・北牟婁郡・南牟婁郡'!H48</f>
        <v>2800</v>
      </c>
      <c r="H23" s="414"/>
      <c r="I23" s="188">
        <f>'熊野市・北牟婁郡・南牟婁郡'!I48</f>
        <v>0</v>
      </c>
    </row>
    <row r="24" spans="1:9" s="86" customFormat="1" ht="30" customHeight="1">
      <c r="A24" s="379" t="s">
        <v>41</v>
      </c>
      <c r="B24" s="380"/>
      <c r="C24" s="385">
        <f>'伊賀市・名張市・新宮市'!F20</f>
        <v>10000</v>
      </c>
      <c r="D24" s="386"/>
      <c r="E24" s="405">
        <f>'伊賀市・名張市・新宮市'!G20</f>
        <v>0</v>
      </c>
      <c r="F24" s="406"/>
      <c r="G24" s="413">
        <f>'伊賀市・名張市・新宮市'!H20</f>
        <v>10000</v>
      </c>
      <c r="H24" s="414"/>
      <c r="I24" s="188">
        <f>'伊賀市・名張市・新宮市'!I20</f>
        <v>0</v>
      </c>
    </row>
    <row r="25" spans="1:9" s="86" customFormat="1" ht="30" customHeight="1">
      <c r="A25" s="379" t="s">
        <v>11</v>
      </c>
      <c r="B25" s="380"/>
      <c r="C25" s="385">
        <f>'伊賀市・名張市・新宮市'!F32</f>
        <v>1750</v>
      </c>
      <c r="D25" s="386"/>
      <c r="E25" s="405">
        <f>'伊賀市・名張市・新宮市'!G32</f>
        <v>0</v>
      </c>
      <c r="F25" s="406"/>
      <c r="G25" s="413">
        <f>'伊賀市・名張市・新宮市'!H32</f>
        <v>1750</v>
      </c>
      <c r="H25" s="414"/>
      <c r="I25" s="188">
        <f>'伊賀市・名張市・新宮市'!I32</f>
        <v>0</v>
      </c>
    </row>
    <row r="26" spans="1:9" s="86" customFormat="1" ht="30" customHeight="1">
      <c r="A26" s="393" t="s">
        <v>12</v>
      </c>
      <c r="B26" s="394"/>
      <c r="C26" s="399">
        <f>'伊賀市・名張市・新宮市'!F48</f>
        <v>350</v>
      </c>
      <c r="D26" s="400"/>
      <c r="E26" s="407">
        <f>'伊賀市・名張市・新宮市'!G48</f>
        <v>0</v>
      </c>
      <c r="F26" s="408"/>
      <c r="G26" s="421">
        <f>'伊賀市・名張市・新宮市'!H48</f>
        <v>350</v>
      </c>
      <c r="H26" s="422"/>
      <c r="I26" s="189">
        <f>'伊賀市・名張市・新宮市'!I48</f>
        <v>0</v>
      </c>
    </row>
    <row r="27" spans="1:9" s="87" customFormat="1" ht="30" customHeight="1">
      <c r="A27" s="395" t="s">
        <v>45</v>
      </c>
      <c r="B27" s="396"/>
      <c r="C27" s="401">
        <f>SUM(C5:C26)</f>
        <v>547250</v>
      </c>
      <c r="D27" s="402"/>
      <c r="E27" s="409">
        <f>SUM(E5:E26)</f>
        <v>0</v>
      </c>
      <c r="F27" s="410"/>
      <c r="G27" s="423">
        <f>SUM(G5:G26)</f>
        <v>289600</v>
      </c>
      <c r="H27" s="424"/>
      <c r="I27" s="321">
        <f>SUM(I5:I26)</f>
        <v>257650</v>
      </c>
    </row>
    <row r="28" spans="1:9" ht="19.5" customHeight="1">
      <c r="A28" s="35"/>
      <c r="B28" s="36"/>
      <c r="C28" s="36"/>
      <c r="D28" s="36"/>
      <c r="E28" s="36"/>
      <c r="F28" s="36"/>
      <c r="G28" s="36"/>
      <c r="H28" s="148"/>
      <c r="I28" s="148" t="s">
        <v>15</v>
      </c>
    </row>
    <row r="29" spans="1:9" ht="19.5" customHeight="1">
      <c r="A29" s="35"/>
      <c r="B29" s="36"/>
      <c r="C29" s="36"/>
      <c r="D29" s="36"/>
      <c r="E29" s="36"/>
      <c r="F29" s="36"/>
      <c r="G29" s="36"/>
      <c r="H29" s="36"/>
      <c r="I29" s="36"/>
    </row>
    <row r="30" spans="1:9" ht="19.5" customHeight="1">
      <c r="A30" s="35"/>
      <c r="B30" s="36"/>
      <c r="C30" s="36"/>
      <c r="D30" s="36"/>
      <c r="E30" s="36"/>
      <c r="F30" s="36"/>
      <c r="G30" s="36"/>
      <c r="H30" s="36"/>
      <c r="I30" s="36"/>
    </row>
    <row r="31" spans="1:9" ht="19.5" customHeight="1">
      <c r="A31" s="35"/>
      <c r="B31" s="36"/>
      <c r="C31" s="36"/>
      <c r="D31" s="36"/>
      <c r="E31" s="36"/>
      <c r="F31" s="36"/>
      <c r="G31" s="36"/>
      <c r="H31" s="36"/>
      <c r="I31" s="36"/>
    </row>
    <row r="32" spans="1:9" ht="19.5" customHeight="1">
      <c r="A32" s="35"/>
      <c r="B32" s="36"/>
      <c r="C32" s="36"/>
      <c r="D32" s="36"/>
      <c r="E32" s="36"/>
      <c r="F32" s="36"/>
      <c r="G32" s="36"/>
      <c r="H32" s="36"/>
      <c r="I32" s="36"/>
    </row>
    <row r="33" spans="1:9" ht="19.5" customHeight="1">
      <c r="A33" s="35"/>
      <c r="B33" s="36"/>
      <c r="C33" s="36"/>
      <c r="D33" s="36"/>
      <c r="E33" s="36"/>
      <c r="F33" s="36"/>
      <c r="G33" s="36"/>
      <c r="H33" s="36"/>
      <c r="I33" s="36"/>
    </row>
    <row r="34" spans="1:9" ht="19.5" customHeight="1">
      <c r="A34" s="35"/>
      <c r="B34" s="36"/>
      <c r="C34" s="36"/>
      <c r="D34" s="36"/>
      <c r="E34" s="36"/>
      <c r="F34" s="36"/>
      <c r="G34" s="36"/>
      <c r="H34" s="36"/>
      <c r="I34" s="36"/>
    </row>
    <row r="35" spans="1:9" ht="19.5" customHeight="1">
      <c r="A35" s="35"/>
      <c r="B35" s="36"/>
      <c r="C35" s="36"/>
      <c r="D35" s="36"/>
      <c r="E35" s="36"/>
      <c r="F35" s="36"/>
      <c r="G35" s="36"/>
      <c r="H35" s="36"/>
      <c r="I35" s="36"/>
    </row>
    <row r="36" spans="1:9" ht="19.5" customHeight="1">
      <c r="A36" s="35"/>
      <c r="B36" s="36"/>
      <c r="C36" s="36"/>
      <c r="D36" s="36"/>
      <c r="E36" s="36"/>
      <c r="F36" s="36"/>
      <c r="G36" s="36"/>
      <c r="H36" s="36"/>
      <c r="I36" s="36"/>
    </row>
    <row r="37" spans="1:9" ht="19.5" customHeight="1">
      <c r="A37" s="35"/>
      <c r="B37" s="36"/>
      <c r="C37" s="36"/>
      <c r="D37" s="36"/>
      <c r="E37" s="36"/>
      <c r="F37" s="36"/>
      <c r="G37" s="36"/>
      <c r="H37" s="36"/>
      <c r="I37" s="36"/>
    </row>
    <row r="38" spans="1:9" ht="19.5" customHeight="1">
      <c r="A38" s="35"/>
      <c r="B38" s="36"/>
      <c r="C38" s="36"/>
      <c r="D38" s="36"/>
      <c r="E38" s="36"/>
      <c r="F38" s="36"/>
      <c r="G38" s="36"/>
      <c r="H38" s="36"/>
      <c r="I38" s="36"/>
    </row>
    <row r="39" spans="1:9" ht="19.5" customHeight="1">
      <c r="A39" s="35"/>
      <c r="B39" s="36"/>
      <c r="C39" s="36"/>
      <c r="D39" s="36"/>
      <c r="E39" s="36"/>
      <c r="F39" s="36"/>
      <c r="G39" s="36"/>
      <c r="H39" s="36"/>
      <c r="I39" s="36"/>
    </row>
    <row r="40" spans="1:9" ht="19.5" customHeight="1">
      <c r="A40" s="35"/>
      <c r="B40" s="36"/>
      <c r="C40" s="36"/>
      <c r="D40" s="36"/>
      <c r="E40" s="36"/>
      <c r="F40" s="36"/>
      <c r="G40" s="36"/>
      <c r="H40" s="36"/>
      <c r="I40" s="36"/>
    </row>
    <row r="41" spans="1:9" ht="19.5" customHeight="1">
      <c r="A41" s="35"/>
      <c r="B41" s="36"/>
      <c r="C41" s="36"/>
      <c r="D41" s="36"/>
      <c r="E41" s="36"/>
      <c r="F41" s="36"/>
      <c r="G41" s="36"/>
      <c r="H41" s="36"/>
      <c r="I41" s="36"/>
    </row>
    <row r="42" spans="1:9" ht="19.5" customHeight="1">
      <c r="A42" s="35"/>
      <c r="B42" s="36"/>
      <c r="C42" s="36"/>
      <c r="D42" s="36"/>
      <c r="E42" s="36"/>
      <c r="F42" s="36"/>
      <c r="G42" s="36"/>
      <c r="H42" s="36"/>
      <c r="I42" s="36"/>
    </row>
    <row r="43" spans="1:9" ht="19.5" customHeight="1">
      <c r="A43" s="35"/>
      <c r="B43" s="36"/>
      <c r="C43" s="36"/>
      <c r="D43" s="36"/>
      <c r="E43" s="36"/>
      <c r="F43" s="36"/>
      <c r="G43" s="36"/>
      <c r="H43" s="36"/>
      <c r="I43" s="36"/>
    </row>
    <row r="44" spans="1:9" ht="19.5" customHeight="1">
      <c r="A44" s="35"/>
      <c r="B44" s="36"/>
      <c r="C44" s="36"/>
      <c r="D44" s="36"/>
      <c r="E44" s="36"/>
      <c r="F44" s="36"/>
      <c r="G44" s="36"/>
      <c r="H44" s="36"/>
      <c r="I44" s="36"/>
    </row>
    <row r="45" spans="1:9" ht="19.5" customHeight="1">
      <c r="A45" s="35"/>
      <c r="B45" s="36"/>
      <c r="C45" s="36"/>
      <c r="D45" s="36"/>
      <c r="E45" s="36"/>
      <c r="F45" s="36"/>
      <c r="G45" s="36"/>
      <c r="H45" s="36"/>
      <c r="I45" s="36"/>
    </row>
    <row r="46" spans="1:9" ht="13.5">
      <c r="A46" s="35"/>
      <c r="B46" s="36"/>
      <c r="C46" s="36"/>
      <c r="D46" s="36"/>
      <c r="E46" s="36"/>
      <c r="F46" s="36"/>
      <c r="G46" s="36"/>
      <c r="H46" s="36"/>
      <c r="I46" s="36"/>
    </row>
    <row r="47" spans="1:9" ht="13.5">
      <c r="A47" s="35"/>
      <c r="B47" s="36"/>
      <c r="C47" s="36"/>
      <c r="D47" s="36"/>
      <c r="E47" s="36"/>
      <c r="F47" s="36"/>
      <c r="G47" s="36"/>
      <c r="H47" s="36"/>
      <c r="I47" s="36"/>
    </row>
    <row r="48" spans="1:9" ht="13.5">
      <c r="A48" s="35"/>
      <c r="B48" s="36"/>
      <c r="C48" s="36"/>
      <c r="D48" s="36"/>
      <c r="E48" s="36"/>
      <c r="F48" s="36"/>
      <c r="G48" s="36"/>
      <c r="H48" s="36"/>
      <c r="I48" s="36"/>
    </row>
    <row r="49" spans="1:9" ht="13.5">
      <c r="A49" s="35"/>
      <c r="B49" s="36"/>
      <c r="C49" s="36"/>
      <c r="D49" s="36"/>
      <c r="E49" s="36"/>
      <c r="F49" s="36"/>
      <c r="G49" s="36"/>
      <c r="H49" s="36"/>
      <c r="I49" s="36"/>
    </row>
  </sheetData>
  <sheetProtection password="CC7B" sheet="1" objects="1" scenarios="1" formatCells="0"/>
  <mergeCells count="102">
    <mergeCell ref="A2:B2"/>
    <mergeCell ref="A1:B1"/>
    <mergeCell ref="G24:H24"/>
    <mergeCell ref="G25:H25"/>
    <mergeCell ref="G26:H26"/>
    <mergeCell ref="G27:H27"/>
    <mergeCell ref="D1:F1"/>
    <mergeCell ref="D2:F2"/>
    <mergeCell ref="C4:D4"/>
    <mergeCell ref="E4:F4"/>
    <mergeCell ref="G4:H4"/>
    <mergeCell ref="G18:H18"/>
    <mergeCell ref="G19:H19"/>
    <mergeCell ref="G20:H20"/>
    <mergeCell ref="G21:H21"/>
    <mergeCell ref="G22:H22"/>
    <mergeCell ref="G11:H11"/>
    <mergeCell ref="G23:H23"/>
    <mergeCell ref="G12:H12"/>
    <mergeCell ref="G13:H13"/>
    <mergeCell ref="G14:H14"/>
    <mergeCell ref="G15:H15"/>
    <mergeCell ref="G16:H16"/>
    <mergeCell ref="G17:H17"/>
    <mergeCell ref="E25:F25"/>
    <mergeCell ref="E26:F26"/>
    <mergeCell ref="E27:F27"/>
    <mergeCell ref="E20:F20"/>
    <mergeCell ref="G5:H5"/>
    <mergeCell ref="G6:H6"/>
    <mergeCell ref="G7:H7"/>
    <mergeCell ref="G8:H8"/>
    <mergeCell ref="G9:H9"/>
    <mergeCell ref="G10:H10"/>
    <mergeCell ref="E18:F18"/>
    <mergeCell ref="E19:F19"/>
    <mergeCell ref="E21:F21"/>
    <mergeCell ref="E22:F22"/>
    <mergeCell ref="E23:F23"/>
    <mergeCell ref="E24:F24"/>
    <mergeCell ref="E12:F12"/>
    <mergeCell ref="E13:F13"/>
    <mergeCell ref="E14:F14"/>
    <mergeCell ref="E15:F15"/>
    <mergeCell ref="E16:F16"/>
    <mergeCell ref="E17:F17"/>
    <mergeCell ref="C25:D25"/>
    <mergeCell ref="C26:D26"/>
    <mergeCell ref="C27:D27"/>
    <mergeCell ref="E5:F5"/>
    <mergeCell ref="E6:F6"/>
    <mergeCell ref="E7:F7"/>
    <mergeCell ref="E8:F8"/>
    <mergeCell ref="E9:F9"/>
    <mergeCell ref="E10:F10"/>
    <mergeCell ref="E11:F11"/>
    <mergeCell ref="C20:D20"/>
    <mergeCell ref="C21:D21"/>
    <mergeCell ref="C22:D22"/>
    <mergeCell ref="C23:D23"/>
    <mergeCell ref="C24:D24"/>
    <mergeCell ref="C12:D12"/>
    <mergeCell ref="C19:D19"/>
    <mergeCell ref="C13:D13"/>
    <mergeCell ref="C14:D14"/>
    <mergeCell ref="C5:D5"/>
    <mergeCell ref="C6:D6"/>
    <mergeCell ref="C7:D7"/>
    <mergeCell ref="C8:D8"/>
    <mergeCell ref="C9:D9"/>
    <mergeCell ref="C11:D11"/>
    <mergeCell ref="C10:D10"/>
    <mergeCell ref="A23:B23"/>
    <mergeCell ref="A24:B24"/>
    <mergeCell ref="A12:B12"/>
    <mergeCell ref="A8:B8"/>
    <mergeCell ref="A7:B7"/>
    <mergeCell ref="C16:D16"/>
    <mergeCell ref="C17:D17"/>
    <mergeCell ref="C18:D18"/>
    <mergeCell ref="A11:B11"/>
    <mergeCell ref="A10:B10"/>
    <mergeCell ref="H2:I2"/>
    <mergeCell ref="H1:I1"/>
    <mergeCell ref="A26:B26"/>
    <mergeCell ref="A27:B27"/>
    <mergeCell ref="A16:B16"/>
    <mergeCell ref="A17:B17"/>
    <mergeCell ref="A18:B18"/>
    <mergeCell ref="A19:B19"/>
    <mergeCell ref="A20:B20"/>
    <mergeCell ref="A25:B25"/>
    <mergeCell ref="A22:B22"/>
    <mergeCell ref="A4:B4"/>
    <mergeCell ref="A15:B15"/>
    <mergeCell ref="A14:B14"/>
    <mergeCell ref="A13:B13"/>
    <mergeCell ref="C15:D15"/>
    <mergeCell ref="A6:B6"/>
    <mergeCell ref="A5:B5"/>
    <mergeCell ref="A21:B21"/>
    <mergeCell ref="A9:B9"/>
  </mergeCells>
  <dataValidations count="1">
    <dataValidation type="list" allowBlank="1" showInputMessage="1" showErrorMessage="1" sqref="H1:I1">
      <formula1>"B5,B4,B3,B2,B1,A5,A4,A3,A2,A1,B5厚,B4厚,B3厚,B2厚,A6厚,A4厚,B3×4,B3×3,B3×2,B3+B4,B2+B3,B1+B2,三ツ折,はがき,横長B3,変形特殊,"</formula1>
    </dataValidation>
  </dataValidations>
  <hyperlinks>
    <hyperlink ref="A5:A8" location="2011後期・全域配布三重（コード付）.xls#桑名市・桑名郡・いなべ市・員弁郡!A1" display="桑名市"/>
    <hyperlink ref="A13" location="津市!A1" tooltip="津市ページへジャンプ" display="津市"/>
    <hyperlink ref="A9" location="四日市市!A1" tooltip="四日市市ページへジャンプ" display="四日市市"/>
    <hyperlink ref="A10:A12" location="2011後期・全域配布三重（コード付）.xls#三重郡・亀山市・鈴鹿市!A1" display="三重郡"/>
    <hyperlink ref="A14:A15" location="松阪市・多気郡!A1" display="松阪市"/>
    <hyperlink ref="A16:A17" location="伊勢市・度会郡!A1" display="伊勢市"/>
    <hyperlink ref="A18:A20" location="鳥羽市・志摩市・尾鷲市!A1" display="鳥羽市"/>
    <hyperlink ref="A21:A23" location="熊野市・北牟婁郡・南牟婁郡!A1" display="熊野市"/>
    <hyperlink ref="A24:A26" location="伊賀市・名張市・新宮市!A1" display="伊賀市"/>
    <hyperlink ref="A5" location="桑名市・桑名郡・いなべ市・員弁郡!A1" tooltip="桑名市ページへジャンプ" display="桑名市"/>
    <hyperlink ref="A6" location="桑名市・桑名郡・いなべ市・員弁郡!A1" tooltip="桑名郡ページへジャンプ" display="桑名郡"/>
    <hyperlink ref="A7" location="桑名市・桑名郡・いなべ市・員弁郡!A1" tooltip="いなべ市ページへジャンプ" display="いなべ市"/>
    <hyperlink ref="A8" location="桑名市・桑名郡・いなべ市・員弁郡!A1" tooltip="員弁郡ページへジャンプ" display="員弁郡"/>
    <hyperlink ref="A10" location="三重郡・亀山市・鈴鹿市!A1" tooltip="三重郡ページへジャンプ" display="三重郡"/>
    <hyperlink ref="A11" location="三重郡・亀山市・鈴鹿市!A1" tooltip="亀山市ページへジャンプ" display="亀山市"/>
    <hyperlink ref="A12" location="三重郡・亀山市・鈴鹿市!A1" tooltip="鈴鹿市ページへジャンプ" display="鈴鹿市"/>
    <hyperlink ref="A14" location="松阪市・多気郡!A1" tooltip="松阪市ページへジャンプ" display="松阪市"/>
    <hyperlink ref="A15" location="松阪市・多気郡!A1" tooltip="多気郡ページへジャンプ" display="多気郡"/>
    <hyperlink ref="A16" location="伊勢市・度会郡!A1" tooltip="伊勢市ページへジャンプ" display="伊勢市"/>
    <hyperlink ref="A17" location="伊勢市・度会郡!A1" tooltip="度会郡ページへジャンプ" display="度会郡"/>
    <hyperlink ref="A18" location="鳥羽市・志摩市・尾鷲市!A1" tooltip="鳥羽市ページへジャンプ" display="鳥羽市"/>
    <hyperlink ref="A19" location="鳥羽市・志摩市・尾鷲市!A1" tooltip="志摩市ページへジャンプ" display="志摩市"/>
    <hyperlink ref="A20" location="鳥羽市・志摩市・尾鷲市!A1" tooltip="尾鷲市ページへジャンプ" display="尾鷲市"/>
    <hyperlink ref="A21" location="熊野市・北牟婁郡・南牟婁郡!A1" tooltip="熊野市ページへジャンプ" display="熊野市"/>
    <hyperlink ref="A22" location="熊野市・北牟婁郡・南牟婁郡!A1" tooltip="北牟婁郡ページへジャンプ" display="北牟婁郡"/>
    <hyperlink ref="A23" location="熊野市・北牟婁郡・南牟婁郡!A1" tooltip="南牟婁郡ページへジャンプ" display="南牟婁郡"/>
    <hyperlink ref="A24" location="伊賀市・名張市・新宮市!A1" tooltip="伊賀市ページへジャンプ" display="伊賀市"/>
    <hyperlink ref="A25" location="伊賀市・名張市・新宮市!A1" tooltip="名張市ページへジャンプ" display="名張市"/>
    <hyperlink ref="A26" location="伊賀市・名張市・新宮市!A1" tooltip="新宮市ページへジャンプ" display="新宮市"/>
  </hyperlinks>
  <printOptions horizontalCentered="1"/>
  <pageMargins left="0.5905511811023623" right="0.5905511811023623" top="0.6299212598425197" bottom="0.4724409448818898" header="0" footer="0.1968503937007874"/>
  <pageSetup fitToHeight="1" fitToWidth="1" horizontalDpi="600" verticalDpi="600" orientation="portrait" paperSize="9" scale="72" r:id="rId1"/>
</worksheet>
</file>

<file path=xl/worksheets/sheet6.xml><?xml version="1.0" encoding="utf-8"?>
<worksheet xmlns="http://schemas.openxmlformats.org/spreadsheetml/2006/main" xmlns:r="http://schemas.openxmlformats.org/officeDocument/2006/relationships">
  <sheetPr>
    <pageSetUpPr fitToPage="1"/>
  </sheetPr>
  <dimension ref="A1:K49"/>
  <sheetViews>
    <sheetView showZeros="0" zoomScale="70" zoomScaleNormal="70" zoomScalePageLayoutView="0" workbookViewId="0" topLeftCell="A1">
      <pane xSplit="3" ySplit="2" topLeftCell="D3" activePane="bottomRight" state="frozen"/>
      <selection pane="topLeft" activeCell="L7" sqref="L7"/>
      <selection pane="topRight" activeCell="L7" sqref="L7"/>
      <selection pane="bottomLeft" activeCell="L7" sqref="L7"/>
      <selection pane="bottomRight" activeCell="U19" sqref="U19"/>
    </sheetView>
  </sheetViews>
  <sheetFormatPr defaultColWidth="9.00390625" defaultRowHeight="13.5"/>
  <cols>
    <col min="1" max="1" width="10.125" style="1" customWidth="1"/>
    <col min="2" max="2" width="1.625" style="1" customWidth="1"/>
    <col min="3" max="3" width="10.125" style="1" customWidth="1"/>
    <col min="4" max="4" width="8.625" style="66" hidden="1" customWidth="1"/>
    <col min="5" max="5" width="20.625" style="5" customWidth="1"/>
    <col min="6" max="7" width="18.625" style="13" customWidth="1"/>
    <col min="8" max="9" width="12.625" style="1" customWidth="1"/>
    <col min="10" max="11" width="7.625" style="6" customWidth="1"/>
    <col min="12" max="16384" width="9.00390625" style="6" customWidth="1"/>
  </cols>
  <sheetData>
    <row r="1" spans="1:9" s="77" customFormat="1" ht="39.75" customHeight="1">
      <c r="A1" s="436" t="s">
        <v>1</v>
      </c>
      <c r="B1" s="437"/>
      <c r="C1" s="438"/>
      <c r="D1" s="155"/>
      <c r="E1" s="155" t="s">
        <v>46</v>
      </c>
      <c r="F1" s="440"/>
      <c r="G1" s="441"/>
      <c r="H1" s="156" t="s">
        <v>220</v>
      </c>
      <c r="I1" s="120"/>
    </row>
    <row r="2" spans="1:9" s="77" customFormat="1" ht="39.75" customHeight="1">
      <c r="A2" s="433"/>
      <c r="B2" s="434"/>
      <c r="C2" s="435"/>
      <c r="D2" s="155"/>
      <c r="E2" s="155" t="s">
        <v>47</v>
      </c>
      <c r="F2" s="440"/>
      <c r="G2" s="441"/>
      <c r="H2" s="156" t="s">
        <v>17</v>
      </c>
      <c r="I2" s="191">
        <f>SUM(A6,A24,A30,A41)</f>
        <v>0</v>
      </c>
    </row>
    <row r="3" spans="4:11" s="77" customFormat="1" ht="24.75" customHeight="1">
      <c r="D3" s="78"/>
      <c r="E3" s="442" t="s">
        <v>481</v>
      </c>
      <c r="F3" s="442"/>
      <c r="G3" s="442"/>
      <c r="H3" s="442"/>
      <c r="I3" s="442"/>
      <c r="J3" s="442"/>
      <c r="K3" s="442"/>
    </row>
    <row r="4" spans="1:11" s="89" customFormat="1" ht="21" customHeight="1">
      <c r="A4" s="431" t="s">
        <v>0</v>
      </c>
      <c r="B4" s="428"/>
      <c r="C4" s="432"/>
      <c r="D4" s="427" t="s">
        <v>48</v>
      </c>
      <c r="E4" s="439"/>
      <c r="F4" s="88" t="s">
        <v>49</v>
      </c>
      <c r="G4" s="178" t="s">
        <v>347</v>
      </c>
      <c r="H4" s="179" t="s">
        <v>50</v>
      </c>
      <c r="I4" s="100" t="s">
        <v>381</v>
      </c>
      <c r="J4" s="157" t="s">
        <v>371</v>
      </c>
      <c r="K4" s="158" t="s">
        <v>372</v>
      </c>
    </row>
    <row r="5" spans="1:11" ht="21" customHeight="1">
      <c r="A5" s="39" t="s">
        <v>16</v>
      </c>
      <c r="B5" s="123"/>
      <c r="C5" s="124"/>
      <c r="D5" s="49" t="s">
        <v>52</v>
      </c>
      <c r="E5" s="7" t="s">
        <v>438</v>
      </c>
      <c r="F5" s="201">
        <v>7550</v>
      </c>
      <c r="G5" s="202"/>
      <c r="H5" s="203">
        <v>2950</v>
      </c>
      <c r="I5" s="204">
        <v>4600</v>
      </c>
      <c r="J5" s="163" t="s">
        <v>374</v>
      </c>
      <c r="K5" s="164" t="s">
        <v>374</v>
      </c>
    </row>
    <row r="6" spans="1:11" ht="21" customHeight="1">
      <c r="A6" s="91">
        <f>SUM(G21)</f>
        <v>0</v>
      </c>
      <c r="B6" s="26" t="s">
        <v>20</v>
      </c>
      <c r="C6" s="92">
        <f>SUM(F21)</f>
        <v>53350</v>
      </c>
      <c r="D6" s="50" t="s">
        <v>53</v>
      </c>
      <c r="E6" s="8" t="s">
        <v>258</v>
      </c>
      <c r="F6" s="205">
        <v>9200</v>
      </c>
      <c r="G6" s="206"/>
      <c r="H6" s="207">
        <v>3850</v>
      </c>
      <c r="I6" s="208">
        <v>5350</v>
      </c>
      <c r="J6" s="165" t="s">
        <v>373</v>
      </c>
      <c r="K6" s="166" t="s">
        <v>373</v>
      </c>
    </row>
    <row r="7" spans="1:11" ht="21" customHeight="1">
      <c r="A7" s="125"/>
      <c r="B7" s="126"/>
      <c r="C7" s="127"/>
      <c r="D7" s="50" t="s">
        <v>54</v>
      </c>
      <c r="E7" s="8" t="s">
        <v>437</v>
      </c>
      <c r="F7" s="205">
        <v>4950</v>
      </c>
      <c r="G7" s="206"/>
      <c r="H7" s="207">
        <v>2000</v>
      </c>
      <c r="I7" s="208">
        <v>2950</v>
      </c>
      <c r="J7" s="165" t="s">
        <v>373</v>
      </c>
      <c r="K7" s="166" t="s">
        <v>373</v>
      </c>
    </row>
    <row r="8" spans="1:11" ht="21" customHeight="1">
      <c r="A8" s="125"/>
      <c r="B8" s="126"/>
      <c r="C8" s="127"/>
      <c r="D8" s="50" t="s">
        <v>55</v>
      </c>
      <c r="E8" s="8" t="s">
        <v>229</v>
      </c>
      <c r="F8" s="205">
        <v>2100</v>
      </c>
      <c r="G8" s="206"/>
      <c r="H8" s="207">
        <v>1000</v>
      </c>
      <c r="I8" s="208">
        <v>1100</v>
      </c>
      <c r="J8" s="165" t="s">
        <v>373</v>
      </c>
      <c r="K8" s="166" t="s">
        <v>373</v>
      </c>
    </row>
    <row r="9" spans="1:11" ht="21" customHeight="1">
      <c r="A9" s="125"/>
      <c r="B9" s="126"/>
      <c r="C9" s="127"/>
      <c r="D9" s="50" t="s">
        <v>56</v>
      </c>
      <c r="E9" s="8" t="s">
        <v>259</v>
      </c>
      <c r="F9" s="205">
        <v>2600</v>
      </c>
      <c r="G9" s="206"/>
      <c r="H9" s="207">
        <v>1250</v>
      </c>
      <c r="I9" s="208">
        <v>1350</v>
      </c>
      <c r="J9" s="165" t="s">
        <v>373</v>
      </c>
      <c r="K9" s="166" t="s">
        <v>373</v>
      </c>
    </row>
    <row r="10" spans="1:11" ht="21" customHeight="1">
      <c r="A10" s="125"/>
      <c r="B10" s="126"/>
      <c r="C10" s="127"/>
      <c r="D10" s="50" t="s">
        <v>57</v>
      </c>
      <c r="E10" s="8" t="s">
        <v>279</v>
      </c>
      <c r="F10" s="205">
        <v>9000</v>
      </c>
      <c r="G10" s="206"/>
      <c r="H10" s="207">
        <v>4100</v>
      </c>
      <c r="I10" s="208">
        <v>4900</v>
      </c>
      <c r="J10" s="165" t="s">
        <v>373</v>
      </c>
      <c r="K10" s="166" t="s">
        <v>373</v>
      </c>
    </row>
    <row r="11" spans="1:11" ht="21" customHeight="1">
      <c r="A11" s="125"/>
      <c r="B11" s="126"/>
      <c r="C11" s="127"/>
      <c r="D11" s="50" t="s">
        <v>58</v>
      </c>
      <c r="E11" s="8" t="s">
        <v>280</v>
      </c>
      <c r="F11" s="205">
        <v>7350</v>
      </c>
      <c r="G11" s="206"/>
      <c r="H11" s="207">
        <v>3400</v>
      </c>
      <c r="I11" s="208">
        <v>3950</v>
      </c>
      <c r="J11" s="165" t="s">
        <v>373</v>
      </c>
      <c r="K11" s="166" t="s">
        <v>373</v>
      </c>
    </row>
    <row r="12" spans="1:11" ht="21" customHeight="1">
      <c r="A12" s="125"/>
      <c r="B12" s="126"/>
      <c r="C12" s="127"/>
      <c r="D12" s="50" t="s">
        <v>59</v>
      </c>
      <c r="E12" s="8" t="s">
        <v>435</v>
      </c>
      <c r="F12" s="205">
        <v>1900</v>
      </c>
      <c r="G12" s="206"/>
      <c r="H12" s="207">
        <v>900</v>
      </c>
      <c r="I12" s="208">
        <v>1000</v>
      </c>
      <c r="J12" s="165" t="s">
        <v>373</v>
      </c>
      <c r="K12" s="166" t="s">
        <v>373</v>
      </c>
    </row>
    <row r="13" spans="1:11" ht="21" customHeight="1">
      <c r="A13" s="125"/>
      <c r="B13" s="126"/>
      <c r="C13" s="127"/>
      <c r="D13" s="50" t="s">
        <v>60</v>
      </c>
      <c r="E13" s="8" t="s">
        <v>434</v>
      </c>
      <c r="F13" s="205">
        <v>3700</v>
      </c>
      <c r="G13" s="206"/>
      <c r="H13" s="207">
        <v>2500</v>
      </c>
      <c r="I13" s="208">
        <v>1200</v>
      </c>
      <c r="J13" s="165" t="s">
        <v>373</v>
      </c>
      <c r="K13" s="166" t="s">
        <v>373</v>
      </c>
    </row>
    <row r="14" spans="1:11" ht="21" customHeight="1">
      <c r="A14" s="125"/>
      <c r="B14" s="126"/>
      <c r="C14" s="127"/>
      <c r="D14" s="50" t="s">
        <v>61</v>
      </c>
      <c r="E14" s="8" t="s">
        <v>436</v>
      </c>
      <c r="F14" s="205">
        <v>5000</v>
      </c>
      <c r="G14" s="206"/>
      <c r="H14" s="207">
        <v>3450</v>
      </c>
      <c r="I14" s="208">
        <v>1550</v>
      </c>
      <c r="J14" s="165" t="s">
        <v>373</v>
      </c>
      <c r="K14" s="166" t="s">
        <v>373</v>
      </c>
    </row>
    <row r="15" spans="1:11" ht="21" customHeight="1">
      <c r="A15" s="91"/>
      <c r="B15" s="26"/>
      <c r="C15" s="92"/>
      <c r="D15" s="50"/>
      <c r="E15" s="8"/>
      <c r="F15" s="205"/>
      <c r="G15" s="206"/>
      <c r="H15" s="207"/>
      <c r="I15" s="208"/>
      <c r="J15" s="165"/>
      <c r="K15" s="166"/>
    </row>
    <row r="16" spans="1:11" ht="21" customHeight="1">
      <c r="A16" s="91"/>
      <c r="B16" s="26"/>
      <c r="C16" s="92"/>
      <c r="D16" s="51"/>
      <c r="E16" s="14"/>
      <c r="F16" s="209"/>
      <c r="G16" s="210"/>
      <c r="H16" s="211"/>
      <c r="I16" s="212"/>
      <c r="J16" s="165"/>
      <c r="K16" s="166"/>
    </row>
    <row r="17" spans="1:11" ht="21" customHeight="1">
      <c r="A17" s="91"/>
      <c r="B17" s="26"/>
      <c r="C17" s="92"/>
      <c r="D17" s="51"/>
      <c r="E17" s="14"/>
      <c r="F17" s="209"/>
      <c r="G17" s="210"/>
      <c r="H17" s="211"/>
      <c r="I17" s="212"/>
      <c r="J17" s="165"/>
      <c r="K17" s="166"/>
    </row>
    <row r="18" spans="1:11" ht="21" customHeight="1">
      <c r="A18" s="37"/>
      <c r="B18" s="38"/>
      <c r="C18" s="90"/>
      <c r="D18" s="51"/>
      <c r="E18" s="14"/>
      <c r="F18" s="209"/>
      <c r="G18" s="210"/>
      <c r="H18" s="211"/>
      <c r="I18" s="212"/>
      <c r="J18" s="165"/>
      <c r="K18" s="166"/>
    </row>
    <row r="19" spans="1:11" ht="21" customHeight="1">
      <c r="A19" s="37"/>
      <c r="B19" s="38"/>
      <c r="C19" s="90"/>
      <c r="D19" s="51"/>
      <c r="E19" s="14"/>
      <c r="F19" s="213"/>
      <c r="G19" s="214"/>
      <c r="H19" s="211"/>
      <c r="I19" s="212"/>
      <c r="J19" s="165"/>
      <c r="K19" s="166"/>
    </row>
    <row r="20" spans="1:11" ht="21" customHeight="1">
      <c r="A20" s="37"/>
      <c r="B20" s="38"/>
      <c r="C20" s="90"/>
      <c r="D20" s="51"/>
      <c r="E20" s="14"/>
      <c r="F20" s="213"/>
      <c r="G20" s="214"/>
      <c r="H20" s="211"/>
      <c r="I20" s="212"/>
      <c r="J20" s="167"/>
      <c r="K20" s="168"/>
    </row>
    <row r="21" spans="1:11" s="12" customFormat="1" ht="21" customHeight="1">
      <c r="A21" s="128"/>
      <c r="B21" s="129"/>
      <c r="C21" s="130"/>
      <c r="D21" s="52"/>
      <c r="E21" s="17" t="str">
        <f>CONCATENATE(FIXED(COUNTA(E5:E20),0,0),"　店")</f>
        <v>10　店</v>
      </c>
      <c r="F21" s="215">
        <f>SUM(F5:F20)</f>
        <v>53350</v>
      </c>
      <c r="G21" s="216">
        <f>SUM(G5:G20)</f>
        <v>0</v>
      </c>
      <c r="H21" s="217">
        <f>SUM(H5:H20)</f>
        <v>25400</v>
      </c>
      <c r="I21" s="218">
        <f>SUM(I5:I20)</f>
        <v>27950</v>
      </c>
      <c r="J21" s="161"/>
      <c r="K21" s="162"/>
    </row>
    <row r="22" spans="1:11" s="12" customFormat="1" ht="21" customHeight="1">
      <c r="A22" s="37"/>
      <c r="B22" s="38"/>
      <c r="C22" s="90"/>
      <c r="D22" s="51"/>
      <c r="E22" s="14"/>
      <c r="F22" s="213"/>
      <c r="G22" s="219"/>
      <c r="H22" s="211"/>
      <c r="I22" s="220"/>
      <c r="J22" s="161"/>
      <c r="K22" s="162"/>
    </row>
    <row r="23" spans="1:11" ht="21" customHeight="1">
      <c r="A23" s="98" t="s">
        <v>18</v>
      </c>
      <c r="B23" s="96"/>
      <c r="C23" s="97"/>
      <c r="D23" s="53"/>
      <c r="E23" s="15" t="s">
        <v>478</v>
      </c>
      <c r="F23" s="221" t="s">
        <v>382</v>
      </c>
      <c r="G23" s="222"/>
      <c r="H23" s="223" t="s">
        <v>382</v>
      </c>
      <c r="I23" s="224" t="s">
        <v>382</v>
      </c>
      <c r="J23" s="169"/>
      <c r="K23" s="170"/>
    </row>
    <row r="24" spans="1:11" ht="21" customHeight="1">
      <c r="A24" s="91"/>
      <c r="B24" s="26" t="s">
        <v>20</v>
      </c>
      <c r="C24" s="92"/>
      <c r="D24" s="50"/>
      <c r="E24" s="8"/>
      <c r="F24" s="225"/>
      <c r="G24" s="226"/>
      <c r="H24" s="207"/>
      <c r="I24" s="208"/>
      <c r="J24" s="165"/>
      <c r="K24" s="166"/>
    </row>
    <row r="25" spans="1:11" ht="21" customHeight="1">
      <c r="A25" s="37"/>
      <c r="B25" s="38"/>
      <c r="C25" s="90"/>
      <c r="D25" s="51"/>
      <c r="E25" s="14"/>
      <c r="F25" s="213"/>
      <c r="G25" s="214"/>
      <c r="H25" s="211"/>
      <c r="I25" s="212"/>
      <c r="J25" s="165"/>
      <c r="K25" s="166"/>
    </row>
    <row r="26" spans="1:11" ht="21" customHeight="1">
      <c r="A26" s="93"/>
      <c r="B26" s="94"/>
      <c r="C26" s="95"/>
      <c r="D26" s="54"/>
      <c r="E26" s="16"/>
      <c r="F26" s="227"/>
      <c r="G26" s="228"/>
      <c r="H26" s="229"/>
      <c r="I26" s="212"/>
      <c r="J26" s="167"/>
      <c r="K26" s="168"/>
    </row>
    <row r="27" spans="1:11" s="12" customFormat="1" ht="21" customHeight="1">
      <c r="A27" s="128"/>
      <c r="B27" s="129"/>
      <c r="C27" s="130"/>
      <c r="D27" s="52"/>
      <c r="E27" s="17" t="str">
        <f>CONCATENATE(FIXED(COUNTA(E23:E26),0,0),"　店")</f>
        <v>1　店</v>
      </c>
      <c r="F27" s="215">
        <f>SUM(F23:F26)</f>
        <v>0</v>
      </c>
      <c r="G27" s="216">
        <f>SUM(G23:G26)</f>
        <v>0</v>
      </c>
      <c r="H27" s="217">
        <f>SUM(H23:H26)</f>
        <v>0</v>
      </c>
      <c r="I27" s="218"/>
      <c r="J27" s="161"/>
      <c r="K27" s="162"/>
    </row>
    <row r="28" spans="1:11" s="12" customFormat="1" ht="21" customHeight="1">
      <c r="A28" s="37"/>
      <c r="B28" s="38"/>
      <c r="C28" s="90"/>
      <c r="D28" s="51"/>
      <c r="E28" s="14"/>
      <c r="F28" s="213"/>
      <c r="G28" s="219"/>
      <c r="H28" s="211"/>
      <c r="I28" s="220"/>
      <c r="J28" s="161"/>
      <c r="K28" s="162"/>
    </row>
    <row r="29" spans="1:11" ht="21" customHeight="1">
      <c r="A29" s="98" t="s">
        <v>13</v>
      </c>
      <c r="B29" s="96"/>
      <c r="C29" s="97"/>
      <c r="D29" s="49" t="s">
        <v>62</v>
      </c>
      <c r="E29" s="7" t="s">
        <v>305</v>
      </c>
      <c r="F29" s="230">
        <v>1850</v>
      </c>
      <c r="G29" s="231"/>
      <c r="H29" s="223">
        <v>1000</v>
      </c>
      <c r="I29" s="224">
        <v>850</v>
      </c>
      <c r="J29" s="169"/>
      <c r="K29" s="170" t="s">
        <v>373</v>
      </c>
    </row>
    <row r="30" spans="1:11" ht="21" customHeight="1">
      <c r="A30" s="37">
        <f>SUM(G38)</f>
        <v>0</v>
      </c>
      <c r="B30" s="38" t="s">
        <v>21</v>
      </c>
      <c r="C30" s="90">
        <f>SUM(F38)</f>
        <v>13100</v>
      </c>
      <c r="D30" s="50" t="s">
        <v>63</v>
      </c>
      <c r="E30" s="8" t="s">
        <v>329</v>
      </c>
      <c r="F30" s="232">
        <v>2200</v>
      </c>
      <c r="G30" s="233"/>
      <c r="H30" s="211">
        <v>1200</v>
      </c>
      <c r="I30" s="212">
        <v>1000</v>
      </c>
      <c r="J30" s="165"/>
      <c r="K30" s="166" t="s">
        <v>373</v>
      </c>
    </row>
    <row r="31" spans="1:11" ht="21" customHeight="1">
      <c r="A31" s="99"/>
      <c r="B31" s="76"/>
      <c r="C31" s="79"/>
      <c r="D31" s="50" t="s">
        <v>64</v>
      </c>
      <c r="E31" s="8" t="s">
        <v>306</v>
      </c>
      <c r="F31" s="232">
        <v>3200</v>
      </c>
      <c r="G31" s="233"/>
      <c r="H31" s="211">
        <v>1800</v>
      </c>
      <c r="I31" s="212">
        <v>1400</v>
      </c>
      <c r="J31" s="165"/>
      <c r="K31" s="166" t="s">
        <v>373</v>
      </c>
    </row>
    <row r="32" spans="1:11" ht="21" customHeight="1">
      <c r="A32" s="37"/>
      <c r="B32" s="38"/>
      <c r="C32" s="90"/>
      <c r="D32" s="50" t="s">
        <v>65</v>
      </c>
      <c r="E32" s="8" t="s">
        <v>330</v>
      </c>
      <c r="F32" s="234">
        <v>2000</v>
      </c>
      <c r="G32" s="233"/>
      <c r="H32" s="211">
        <v>2000</v>
      </c>
      <c r="I32" s="181">
        <v>0</v>
      </c>
      <c r="J32" s="165"/>
      <c r="K32" s="166"/>
    </row>
    <row r="33" spans="1:11" ht="21" customHeight="1">
      <c r="A33" s="37"/>
      <c r="B33" s="38"/>
      <c r="C33" s="90"/>
      <c r="D33" s="50" t="s">
        <v>66</v>
      </c>
      <c r="E33" s="8" t="s">
        <v>307</v>
      </c>
      <c r="F33" s="232">
        <v>2350</v>
      </c>
      <c r="G33" s="233"/>
      <c r="H33" s="211">
        <v>1400</v>
      </c>
      <c r="I33" s="212">
        <v>950</v>
      </c>
      <c r="J33" s="165"/>
      <c r="K33" s="166" t="s">
        <v>373</v>
      </c>
    </row>
    <row r="34" spans="1:11" ht="21" customHeight="1">
      <c r="A34" s="37"/>
      <c r="B34" s="38"/>
      <c r="C34" s="90"/>
      <c r="D34" s="50" t="s">
        <v>67</v>
      </c>
      <c r="E34" s="8" t="s">
        <v>490</v>
      </c>
      <c r="F34" s="234">
        <v>1500</v>
      </c>
      <c r="G34" s="233"/>
      <c r="H34" s="211">
        <v>1500</v>
      </c>
      <c r="I34" s="181">
        <v>0</v>
      </c>
      <c r="J34" s="165"/>
      <c r="K34" s="166"/>
    </row>
    <row r="35" spans="1:11" ht="21" customHeight="1">
      <c r="A35" s="37"/>
      <c r="B35" s="38"/>
      <c r="C35" s="90"/>
      <c r="D35" s="50"/>
      <c r="E35" s="8"/>
      <c r="F35" s="234"/>
      <c r="G35" s="233"/>
      <c r="H35" s="211"/>
      <c r="I35" s="212"/>
      <c r="J35" s="165"/>
      <c r="K35" s="166"/>
    </row>
    <row r="36" spans="1:11" ht="21" customHeight="1">
      <c r="A36" s="91"/>
      <c r="B36" s="26"/>
      <c r="C36" s="92"/>
      <c r="D36" s="50"/>
      <c r="E36" s="8"/>
      <c r="F36" s="225"/>
      <c r="G36" s="226"/>
      <c r="H36" s="207"/>
      <c r="I36" s="208"/>
      <c r="J36" s="165"/>
      <c r="K36" s="166"/>
    </row>
    <row r="37" spans="1:11" ht="21" customHeight="1">
      <c r="A37" s="37"/>
      <c r="B37" s="38"/>
      <c r="C37" s="90"/>
      <c r="D37" s="51"/>
      <c r="E37" s="14"/>
      <c r="F37" s="213"/>
      <c r="G37" s="214"/>
      <c r="H37" s="211"/>
      <c r="I37" s="212"/>
      <c r="J37" s="167"/>
      <c r="K37" s="168"/>
    </row>
    <row r="38" spans="1:11" s="12" customFormat="1" ht="21" customHeight="1">
      <c r="A38" s="128"/>
      <c r="B38" s="129"/>
      <c r="C38" s="130"/>
      <c r="D38" s="52"/>
      <c r="E38" s="17" t="str">
        <f>CONCATENATE(FIXED(COUNTA(E29:E37),0,0),"　店")</f>
        <v>6　店</v>
      </c>
      <c r="F38" s="215">
        <f>SUM(F29:F37)</f>
        <v>13100</v>
      </c>
      <c r="G38" s="216">
        <f>SUM(G29:G37)</f>
        <v>0</v>
      </c>
      <c r="H38" s="217">
        <f>SUM(H29:H37)</f>
        <v>8900</v>
      </c>
      <c r="I38" s="218">
        <f>SUM(I29:I37)</f>
        <v>4200</v>
      </c>
      <c r="J38" s="161"/>
      <c r="K38" s="162"/>
    </row>
    <row r="39" spans="1:11" s="12" customFormat="1" ht="21" customHeight="1">
      <c r="A39" s="37"/>
      <c r="B39" s="38"/>
      <c r="C39" s="90"/>
      <c r="D39" s="51"/>
      <c r="E39" s="14"/>
      <c r="F39" s="213"/>
      <c r="G39" s="219"/>
      <c r="H39" s="211"/>
      <c r="I39" s="220"/>
      <c r="J39" s="360"/>
      <c r="K39" s="361"/>
    </row>
    <row r="40" spans="1:11" ht="21" customHeight="1">
      <c r="A40" s="98" t="s">
        <v>19</v>
      </c>
      <c r="B40" s="96"/>
      <c r="C40" s="97"/>
      <c r="D40" s="49" t="s">
        <v>68</v>
      </c>
      <c r="E40" s="7" t="s">
        <v>439</v>
      </c>
      <c r="F40" s="235">
        <v>7900</v>
      </c>
      <c r="G40" s="288"/>
      <c r="H40" s="203">
        <v>3850</v>
      </c>
      <c r="I40" s="224">
        <v>4050</v>
      </c>
      <c r="J40" s="362" t="s">
        <v>373</v>
      </c>
      <c r="K40" s="363" t="s">
        <v>373</v>
      </c>
    </row>
    <row r="41" spans="1:11" ht="21" customHeight="1">
      <c r="A41" s="37">
        <f>SUM(G48)</f>
        <v>0</v>
      </c>
      <c r="B41" s="38" t="s">
        <v>22</v>
      </c>
      <c r="C41" s="90">
        <f>SUM(F48)</f>
        <v>7900</v>
      </c>
      <c r="D41" s="51"/>
      <c r="E41" s="14"/>
      <c r="F41" s="213"/>
      <c r="G41" s="214"/>
      <c r="H41" s="211"/>
      <c r="I41" s="212"/>
      <c r="J41" s="165"/>
      <c r="K41" s="166"/>
    </row>
    <row r="42" spans="1:11" ht="21" customHeight="1">
      <c r="A42" s="99"/>
      <c r="B42" s="76"/>
      <c r="C42" s="79"/>
      <c r="D42" s="51"/>
      <c r="E42" s="14"/>
      <c r="F42" s="213"/>
      <c r="G42" s="214"/>
      <c r="H42" s="211"/>
      <c r="I42" s="212"/>
      <c r="J42" s="165"/>
      <c r="K42" s="166"/>
    </row>
    <row r="43" spans="1:11" ht="21" customHeight="1">
      <c r="A43" s="37"/>
      <c r="B43" s="38"/>
      <c r="C43" s="90"/>
      <c r="D43" s="51"/>
      <c r="E43" s="14"/>
      <c r="F43" s="213"/>
      <c r="G43" s="214"/>
      <c r="H43" s="211"/>
      <c r="I43" s="212"/>
      <c r="J43" s="165"/>
      <c r="K43" s="166"/>
    </row>
    <row r="44" spans="1:11" ht="21" customHeight="1">
      <c r="A44" s="91"/>
      <c r="B44" s="26"/>
      <c r="C44" s="92"/>
      <c r="D44" s="50"/>
      <c r="E44" s="8"/>
      <c r="F44" s="225"/>
      <c r="G44" s="226"/>
      <c r="H44" s="207"/>
      <c r="I44" s="208"/>
      <c r="J44" s="165"/>
      <c r="K44" s="166"/>
    </row>
    <row r="45" spans="1:11" ht="21" customHeight="1">
      <c r="A45" s="37"/>
      <c r="B45" s="38"/>
      <c r="C45" s="90"/>
      <c r="D45" s="51"/>
      <c r="E45" s="14"/>
      <c r="F45" s="213"/>
      <c r="G45" s="214"/>
      <c r="H45" s="211"/>
      <c r="I45" s="212"/>
      <c r="J45" s="165"/>
      <c r="K45" s="166"/>
    </row>
    <row r="46" spans="1:11" ht="21" customHeight="1">
      <c r="A46" s="37"/>
      <c r="B46" s="38"/>
      <c r="C46" s="90"/>
      <c r="D46" s="51"/>
      <c r="E46" s="14"/>
      <c r="F46" s="213"/>
      <c r="G46" s="214"/>
      <c r="H46" s="211"/>
      <c r="I46" s="212"/>
      <c r="J46" s="165"/>
      <c r="K46" s="166"/>
    </row>
    <row r="47" spans="1:11" ht="21" customHeight="1">
      <c r="A47" s="37"/>
      <c r="B47" s="38"/>
      <c r="C47" s="90"/>
      <c r="D47" s="51"/>
      <c r="E47" s="16"/>
      <c r="F47" s="227"/>
      <c r="G47" s="214"/>
      <c r="H47" s="211"/>
      <c r="I47" s="212"/>
      <c r="J47" s="167"/>
      <c r="K47" s="168"/>
    </row>
    <row r="48" spans="1:11" s="12" customFormat="1" ht="21" customHeight="1">
      <c r="A48" s="9"/>
      <c r="B48" s="10"/>
      <c r="C48" s="11"/>
      <c r="D48" s="52"/>
      <c r="E48" s="17" t="str">
        <f>CONCATENATE(FIXED(COUNTA(E40:E47),0,0),"　店")</f>
        <v>1　店</v>
      </c>
      <c r="F48" s="215">
        <f>SUM(F40:F47)</f>
        <v>7900</v>
      </c>
      <c r="G48" s="216">
        <f>SUM(G40:G47)</f>
        <v>0</v>
      </c>
      <c r="H48" s="236">
        <f>SUM(H40:H47)</f>
        <v>3850</v>
      </c>
      <c r="I48" s="237">
        <f>SUM(I40:I47)</f>
        <v>4050</v>
      </c>
      <c r="J48" s="153"/>
      <c r="K48" s="154"/>
    </row>
    <row r="49" spans="1:11" s="12" customFormat="1" ht="21" customHeight="1">
      <c r="A49" s="122" t="s">
        <v>492</v>
      </c>
      <c r="B49" s="2"/>
      <c r="C49" s="2"/>
      <c r="D49" s="73"/>
      <c r="E49" s="4"/>
      <c r="F49" s="3"/>
      <c r="G49" s="3"/>
      <c r="H49" s="147"/>
      <c r="I49" s="147"/>
      <c r="K49" s="147" t="s">
        <v>15</v>
      </c>
    </row>
  </sheetData>
  <sheetProtection password="CC7B" sheet="1" objects="1" scenarios="1" formatCells="0"/>
  <mergeCells count="7">
    <mergeCell ref="A4:C4"/>
    <mergeCell ref="A2:C2"/>
    <mergeCell ref="A1:C1"/>
    <mergeCell ref="D4:E4"/>
    <mergeCell ref="F2:G2"/>
    <mergeCell ref="F1:G1"/>
    <mergeCell ref="E3:K3"/>
  </mergeCells>
  <dataValidations count="7">
    <dataValidation type="whole" operator="lessThanOrEqual" allowBlank="1" showInputMessage="1" showErrorMessage="1" sqref="H5:I31 H35:I48">
      <formula1>F5</formula1>
    </dataValidation>
    <dataValidation type="whole" operator="lessThanOrEqual" showInputMessage="1" showErrorMessage="1" sqref="GT5:IV65536 HH3:IV4">
      <formula1>GR5</formula1>
    </dataValidation>
    <dataValidation type="whole" operator="lessThanOrEqual" showInputMessage="1" showErrorMessage="1" sqref="GS3:HG4">
      <formula1>GO3</formula1>
    </dataValidation>
    <dataValidation type="whole" operator="lessThanOrEqual" allowBlank="1" showInputMessage="1" showErrorMessage="1" sqref="G5:G20 G23:G25 G29:G37 G40:G47">
      <formula1>F5</formula1>
    </dataValidation>
    <dataValidation type="whole" operator="lessThanOrEqual" showInputMessage="1" showErrorMessage="1" sqref="L3:L65536 M5:GS65536 M3:GR4">
      <formula1>#REF!</formula1>
    </dataValidation>
    <dataValidation type="list" allowBlank="1" showInputMessage="1" showErrorMessage="1" sqref="I1">
      <formula1>"B5,B4,B3,B2,B1,A5,A4,A3,A2,A1,B5厚,B4厚,B3厚,B2厚,A6厚,A4厚,B3×4,B3×3,B3×2,B3+B4,B2+B3,B1+B2,三ツ折,はがき,横長B3,変形特殊,"</formula1>
    </dataValidation>
    <dataValidation operator="lessThanOrEqual" showInputMessage="1" showErrorMessage="1" sqref="L1:IV2"/>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6"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K51"/>
  <sheetViews>
    <sheetView showZeros="0" zoomScale="70" zoomScaleNormal="70" zoomScalePageLayoutView="0" workbookViewId="0" topLeftCell="A1">
      <pane xSplit="3" ySplit="2" topLeftCell="E3" activePane="bottomRight" state="frozen"/>
      <selection pane="topLeft" activeCell="G3" sqref="G3:K3"/>
      <selection pane="topRight" activeCell="G3" sqref="G3:K3"/>
      <selection pane="bottomLeft" activeCell="G3" sqref="G3:K3"/>
      <selection pane="bottomRight" activeCell="O24" sqref="O24"/>
    </sheetView>
  </sheetViews>
  <sheetFormatPr defaultColWidth="9.00390625" defaultRowHeight="13.5"/>
  <cols>
    <col min="1" max="1" width="10.125" style="1" customWidth="1"/>
    <col min="2" max="2" width="1.625" style="1" customWidth="1"/>
    <col min="3" max="3" width="10.125" style="1" customWidth="1"/>
    <col min="4" max="4" width="8.875" style="66" hidden="1" customWidth="1"/>
    <col min="5" max="5" width="20.625" style="5" customWidth="1"/>
    <col min="6" max="7" width="18.625" style="13" customWidth="1"/>
    <col min="8" max="9" width="12.625" style="1" customWidth="1"/>
    <col min="10" max="11" width="7.625" style="6" customWidth="1"/>
    <col min="12" max="16384" width="9.00390625" style="6" customWidth="1"/>
  </cols>
  <sheetData>
    <row r="1" spans="1:9" s="77" customFormat="1" ht="39.75" customHeight="1">
      <c r="A1" s="436" t="s">
        <v>1</v>
      </c>
      <c r="B1" s="437"/>
      <c r="C1" s="438"/>
      <c r="D1" s="155"/>
      <c r="E1" s="155" t="s">
        <v>46</v>
      </c>
      <c r="F1" s="440"/>
      <c r="G1" s="441"/>
      <c r="H1" s="156" t="s">
        <v>220</v>
      </c>
      <c r="I1" s="120"/>
    </row>
    <row r="2" spans="1:9" s="77" customFormat="1" ht="39.75" customHeight="1">
      <c r="A2" s="433"/>
      <c r="B2" s="434"/>
      <c r="C2" s="435"/>
      <c r="D2" s="155"/>
      <c r="E2" s="155" t="s">
        <v>47</v>
      </c>
      <c r="F2" s="440"/>
      <c r="G2" s="441"/>
      <c r="H2" s="156" t="s">
        <v>17</v>
      </c>
      <c r="I2" s="191">
        <f>SUM(A6)</f>
        <v>0</v>
      </c>
    </row>
    <row r="3" spans="4:11" s="77" customFormat="1" ht="24.75" customHeight="1">
      <c r="D3" s="78"/>
      <c r="E3" s="442" t="s">
        <v>481</v>
      </c>
      <c r="F3" s="442"/>
      <c r="G3" s="442"/>
      <c r="H3" s="442"/>
      <c r="I3" s="442"/>
      <c r="J3" s="442"/>
      <c r="K3" s="442"/>
    </row>
    <row r="4" spans="1:11" s="89" customFormat="1" ht="21" customHeight="1">
      <c r="A4" s="431" t="s">
        <v>0</v>
      </c>
      <c r="B4" s="428"/>
      <c r="C4" s="432"/>
      <c r="D4" s="427" t="s">
        <v>48</v>
      </c>
      <c r="E4" s="439"/>
      <c r="F4" s="88" t="s">
        <v>49</v>
      </c>
      <c r="G4" s="178" t="s">
        <v>347</v>
      </c>
      <c r="H4" s="179" t="s">
        <v>50</v>
      </c>
      <c r="I4" s="100" t="s">
        <v>381</v>
      </c>
      <c r="J4" s="159" t="s">
        <v>371</v>
      </c>
      <c r="K4" s="160" t="s">
        <v>372</v>
      </c>
    </row>
    <row r="5" spans="1:11" ht="21" customHeight="1">
      <c r="A5" s="141" t="s">
        <v>23</v>
      </c>
      <c r="B5" s="123"/>
      <c r="C5" s="124"/>
      <c r="D5" s="49" t="s">
        <v>69</v>
      </c>
      <c r="E5" s="7" t="s">
        <v>346</v>
      </c>
      <c r="F5" s="238">
        <v>4950</v>
      </c>
      <c r="G5" s="239"/>
      <c r="H5" s="203">
        <v>2400</v>
      </c>
      <c r="I5" s="204">
        <v>2550</v>
      </c>
      <c r="J5" s="171"/>
      <c r="K5" s="170" t="s">
        <v>373</v>
      </c>
    </row>
    <row r="6" spans="1:11" ht="21" customHeight="1">
      <c r="A6" s="91">
        <f>SUM(G48)</f>
        <v>0</v>
      </c>
      <c r="B6" s="26" t="s">
        <v>25</v>
      </c>
      <c r="C6" s="92">
        <f>SUM(F48)</f>
        <v>121650</v>
      </c>
      <c r="D6" s="50" t="s">
        <v>70</v>
      </c>
      <c r="E6" s="8" t="s">
        <v>440</v>
      </c>
      <c r="F6" s="240">
        <v>10000</v>
      </c>
      <c r="G6" s="241"/>
      <c r="H6" s="207">
        <v>4550</v>
      </c>
      <c r="I6" s="208">
        <v>5450</v>
      </c>
      <c r="J6" s="173"/>
      <c r="K6" s="166" t="s">
        <v>373</v>
      </c>
    </row>
    <row r="7" spans="1:11" ht="21" customHeight="1">
      <c r="A7" s="125"/>
      <c r="B7" s="126"/>
      <c r="C7" s="127"/>
      <c r="D7" s="50" t="s">
        <v>71</v>
      </c>
      <c r="E7" s="8" t="s">
        <v>272</v>
      </c>
      <c r="F7" s="240">
        <v>5350</v>
      </c>
      <c r="G7" s="241"/>
      <c r="H7" s="207">
        <v>2500</v>
      </c>
      <c r="I7" s="208">
        <v>2850</v>
      </c>
      <c r="J7" s="173"/>
      <c r="K7" s="166" t="s">
        <v>373</v>
      </c>
    </row>
    <row r="8" spans="1:11" ht="21" customHeight="1">
      <c r="A8" s="125"/>
      <c r="B8" s="126"/>
      <c r="C8" s="127"/>
      <c r="D8" s="50" t="s">
        <v>72</v>
      </c>
      <c r="E8" s="8" t="s">
        <v>273</v>
      </c>
      <c r="F8" s="240">
        <v>5250</v>
      </c>
      <c r="G8" s="241"/>
      <c r="H8" s="207">
        <v>2150</v>
      </c>
      <c r="I8" s="208">
        <v>3100</v>
      </c>
      <c r="J8" s="173"/>
      <c r="K8" s="166" t="s">
        <v>373</v>
      </c>
    </row>
    <row r="9" spans="1:11" ht="21" customHeight="1">
      <c r="A9" s="125"/>
      <c r="B9" s="126"/>
      <c r="C9" s="127"/>
      <c r="D9" s="50" t="s">
        <v>73</v>
      </c>
      <c r="E9" s="8" t="s">
        <v>443</v>
      </c>
      <c r="F9" s="240">
        <v>3250</v>
      </c>
      <c r="G9" s="241"/>
      <c r="H9" s="207">
        <v>1400</v>
      </c>
      <c r="I9" s="208">
        <v>1850</v>
      </c>
      <c r="J9" s="173"/>
      <c r="K9" s="166" t="s">
        <v>373</v>
      </c>
    </row>
    <row r="10" spans="1:11" ht="21" customHeight="1">
      <c r="A10" s="125"/>
      <c r="B10" s="126"/>
      <c r="C10" s="127"/>
      <c r="D10" s="50" t="s">
        <v>74</v>
      </c>
      <c r="E10" s="8" t="s">
        <v>493</v>
      </c>
      <c r="F10" s="240">
        <v>2950</v>
      </c>
      <c r="G10" s="241"/>
      <c r="H10" s="207">
        <v>1700</v>
      </c>
      <c r="I10" s="208">
        <v>1250</v>
      </c>
      <c r="J10" s="173"/>
      <c r="K10" s="166" t="s">
        <v>373</v>
      </c>
    </row>
    <row r="11" spans="1:11" ht="21" customHeight="1">
      <c r="A11" s="125"/>
      <c r="B11" s="126"/>
      <c r="C11" s="127"/>
      <c r="D11" s="50" t="s">
        <v>75</v>
      </c>
      <c r="E11" s="8" t="s">
        <v>446</v>
      </c>
      <c r="F11" s="240">
        <v>3300</v>
      </c>
      <c r="G11" s="241"/>
      <c r="H11" s="207">
        <v>1750</v>
      </c>
      <c r="I11" s="208">
        <v>1550</v>
      </c>
      <c r="J11" s="364" t="s">
        <v>431</v>
      </c>
      <c r="K11" s="166" t="s">
        <v>373</v>
      </c>
    </row>
    <row r="12" spans="1:11" ht="21" customHeight="1">
      <c r="A12" s="125"/>
      <c r="B12" s="126"/>
      <c r="C12" s="127"/>
      <c r="D12" s="50" t="s">
        <v>76</v>
      </c>
      <c r="E12" s="8" t="s">
        <v>447</v>
      </c>
      <c r="F12" s="240">
        <v>5800</v>
      </c>
      <c r="G12" s="241"/>
      <c r="H12" s="207">
        <v>2300</v>
      </c>
      <c r="I12" s="208">
        <v>3500</v>
      </c>
      <c r="J12" s="173"/>
      <c r="K12" s="166" t="s">
        <v>373</v>
      </c>
    </row>
    <row r="13" spans="1:11" ht="21" customHeight="1">
      <c r="A13" s="125"/>
      <c r="B13" s="126"/>
      <c r="C13" s="127"/>
      <c r="D13" s="50" t="s">
        <v>77</v>
      </c>
      <c r="E13" s="8" t="s">
        <v>302</v>
      </c>
      <c r="F13" s="240">
        <v>5450</v>
      </c>
      <c r="G13" s="241"/>
      <c r="H13" s="207">
        <v>2300</v>
      </c>
      <c r="I13" s="208">
        <v>3150</v>
      </c>
      <c r="J13" s="173"/>
      <c r="K13" s="166" t="s">
        <v>373</v>
      </c>
    </row>
    <row r="14" spans="1:11" ht="21" customHeight="1">
      <c r="A14" s="125"/>
      <c r="B14" s="126"/>
      <c r="C14" s="127"/>
      <c r="D14" s="50" t="s">
        <v>78</v>
      </c>
      <c r="E14" s="8" t="s">
        <v>303</v>
      </c>
      <c r="F14" s="240">
        <v>5350</v>
      </c>
      <c r="G14" s="241"/>
      <c r="H14" s="207">
        <v>2200</v>
      </c>
      <c r="I14" s="208">
        <v>3150</v>
      </c>
      <c r="J14" s="173"/>
      <c r="K14" s="166" t="s">
        <v>373</v>
      </c>
    </row>
    <row r="15" spans="1:11" ht="21" customHeight="1">
      <c r="A15" s="125"/>
      <c r="B15" s="126"/>
      <c r="C15" s="127"/>
      <c r="D15" s="50" t="s">
        <v>79</v>
      </c>
      <c r="E15" s="8" t="s">
        <v>444</v>
      </c>
      <c r="F15" s="240">
        <v>3550</v>
      </c>
      <c r="G15" s="241"/>
      <c r="H15" s="207">
        <v>1500</v>
      </c>
      <c r="I15" s="208">
        <v>2050</v>
      </c>
      <c r="J15" s="173"/>
      <c r="K15" s="166" t="s">
        <v>373</v>
      </c>
    </row>
    <row r="16" spans="1:11" ht="21" customHeight="1">
      <c r="A16" s="125"/>
      <c r="B16" s="126"/>
      <c r="C16" s="127"/>
      <c r="D16" s="50" t="s">
        <v>80</v>
      </c>
      <c r="E16" s="8" t="s">
        <v>304</v>
      </c>
      <c r="F16" s="240">
        <v>6900</v>
      </c>
      <c r="G16" s="241"/>
      <c r="H16" s="207">
        <v>2850</v>
      </c>
      <c r="I16" s="208">
        <v>4050</v>
      </c>
      <c r="J16" s="173"/>
      <c r="K16" s="166" t="s">
        <v>373</v>
      </c>
    </row>
    <row r="17" spans="1:11" ht="21" customHeight="1">
      <c r="A17" s="125"/>
      <c r="B17" s="126"/>
      <c r="C17" s="127"/>
      <c r="D17" s="50" t="s">
        <v>81</v>
      </c>
      <c r="E17" s="8" t="s">
        <v>274</v>
      </c>
      <c r="F17" s="240">
        <v>5400</v>
      </c>
      <c r="G17" s="241"/>
      <c r="H17" s="207">
        <v>1700</v>
      </c>
      <c r="I17" s="208">
        <v>3700</v>
      </c>
      <c r="J17" s="173"/>
      <c r="K17" s="166" t="s">
        <v>373</v>
      </c>
    </row>
    <row r="18" spans="1:11" ht="21" customHeight="1">
      <c r="A18" s="125"/>
      <c r="B18" s="126"/>
      <c r="C18" s="127"/>
      <c r="D18" s="50" t="s">
        <v>82</v>
      </c>
      <c r="E18" s="8" t="s">
        <v>275</v>
      </c>
      <c r="F18" s="240">
        <v>9250</v>
      </c>
      <c r="G18" s="241"/>
      <c r="H18" s="207">
        <v>3300</v>
      </c>
      <c r="I18" s="208">
        <v>5950</v>
      </c>
      <c r="J18" s="173"/>
      <c r="K18" s="166" t="s">
        <v>373</v>
      </c>
    </row>
    <row r="19" spans="1:11" ht="21" customHeight="1">
      <c r="A19" s="125"/>
      <c r="B19" s="126"/>
      <c r="C19" s="127"/>
      <c r="D19" s="50" t="s">
        <v>83</v>
      </c>
      <c r="E19" s="8" t="s">
        <v>276</v>
      </c>
      <c r="F19" s="240">
        <v>4900</v>
      </c>
      <c r="G19" s="241"/>
      <c r="H19" s="207">
        <v>2000</v>
      </c>
      <c r="I19" s="208">
        <v>2900</v>
      </c>
      <c r="J19" s="173"/>
      <c r="K19" s="166" t="s">
        <v>373</v>
      </c>
    </row>
    <row r="20" spans="1:11" ht="21" customHeight="1">
      <c r="A20" s="125"/>
      <c r="B20" s="126"/>
      <c r="C20" s="127"/>
      <c r="D20" s="50" t="s">
        <v>84</v>
      </c>
      <c r="E20" s="8" t="s">
        <v>442</v>
      </c>
      <c r="F20" s="240">
        <v>5500</v>
      </c>
      <c r="G20" s="241"/>
      <c r="H20" s="207">
        <v>2150</v>
      </c>
      <c r="I20" s="208">
        <v>3350</v>
      </c>
      <c r="J20" s="173"/>
      <c r="K20" s="166" t="s">
        <v>373</v>
      </c>
    </row>
    <row r="21" spans="1:11" ht="21" customHeight="1">
      <c r="A21" s="125"/>
      <c r="B21" s="126"/>
      <c r="C21" s="127"/>
      <c r="D21" s="50" t="s">
        <v>85</v>
      </c>
      <c r="E21" s="8" t="s">
        <v>277</v>
      </c>
      <c r="F21" s="240">
        <v>5900</v>
      </c>
      <c r="G21" s="241"/>
      <c r="H21" s="207">
        <v>2200</v>
      </c>
      <c r="I21" s="208">
        <v>3700</v>
      </c>
      <c r="J21" s="173"/>
      <c r="K21" s="166" t="s">
        <v>373</v>
      </c>
    </row>
    <row r="22" spans="1:11" ht="21" customHeight="1">
      <c r="A22" s="125"/>
      <c r="B22" s="126"/>
      <c r="C22" s="127"/>
      <c r="D22" s="50" t="s">
        <v>86</v>
      </c>
      <c r="E22" s="8" t="s">
        <v>278</v>
      </c>
      <c r="F22" s="240">
        <v>4050</v>
      </c>
      <c r="G22" s="241"/>
      <c r="H22" s="207">
        <v>1550</v>
      </c>
      <c r="I22" s="208">
        <v>2500</v>
      </c>
      <c r="J22" s="173"/>
      <c r="K22" s="166" t="s">
        <v>373</v>
      </c>
    </row>
    <row r="23" spans="1:11" ht="21" customHeight="1">
      <c r="A23" s="125"/>
      <c r="B23" s="126"/>
      <c r="C23" s="127"/>
      <c r="D23" s="50" t="s">
        <v>87</v>
      </c>
      <c r="E23" s="8" t="s">
        <v>445</v>
      </c>
      <c r="F23" s="240">
        <v>5300</v>
      </c>
      <c r="G23" s="241"/>
      <c r="H23" s="207">
        <v>2150</v>
      </c>
      <c r="I23" s="208">
        <v>3150</v>
      </c>
      <c r="J23" s="173"/>
      <c r="K23" s="166" t="s">
        <v>373</v>
      </c>
    </row>
    <row r="24" spans="1:11" ht="21" customHeight="1">
      <c r="A24" s="125"/>
      <c r="B24" s="126"/>
      <c r="C24" s="127"/>
      <c r="D24" s="50" t="s">
        <v>88</v>
      </c>
      <c r="E24" s="8" t="s">
        <v>441</v>
      </c>
      <c r="F24" s="240">
        <v>4350</v>
      </c>
      <c r="G24" s="241"/>
      <c r="H24" s="207">
        <v>2300</v>
      </c>
      <c r="I24" s="208">
        <v>2050</v>
      </c>
      <c r="J24" s="173"/>
      <c r="K24" s="166" t="s">
        <v>373</v>
      </c>
    </row>
    <row r="25" spans="1:11" ht="21" customHeight="1">
      <c r="A25" s="125"/>
      <c r="B25" s="126"/>
      <c r="C25" s="127"/>
      <c r="D25" s="50" t="s">
        <v>89</v>
      </c>
      <c r="E25" s="8" t="s">
        <v>333</v>
      </c>
      <c r="F25" s="240">
        <v>5850</v>
      </c>
      <c r="G25" s="241"/>
      <c r="H25" s="207">
        <v>3450</v>
      </c>
      <c r="I25" s="208">
        <v>2400</v>
      </c>
      <c r="J25" s="173"/>
      <c r="K25" s="166" t="s">
        <v>373</v>
      </c>
    </row>
    <row r="26" spans="1:11" ht="21" customHeight="1">
      <c r="A26" s="125"/>
      <c r="B26" s="126"/>
      <c r="C26" s="127"/>
      <c r="D26" s="50" t="s">
        <v>90</v>
      </c>
      <c r="E26" s="8" t="s">
        <v>494</v>
      </c>
      <c r="F26" s="240">
        <v>4500</v>
      </c>
      <c r="G26" s="241"/>
      <c r="H26" s="207">
        <v>2500</v>
      </c>
      <c r="I26" s="208">
        <v>2000</v>
      </c>
      <c r="J26" s="173"/>
      <c r="K26" s="166" t="s">
        <v>373</v>
      </c>
    </row>
    <row r="27" spans="1:11" ht="21" customHeight="1">
      <c r="A27" s="125"/>
      <c r="B27" s="126"/>
      <c r="C27" s="127"/>
      <c r="D27" s="50" t="s">
        <v>91</v>
      </c>
      <c r="E27" s="8" t="s">
        <v>244</v>
      </c>
      <c r="F27" s="240">
        <v>4550</v>
      </c>
      <c r="G27" s="241"/>
      <c r="H27" s="207">
        <v>1900</v>
      </c>
      <c r="I27" s="208">
        <v>2650</v>
      </c>
      <c r="J27" s="173"/>
      <c r="K27" s="166" t="s">
        <v>373</v>
      </c>
    </row>
    <row r="28" spans="1:11" ht="21" customHeight="1">
      <c r="A28" s="125"/>
      <c r="B28" s="126"/>
      <c r="C28" s="127"/>
      <c r="D28" s="50"/>
      <c r="E28" s="8"/>
      <c r="F28" s="240"/>
      <c r="G28" s="241"/>
      <c r="H28" s="207"/>
      <c r="I28" s="208"/>
      <c r="J28" s="173"/>
      <c r="K28" s="166"/>
    </row>
    <row r="29" spans="1:11" ht="21" customHeight="1">
      <c r="A29" s="125"/>
      <c r="B29" s="126"/>
      <c r="C29" s="127"/>
      <c r="D29" s="50"/>
      <c r="E29" s="8"/>
      <c r="F29" s="240"/>
      <c r="G29" s="241"/>
      <c r="H29" s="207"/>
      <c r="I29" s="208"/>
      <c r="J29" s="173"/>
      <c r="K29" s="166"/>
    </row>
    <row r="30" spans="1:11" ht="21" customHeight="1">
      <c r="A30" s="125"/>
      <c r="B30" s="126"/>
      <c r="C30" s="127"/>
      <c r="D30" s="50"/>
      <c r="E30" s="8"/>
      <c r="F30" s="240"/>
      <c r="G30" s="241"/>
      <c r="H30" s="207"/>
      <c r="I30" s="208"/>
      <c r="J30" s="173"/>
      <c r="K30" s="166"/>
    </row>
    <row r="31" spans="1:11" ht="21" customHeight="1">
      <c r="A31" s="125"/>
      <c r="B31" s="126"/>
      <c r="C31" s="127"/>
      <c r="D31" s="50"/>
      <c r="E31" s="8"/>
      <c r="F31" s="240"/>
      <c r="G31" s="241"/>
      <c r="H31" s="207"/>
      <c r="I31" s="208"/>
      <c r="J31" s="173"/>
      <c r="K31" s="166"/>
    </row>
    <row r="32" spans="1:11" ht="21" customHeight="1">
      <c r="A32" s="125"/>
      <c r="B32" s="126"/>
      <c r="C32" s="127"/>
      <c r="D32" s="50"/>
      <c r="E32" s="8"/>
      <c r="F32" s="225"/>
      <c r="G32" s="242"/>
      <c r="H32" s="207"/>
      <c r="I32" s="208"/>
      <c r="J32" s="173"/>
      <c r="K32" s="174"/>
    </row>
    <row r="33" spans="1:11" ht="21" customHeight="1">
      <c r="A33" s="125"/>
      <c r="B33" s="126"/>
      <c r="C33" s="127"/>
      <c r="D33" s="50"/>
      <c r="E33" s="8"/>
      <c r="F33" s="225"/>
      <c r="G33" s="242"/>
      <c r="H33" s="207"/>
      <c r="I33" s="208"/>
      <c r="J33" s="173"/>
      <c r="K33" s="174"/>
    </row>
    <row r="34" spans="1:11" ht="21" customHeight="1">
      <c r="A34" s="125"/>
      <c r="B34" s="126"/>
      <c r="C34" s="127"/>
      <c r="D34" s="50"/>
      <c r="E34" s="8"/>
      <c r="F34" s="225"/>
      <c r="G34" s="242"/>
      <c r="H34" s="207"/>
      <c r="I34" s="208"/>
      <c r="J34" s="173"/>
      <c r="K34" s="174"/>
    </row>
    <row r="35" spans="1:11" ht="21" customHeight="1">
      <c r="A35" s="125"/>
      <c r="B35" s="126"/>
      <c r="C35" s="127"/>
      <c r="D35" s="51"/>
      <c r="E35" s="14"/>
      <c r="F35" s="213"/>
      <c r="G35" s="243"/>
      <c r="H35" s="211"/>
      <c r="I35" s="212"/>
      <c r="J35" s="173"/>
      <c r="K35" s="174"/>
    </row>
    <row r="36" spans="1:11" ht="21" customHeight="1">
      <c r="A36" s="136"/>
      <c r="B36" s="137"/>
      <c r="C36" s="138"/>
      <c r="D36" s="51"/>
      <c r="E36" s="14"/>
      <c r="F36" s="213"/>
      <c r="G36" s="243"/>
      <c r="H36" s="211"/>
      <c r="I36" s="212"/>
      <c r="J36" s="173"/>
      <c r="K36" s="174"/>
    </row>
    <row r="37" spans="1:11" ht="21" customHeight="1">
      <c r="A37" s="136"/>
      <c r="B37" s="137"/>
      <c r="C37" s="138"/>
      <c r="D37" s="51"/>
      <c r="E37" s="14"/>
      <c r="F37" s="213"/>
      <c r="G37" s="243"/>
      <c r="H37" s="211"/>
      <c r="I37" s="212"/>
      <c r="J37" s="173"/>
      <c r="K37" s="174"/>
    </row>
    <row r="38" spans="1:11" ht="21" customHeight="1">
      <c r="A38" s="136"/>
      <c r="B38" s="137"/>
      <c r="C38" s="138"/>
      <c r="D38" s="51"/>
      <c r="E38" s="14"/>
      <c r="F38" s="213"/>
      <c r="G38" s="243"/>
      <c r="H38" s="211"/>
      <c r="I38" s="212"/>
      <c r="J38" s="173"/>
      <c r="K38" s="174"/>
    </row>
    <row r="39" spans="1:11" ht="21" customHeight="1">
      <c r="A39" s="136"/>
      <c r="B39" s="137"/>
      <c r="C39" s="138"/>
      <c r="D39" s="51"/>
      <c r="E39" s="14"/>
      <c r="F39" s="213"/>
      <c r="G39" s="243"/>
      <c r="H39" s="211"/>
      <c r="I39" s="212"/>
      <c r="J39" s="173"/>
      <c r="K39" s="174"/>
    </row>
    <row r="40" spans="1:11" ht="21" customHeight="1">
      <c r="A40" s="136"/>
      <c r="B40" s="137"/>
      <c r="C40" s="138"/>
      <c r="D40" s="51"/>
      <c r="E40" s="14"/>
      <c r="F40" s="213"/>
      <c r="G40" s="243"/>
      <c r="H40" s="211"/>
      <c r="I40" s="212"/>
      <c r="J40" s="173"/>
      <c r="K40" s="174"/>
    </row>
    <row r="41" spans="1:11" ht="21" customHeight="1">
      <c r="A41" s="136"/>
      <c r="B41" s="137"/>
      <c r="C41" s="138"/>
      <c r="D41" s="51"/>
      <c r="E41" s="14"/>
      <c r="F41" s="213"/>
      <c r="G41" s="243"/>
      <c r="H41" s="211"/>
      <c r="I41" s="212"/>
      <c r="J41" s="173"/>
      <c r="K41" s="174"/>
    </row>
    <row r="42" spans="1:11" ht="21" customHeight="1">
      <c r="A42" s="136"/>
      <c r="B42" s="137"/>
      <c r="C42" s="138"/>
      <c r="D42" s="51"/>
      <c r="E42" s="14"/>
      <c r="F42" s="213"/>
      <c r="G42" s="243"/>
      <c r="H42" s="211"/>
      <c r="I42" s="212"/>
      <c r="J42" s="173"/>
      <c r="K42" s="174"/>
    </row>
    <row r="43" spans="1:11" ht="21" customHeight="1">
      <c r="A43" s="136"/>
      <c r="B43" s="137"/>
      <c r="C43" s="138"/>
      <c r="D43" s="51"/>
      <c r="E43" s="14"/>
      <c r="F43" s="213"/>
      <c r="G43" s="243"/>
      <c r="H43" s="211"/>
      <c r="I43" s="212"/>
      <c r="J43" s="173"/>
      <c r="K43" s="174"/>
    </row>
    <row r="44" spans="1:11" ht="21" customHeight="1">
      <c r="A44" s="136"/>
      <c r="B44" s="137"/>
      <c r="C44" s="138"/>
      <c r="D44" s="51"/>
      <c r="E44" s="14"/>
      <c r="F44" s="213"/>
      <c r="G44" s="243"/>
      <c r="H44" s="211"/>
      <c r="I44" s="212"/>
      <c r="J44" s="173"/>
      <c r="K44" s="174"/>
    </row>
    <row r="45" spans="1:11" ht="21" customHeight="1">
      <c r="A45" s="136"/>
      <c r="B45" s="137"/>
      <c r="C45" s="138"/>
      <c r="D45" s="51"/>
      <c r="E45" s="14"/>
      <c r="F45" s="213"/>
      <c r="G45" s="243"/>
      <c r="H45" s="211"/>
      <c r="I45" s="212"/>
      <c r="J45" s="173"/>
      <c r="K45" s="174"/>
    </row>
    <row r="46" spans="1:11" ht="21" customHeight="1">
      <c r="A46" s="136"/>
      <c r="B46" s="137"/>
      <c r="C46" s="138"/>
      <c r="D46" s="51"/>
      <c r="E46" s="14"/>
      <c r="F46" s="213"/>
      <c r="G46" s="243"/>
      <c r="H46" s="211"/>
      <c r="I46" s="212"/>
      <c r="J46" s="173"/>
      <c r="K46" s="174"/>
    </row>
    <row r="47" spans="1:11" ht="21" customHeight="1">
      <c r="A47" s="136"/>
      <c r="B47" s="137"/>
      <c r="C47" s="138"/>
      <c r="D47" s="51"/>
      <c r="E47" s="14"/>
      <c r="F47" s="213"/>
      <c r="G47" s="243"/>
      <c r="H47" s="211"/>
      <c r="I47" s="212"/>
      <c r="J47" s="175"/>
      <c r="K47" s="176"/>
    </row>
    <row r="48" spans="1:11" s="12" customFormat="1" ht="21" customHeight="1">
      <c r="A48" s="9"/>
      <c r="B48" s="10"/>
      <c r="C48" s="11"/>
      <c r="D48" s="52"/>
      <c r="E48" s="70" t="str">
        <f>CONCATENATE(FIXED(COUNTA(E5:E47),0,0),"　店")</f>
        <v>23　店</v>
      </c>
      <c r="F48" s="215">
        <f>SUM(F5:F47)</f>
        <v>121650</v>
      </c>
      <c r="G48" s="216">
        <f>SUM(G5:G47)</f>
        <v>0</v>
      </c>
      <c r="H48" s="217">
        <f>SUM(H5:H47)</f>
        <v>52800</v>
      </c>
      <c r="I48" s="218">
        <f>SUM(I5:I47)</f>
        <v>68850</v>
      </c>
      <c r="J48" s="153"/>
      <c r="K48" s="154"/>
    </row>
    <row r="49" spans="1:11" s="12" customFormat="1" ht="21" customHeight="1">
      <c r="A49" s="122" t="s">
        <v>492</v>
      </c>
      <c r="B49" s="2"/>
      <c r="C49" s="2"/>
      <c r="D49" s="73"/>
      <c r="E49" s="4"/>
      <c r="F49" s="3"/>
      <c r="G49" s="3"/>
      <c r="H49" s="147"/>
      <c r="I49" s="147"/>
      <c r="K49" s="147" t="s">
        <v>15</v>
      </c>
    </row>
    <row r="51" ht="13.5">
      <c r="K51" s="365" t="s">
        <v>432</v>
      </c>
    </row>
  </sheetData>
  <sheetProtection password="CC7B" sheet="1" objects="1" scenarios="1" formatCells="0"/>
  <mergeCells count="7">
    <mergeCell ref="A4:C4"/>
    <mergeCell ref="A1:C1"/>
    <mergeCell ref="A2:C2"/>
    <mergeCell ref="D4:E4"/>
    <mergeCell ref="F2:G2"/>
    <mergeCell ref="F1:G1"/>
    <mergeCell ref="E3:K3"/>
  </mergeCells>
  <dataValidations count="7">
    <dataValidation type="whole" operator="lessThanOrEqual" allowBlank="1" showInputMessage="1" showErrorMessage="1" sqref="H5:I48">
      <formula1>F5</formula1>
    </dataValidation>
    <dataValidation type="whole" operator="lessThanOrEqual" showInputMessage="1" showErrorMessage="1" sqref="HH3:IV4 GU5:IV65536">
      <formula1>HF3</formula1>
    </dataValidation>
    <dataValidation operator="lessThanOrEqual" showInputMessage="1" showErrorMessage="1" sqref="L1:IV2"/>
    <dataValidation type="whole" operator="lessThanOrEqual" showInputMessage="1" showErrorMessage="1" sqref="L3:L65536 M3:GR4 M5:GT65536">
      <formula1>#REF!</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showInputMessage="1" showErrorMessage="1" sqref="GS3:HG4">
      <formula1>GO3</formula1>
    </dataValidation>
    <dataValidation type="whole" operator="lessThanOrEqual" allowBlank="1" showInputMessage="1" showErrorMessage="1" sqref="G5:G47">
      <formula1>F5</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6"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K49"/>
  <sheetViews>
    <sheetView showZeros="0" zoomScale="70" zoomScaleNormal="70" zoomScalePageLayoutView="0" workbookViewId="0" topLeftCell="A1">
      <pane xSplit="3" ySplit="2" topLeftCell="D3" activePane="bottomRight" state="frozen"/>
      <selection pane="topLeft" activeCell="F40" sqref="F40"/>
      <selection pane="topRight" activeCell="F40" sqref="F40"/>
      <selection pane="bottomLeft" activeCell="F40" sqref="F40"/>
      <selection pane="bottomRight" activeCell="S11" sqref="S11"/>
    </sheetView>
  </sheetViews>
  <sheetFormatPr defaultColWidth="9.00390625" defaultRowHeight="13.5"/>
  <cols>
    <col min="1" max="1" width="10.125" style="1" customWidth="1"/>
    <col min="2" max="2" width="1.625" style="1" customWidth="1"/>
    <col min="3" max="3" width="10.125" style="1" customWidth="1"/>
    <col min="4" max="4" width="8.625" style="66" hidden="1" customWidth="1"/>
    <col min="5" max="5" width="20.625" style="5" customWidth="1"/>
    <col min="6" max="7" width="18.625" style="13" customWidth="1"/>
    <col min="8" max="9" width="12.625" style="1" customWidth="1"/>
    <col min="10" max="11" width="7.625" style="6" customWidth="1"/>
    <col min="12" max="16384" width="9.00390625" style="6" customWidth="1"/>
  </cols>
  <sheetData>
    <row r="1" spans="1:9" s="77" customFormat="1" ht="39.75" customHeight="1">
      <c r="A1" s="436" t="s">
        <v>1</v>
      </c>
      <c r="B1" s="437"/>
      <c r="C1" s="438"/>
      <c r="D1" s="155"/>
      <c r="E1" s="155" t="s">
        <v>46</v>
      </c>
      <c r="F1" s="440"/>
      <c r="G1" s="441"/>
      <c r="H1" s="156" t="s">
        <v>220</v>
      </c>
      <c r="I1" s="120"/>
    </row>
    <row r="2" spans="1:9" s="77" customFormat="1" ht="39.75" customHeight="1">
      <c r="A2" s="433"/>
      <c r="B2" s="434"/>
      <c r="C2" s="435"/>
      <c r="D2" s="155"/>
      <c r="E2" s="155" t="s">
        <v>47</v>
      </c>
      <c r="F2" s="440"/>
      <c r="G2" s="441"/>
      <c r="H2" s="156" t="s">
        <v>17</v>
      </c>
      <c r="I2" s="191">
        <f>SUM(A28,A17,A6)</f>
        <v>0</v>
      </c>
    </row>
    <row r="3" spans="4:11" s="77" customFormat="1" ht="24.75" customHeight="1">
      <c r="D3" s="78"/>
      <c r="E3" s="442" t="s">
        <v>481</v>
      </c>
      <c r="F3" s="442"/>
      <c r="G3" s="442"/>
      <c r="H3" s="442"/>
      <c r="I3" s="442"/>
      <c r="J3" s="442"/>
      <c r="K3" s="442"/>
    </row>
    <row r="4" spans="1:11" s="89" customFormat="1" ht="21" customHeight="1">
      <c r="A4" s="431" t="s">
        <v>0</v>
      </c>
      <c r="B4" s="428"/>
      <c r="C4" s="432"/>
      <c r="D4" s="427" t="s">
        <v>48</v>
      </c>
      <c r="E4" s="439"/>
      <c r="F4" s="190" t="s">
        <v>49</v>
      </c>
      <c r="G4" s="100" t="s">
        <v>347</v>
      </c>
      <c r="H4" s="179" t="s">
        <v>50</v>
      </c>
      <c r="I4" s="100" t="s">
        <v>381</v>
      </c>
      <c r="J4" s="159" t="s">
        <v>371</v>
      </c>
      <c r="K4" s="160" t="s">
        <v>372</v>
      </c>
    </row>
    <row r="5" spans="1:11" ht="21" customHeight="1">
      <c r="A5" s="141" t="s">
        <v>24</v>
      </c>
      <c r="B5" s="123"/>
      <c r="C5" s="124"/>
      <c r="D5" s="49" t="s">
        <v>92</v>
      </c>
      <c r="E5" s="7" t="s">
        <v>340</v>
      </c>
      <c r="F5" s="244">
        <v>3250</v>
      </c>
      <c r="G5" s="245"/>
      <c r="H5" s="203">
        <v>1900</v>
      </c>
      <c r="I5" s="204">
        <v>1350</v>
      </c>
      <c r="J5" s="171"/>
      <c r="K5" s="170" t="s">
        <v>373</v>
      </c>
    </row>
    <row r="6" spans="1:11" ht="21" customHeight="1">
      <c r="A6" s="91">
        <f>SUM(G14)</f>
        <v>0</v>
      </c>
      <c r="B6" s="26" t="s">
        <v>20</v>
      </c>
      <c r="C6" s="92">
        <f>SUM(F14)</f>
        <v>23350</v>
      </c>
      <c r="D6" s="50" t="s">
        <v>93</v>
      </c>
      <c r="E6" s="8" t="s">
        <v>495</v>
      </c>
      <c r="F6" s="246">
        <v>8000</v>
      </c>
      <c r="G6" s="247"/>
      <c r="H6" s="207">
        <v>4450</v>
      </c>
      <c r="I6" s="208">
        <v>3550</v>
      </c>
      <c r="J6" s="173"/>
      <c r="K6" s="166" t="s">
        <v>373</v>
      </c>
    </row>
    <row r="7" spans="1:11" ht="21" customHeight="1">
      <c r="A7" s="125"/>
      <c r="B7" s="126"/>
      <c r="C7" s="127"/>
      <c r="D7" s="50" t="s">
        <v>94</v>
      </c>
      <c r="E7" s="8" t="s">
        <v>326</v>
      </c>
      <c r="F7" s="246">
        <v>3150</v>
      </c>
      <c r="G7" s="247"/>
      <c r="H7" s="207">
        <v>1650</v>
      </c>
      <c r="I7" s="208">
        <v>1500</v>
      </c>
      <c r="J7" s="173"/>
      <c r="K7" s="166" t="s">
        <v>373</v>
      </c>
    </row>
    <row r="8" spans="1:11" ht="21" customHeight="1">
      <c r="A8" s="125"/>
      <c r="B8" s="126"/>
      <c r="C8" s="127"/>
      <c r="D8" s="50" t="s">
        <v>95</v>
      </c>
      <c r="E8" s="8" t="s">
        <v>448</v>
      </c>
      <c r="F8" s="246">
        <v>2950</v>
      </c>
      <c r="G8" s="247"/>
      <c r="H8" s="207">
        <v>1650</v>
      </c>
      <c r="I8" s="208">
        <v>1300</v>
      </c>
      <c r="J8" s="173"/>
      <c r="K8" s="166" t="s">
        <v>373</v>
      </c>
    </row>
    <row r="9" spans="1:11" ht="21" customHeight="1">
      <c r="A9" s="125"/>
      <c r="B9" s="126"/>
      <c r="C9" s="127"/>
      <c r="D9" s="59" t="s">
        <v>96</v>
      </c>
      <c r="E9" s="8" t="s">
        <v>271</v>
      </c>
      <c r="F9" s="225">
        <v>3000</v>
      </c>
      <c r="G9" s="248"/>
      <c r="H9" s="207">
        <v>1150</v>
      </c>
      <c r="I9" s="208">
        <v>1850</v>
      </c>
      <c r="J9" s="173"/>
      <c r="K9" s="166" t="s">
        <v>373</v>
      </c>
    </row>
    <row r="10" spans="1:11" ht="21" customHeight="1">
      <c r="A10" s="125"/>
      <c r="B10" s="126"/>
      <c r="C10" s="127"/>
      <c r="D10" s="59" t="s">
        <v>97</v>
      </c>
      <c r="E10" s="8" t="s">
        <v>341</v>
      </c>
      <c r="F10" s="225">
        <v>3000</v>
      </c>
      <c r="G10" s="248"/>
      <c r="H10" s="207">
        <v>1200</v>
      </c>
      <c r="I10" s="208">
        <v>1800</v>
      </c>
      <c r="J10" s="173"/>
      <c r="K10" s="166" t="s">
        <v>373</v>
      </c>
    </row>
    <row r="11" spans="1:11" ht="21" customHeight="1">
      <c r="A11" s="125"/>
      <c r="B11" s="126"/>
      <c r="C11" s="127"/>
      <c r="D11" s="50"/>
      <c r="E11" s="8"/>
      <c r="F11" s="225"/>
      <c r="G11" s="248"/>
      <c r="H11" s="207"/>
      <c r="I11" s="208"/>
      <c r="J11" s="173"/>
      <c r="K11" s="174"/>
    </row>
    <row r="12" spans="1:11" ht="21" customHeight="1">
      <c r="A12" s="136"/>
      <c r="B12" s="137"/>
      <c r="C12" s="138"/>
      <c r="D12" s="51"/>
      <c r="E12" s="14"/>
      <c r="F12" s="213"/>
      <c r="G12" s="249"/>
      <c r="H12" s="211"/>
      <c r="I12" s="212"/>
      <c r="J12" s="173"/>
      <c r="K12" s="174"/>
    </row>
    <row r="13" spans="1:11" ht="21" customHeight="1">
      <c r="A13" s="131"/>
      <c r="B13" s="132"/>
      <c r="C13" s="133"/>
      <c r="D13" s="54"/>
      <c r="E13" s="71"/>
      <c r="F13" s="227"/>
      <c r="G13" s="250"/>
      <c r="H13" s="229"/>
      <c r="I13" s="212"/>
      <c r="J13" s="175"/>
      <c r="K13" s="176"/>
    </row>
    <row r="14" spans="1:11" s="12" customFormat="1" ht="21" customHeight="1">
      <c r="A14" s="142"/>
      <c r="B14" s="143"/>
      <c r="C14" s="144"/>
      <c r="D14" s="67"/>
      <c r="E14" s="72" t="str">
        <f>CONCATENATE(FIXED(COUNTA(E5:E13),0,0),"　店")</f>
        <v>6　店</v>
      </c>
      <c r="F14" s="251">
        <f>SUM(F5:F13)</f>
        <v>23350</v>
      </c>
      <c r="G14" s="252">
        <f>SUM(G5:G13)</f>
        <v>0</v>
      </c>
      <c r="H14" s="253">
        <f>SUM(H5:H13)</f>
        <v>12000</v>
      </c>
      <c r="I14" s="237">
        <f>SUM(I5:I13)</f>
        <v>11350</v>
      </c>
      <c r="J14" s="153"/>
      <c r="K14" s="154"/>
    </row>
    <row r="15" spans="1:11" s="12" customFormat="1" ht="21" customHeight="1">
      <c r="A15" s="37"/>
      <c r="B15" s="145"/>
      <c r="C15" s="192"/>
      <c r="D15" s="68"/>
      <c r="E15" s="47"/>
      <c r="F15" s="254"/>
      <c r="G15" s="255"/>
      <c r="H15" s="256"/>
      <c r="I15" s="257"/>
      <c r="J15" s="153"/>
      <c r="K15" s="154"/>
    </row>
    <row r="16" spans="1:11" ht="21" customHeight="1">
      <c r="A16" s="39" t="s">
        <v>26</v>
      </c>
      <c r="B16" s="123"/>
      <c r="C16" s="193"/>
      <c r="D16" s="49" t="s">
        <v>98</v>
      </c>
      <c r="E16" s="7" t="s">
        <v>336</v>
      </c>
      <c r="F16" s="258">
        <v>4000</v>
      </c>
      <c r="G16" s="259"/>
      <c r="H16" s="203">
        <v>1950</v>
      </c>
      <c r="I16" s="224">
        <v>2050</v>
      </c>
      <c r="J16" s="171"/>
      <c r="K16" s="170" t="s">
        <v>373</v>
      </c>
    </row>
    <row r="17" spans="1:11" ht="21" customHeight="1">
      <c r="A17" s="91">
        <f>SUM(G25)</f>
        <v>0</v>
      </c>
      <c r="B17" s="26" t="s">
        <v>28</v>
      </c>
      <c r="C17" s="92">
        <f>SUM(F25)</f>
        <v>16000</v>
      </c>
      <c r="D17" s="61" t="s">
        <v>222</v>
      </c>
      <c r="E17" s="8" t="s">
        <v>450</v>
      </c>
      <c r="F17" s="260">
        <v>4850</v>
      </c>
      <c r="G17" s="261"/>
      <c r="H17" s="207">
        <v>2900</v>
      </c>
      <c r="I17" s="208">
        <v>1950</v>
      </c>
      <c r="J17" s="173"/>
      <c r="K17" s="166" t="s">
        <v>373</v>
      </c>
    </row>
    <row r="18" spans="1:11" ht="21" customHeight="1">
      <c r="A18" s="125"/>
      <c r="B18" s="126"/>
      <c r="C18" s="127"/>
      <c r="D18" s="50" t="s">
        <v>99</v>
      </c>
      <c r="E18" s="8" t="s">
        <v>337</v>
      </c>
      <c r="F18" s="262">
        <v>5700</v>
      </c>
      <c r="G18" s="263"/>
      <c r="H18" s="207">
        <v>2700</v>
      </c>
      <c r="I18" s="208">
        <v>3000</v>
      </c>
      <c r="J18" s="173"/>
      <c r="K18" s="166" t="s">
        <v>373</v>
      </c>
    </row>
    <row r="19" spans="1:11" ht="21" customHeight="1">
      <c r="A19" s="125"/>
      <c r="B19" s="126"/>
      <c r="C19" s="127"/>
      <c r="D19" s="50" t="s">
        <v>100</v>
      </c>
      <c r="E19" s="8" t="s">
        <v>327</v>
      </c>
      <c r="F19" s="262">
        <v>1150</v>
      </c>
      <c r="G19" s="263"/>
      <c r="H19" s="207">
        <v>700</v>
      </c>
      <c r="I19" s="208">
        <v>450</v>
      </c>
      <c r="J19" s="173"/>
      <c r="K19" s="166" t="s">
        <v>373</v>
      </c>
    </row>
    <row r="20" spans="1:11" ht="21" customHeight="1">
      <c r="A20" s="91"/>
      <c r="B20" s="40"/>
      <c r="C20" s="105"/>
      <c r="D20" s="61" t="s">
        <v>221</v>
      </c>
      <c r="E20" s="8" t="s">
        <v>328</v>
      </c>
      <c r="F20" s="262">
        <v>300</v>
      </c>
      <c r="G20" s="263"/>
      <c r="H20" s="207">
        <v>300</v>
      </c>
      <c r="I20" s="183">
        <v>0</v>
      </c>
      <c r="J20" s="173"/>
      <c r="K20" s="166"/>
    </row>
    <row r="21" spans="1:11" ht="21" customHeight="1">
      <c r="A21" s="91"/>
      <c r="B21" s="26"/>
      <c r="C21" s="92"/>
      <c r="D21" s="61"/>
      <c r="E21" s="8"/>
      <c r="F21" s="260"/>
      <c r="G21" s="261"/>
      <c r="H21" s="207"/>
      <c r="I21" s="208"/>
      <c r="J21" s="173"/>
      <c r="K21" s="174"/>
    </row>
    <row r="22" spans="1:11" ht="21" customHeight="1">
      <c r="A22" s="104"/>
      <c r="B22" s="40"/>
      <c r="C22" s="105"/>
      <c r="D22" s="61"/>
      <c r="E22" s="8"/>
      <c r="F22" s="260"/>
      <c r="G22" s="261"/>
      <c r="H22" s="207"/>
      <c r="I22" s="208"/>
      <c r="J22" s="173"/>
      <c r="K22" s="174"/>
    </row>
    <row r="23" spans="1:11" ht="21" customHeight="1">
      <c r="A23" s="104"/>
      <c r="B23" s="40"/>
      <c r="C23" s="105"/>
      <c r="D23" s="61"/>
      <c r="E23" s="8"/>
      <c r="F23" s="260"/>
      <c r="G23" s="261"/>
      <c r="H23" s="207"/>
      <c r="I23" s="208"/>
      <c r="J23" s="173"/>
      <c r="K23" s="174"/>
    </row>
    <row r="24" spans="1:11" ht="21" customHeight="1">
      <c r="A24" s="104"/>
      <c r="B24" s="40"/>
      <c r="C24" s="105"/>
      <c r="D24" s="61"/>
      <c r="E24" s="8"/>
      <c r="F24" s="260"/>
      <c r="G24" s="261"/>
      <c r="H24" s="207"/>
      <c r="I24" s="212"/>
      <c r="J24" s="175"/>
      <c r="K24" s="176"/>
    </row>
    <row r="25" spans="1:11" s="12" customFormat="1" ht="21" customHeight="1">
      <c r="A25" s="128"/>
      <c r="B25" s="129"/>
      <c r="C25" s="130"/>
      <c r="D25" s="52"/>
      <c r="E25" s="17" t="str">
        <f>CONCATENATE(FIXED(COUNTA(E16:E24),0,0),"　店")</f>
        <v>5　店</v>
      </c>
      <c r="F25" s="216">
        <f>SUM(F16:F24)</f>
        <v>16000</v>
      </c>
      <c r="G25" s="218">
        <f>SUM(G16:G24)</f>
        <v>0</v>
      </c>
      <c r="H25" s="217">
        <f>SUM(H16:H24)</f>
        <v>8550</v>
      </c>
      <c r="I25" s="218">
        <f>SUM(I16:I24)</f>
        <v>7450</v>
      </c>
      <c r="J25" s="153"/>
      <c r="K25" s="154"/>
    </row>
    <row r="26" spans="1:11" s="12" customFormat="1" ht="21" customHeight="1">
      <c r="A26" s="101"/>
      <c r="B26" s="102"/>
      <c r="C26" s="103"/>
      <c r="D26" s="62"/>
      <c r="E26" s="14"/>
      <c r="F26" s="219"/>
      <c r="G26" s="265"/>
      <c r="H26" s="211"/>
      <c r="I26" s="220"/>
      <c r="J26" s="153"/>
      <c r="K26" s="154"/>
    </row>
    <row r="27" spans="1:11" ht="21" customHeight="1">
      <c r="A27" s="39" t="s">
        <v>27</v>
      </c>
      <c r="B27" s="41"/>
      <c r="C27" s="106"/>
      <c r="D27" s="49" t="s">
        <v>101</v>
      </c>
      <c r="E27" s="7" t="s">
        <v>292</v>
      </c>
      <c r="F27" s="266">
        <v>4000</v>
      </c>
      <c r="G27" s="267"/>
      <c r="H27" s="203">
        <v>1650</v>
      </c>
      <c r="I27" s="224">
        <v>2350</v>
      </c>
      <c r="J27" s="171"/>
      <c r="K27" s="170" t="s">
        <v>373</v>
      </c>
    </row>
    <row r="28" spans="1:11" ht="21" customHeight="1">
      <c r="A28" s="104">
        <f>SUM(G48)</f>
        <v>0</v>
      </c>
      <c r="B28" s="40" t="s">
        <v>28</v>
      </c>
      <c r="C28" s="105">
        <f>SUM(F48)</f>
        <v>74300</v>
      </c>
      <c r="D28" s="50" t="s">
        <v>102</v>
      </c>
      <c r="E28" s="8" t="s">
        <v>293</v>
      </c>
      <c r="F28" s="268">
        <v>5400</v>
      </c>
      <c r="G28" s="269"/>
      <c r="H28" s="207">
        <v>2150</v>
      </c>
      <c r="I28" s="208">
        <v>3250</v>
      </c>
      <c r="J28" s="173"/>
      <c r="K28" s="166" t="s">
        <v>373</v>
      </c>
    </row>
    <row r="29" spans="1:11" ht="21" customHeight="1">
      <c r="A29" s="104"/>
      <c r="B29" s="40"/>
      <c r="C29" s="105"/>
      <c r="D29" s="50" t="s">
        <v>103</v>
      </c>
      <c r="E29" s="8" t="s">
        <v>294</v>
      </c>
      <c r="F29" s="268">
        <v>8050</v>
      </c>
      <c r="G29" s="269"/>
      <c r="H29" s="207">
        <v>3200</v>
      </c>
      <c r="I29" s="208">
        <v>4850</v>
      </c>
      <c r="J29" s="173"/>
      <c r="K29" s="166" t="s">
        <v>373</v>
      </c>
    </row>
    <row r="30" spans="1:11" ht="21" customHeight="1">
      <c r="A30" s="104"/>
      <c r="B30" s="40"/>
      <c r="C30" s="105"/>
      <c r="D30" s="50" t="s">
        <v>104</v>
      </c>
      <c r="E30" s="8" t="s">
        <v>295</v>
      </c>
      <c r="F30" s="268">
        <v>5100</v>
      </c>
      <c r="G30" s="269"/>
      <c r="H30" s="207">
        <v>2000</v>
      </c>
      <c r="I30" s="208">
        <v>3100</v>
      </c>
      <c r="J30" s="173"/>
      <c r="K30" s="166" t="s">
        <v>373</v>
      </c>
    </row>
    <row r="31" spans="1:11" ht="21" customHeight="1">
      <c r="A31" s="104"/>
      <c r="B31" s="40"/>
      <c r="C31" s="105"/>
      <c r="D31" s="50" t="s">
        <v>105</v>
      </c>
      <c r="E31" s="8" t="s">
        <v>296</v>
      </c>
      <c r="F31" s="268">
        <v>3500</v>
      </c>
      <c r="G31" s="269"/>
      <c r="H31" s="207">
        <v>1550</v>
      </c>
      <c r="I31" s="208">
        <v>1950</v>
      </c>
      <c r="J31" s="173"/>
      <c r="K31" s="166" t="s">
        <v>373</v>
      </c>
    </row>
    <row r="32" spans="1:11" ht="21" customHeight="1">
      <c r="A32" s="104"/>
      <c r="B32" s="40"/>
      <c r="C32" s="105"/>
      <c r="D32" s="50" t="s">
        <v>106</v>
      </c>
      <c r="E32" s="8" t="s">
        <v>449</v>
      </c>
      <c r="F32" s="268">
        <v>2650</v>
      </c>
      <c r="G32" s="269"/>
      <c r="H32" s="207">
        <v>1400</v>
      </c>
      <c r="I32" s="208">
        <v>1250</v>
      </c>
      <c r="J32" s="173"/>
      <c r="K32" s="166" t="s">
        <v>373</v>
      </c>
    </row>
    <row r="33" spans="1:11" ht="21" customHeight="1">
      <c r="A33" s="104"/>
      <c r="B33" s="40"/>
      <c r="C33" s="105"/>
      <c r="D33" s="50" t="s">
        <v>107</v>
      </c>
      <c r="E33" s="8" t="s">
        <v>339</v>
      </c>
      <c r="F33" s="268">
        <v>6300</v>
      </c>
      <c r="G33" s="269"/>
      <c r="H33" s="207">
        <v>2700</v>
      </c>
      <c r="I33" s="208">
        <v>3600</v>
      </c>
      <c r="J33" s="173"/>
      <c r="K33" s="166" t="s">
        <v>373</v>
      </c>
    </row>
    <row r="34" spans="1:11" ht="21" customHeight="1">
      <c r="A34" s="104"/>
      <c r="B34" s="40"/>
      <c r="C34" s="105"/>
      <c r="D34" s="50" t="s">
        <v>108</v>
      </c>
      <c r="E34" s="8" t="s">
        <v>297</v>
      </c>
      <c r="F34" s="268">
        <v>4450</v>
      </c>
      <c r="G34" s="269"/>
      <c r="H34" s="207">
        <v>1750</v>
      </c>
      <c r="I34" s="208">
        <v>2700</v>
      </c>
      <c r="J34" s="173"/>
      <c r="K34" s="166" t="s">
        <v>373</v>
      </c>
    </row>
    <row r="35" spans="1:11" ht="21" customHeight="1">
      <c r="A35" s="104"/>
      <c r="B35" s="40"/>
      <c r="C35" s="105"/>
      <c r="D35" s="50" t="s">
        <v>109</v>
      </c>
      <c r="E35" s="8" t="s">
        <v>298</v>
      </c>
      <c r="F35" s="268">
        <v>2950</v>
      </c>
      <c r="G35" s="269"/>
      <c r="H35" s="207">
        <v>1200</v>
      </c>
      <c r="I35" s="208">
        <v>1750</v>
      </c>
      <c r="J35" s="173"/>
      <c r="K35" s="166" t="s">
        <v>373</v>
      </c>
    </row>
    <row r="36" spans="1:11" ht="21" customHeight="1">
      <c r="A36" s="104"/>
      <c r="B36" s="40"/>
      <c r="C36" s="105"/>
      <c r="D36" s="50" t="s">
        <v>110</v>
      </c>
      <c r="E36" s="8" t="s">
        <v>299</v>
      </c>
      <c r="F36" s="268">
        <v>5050</v>
      </c>
      <c r="G36" s="269"/>
      <c r="H36" s="207">
        <v>1550</v>
      </c>
      <c r="I36" s="208">
        <v>3500</v>
      </c>
      <c r="J36" s="173"/>
      <c r="K36" s="166" t="s">
        <v>373</v>
      </c>
    </row>
    <row r="37" spans="1:11" ht="21" customHeight="1">
      <c r="A37" s="104"/>
      <c r="B37" s="40"/>
      <c r="C37" s="105"/>
      <c r="D37" s="50" t="s">
        <v>111</v>
      </c>
      <c r="E37" s="8" t="s">
        <v>300</v>
      </c>
      <c r="F37" s="268">
        <v>14000</v>
      </c>
      <c r="G37" s="269"/>
      <c r="H37" s="207">
        <v>5250</v>
      </c>
      <c r="I37" s="208">
        <v>8750</v>
      </c>
      <c r="J37" s="173"/>
      <c r="K37" s="166" t="s">
        <v>373</v>
      </c>
    </row>
    <row r="38" spans="1:11" ht="21" customHeight="1">
      <c r="A38" s="104"/>
      <c r="B38" s="40"/>
      <c r="C38" s="105"/>
      <c r="D38" s="50" t="s">
        <v>112</v>
      </c>
      <c r="E38" s="14" t="s">
        <v>230</v>
      </c>
      <c r="F38" s="268">
        <v>4900</v>
      </c>
      <c r="G38" s="269"/>
      <c r="H38" s="207">
        <v>2250</v>
      </c>
      <c r="I38" s="208">
        <v>2650</v>
      </c>
      <c r="J38" s="173"/>
      <c r="K38" s="166" t="s">
        <v>373</v>
      </c>
    </row>
    <row r="39" spans="1:11" ht="21" customHeight="1">
      <c r="A39" s="104"/>
      <c r="B39" s="40"/>
      <c r="C39" s="105"/>
      <c r="D39" s="50" t="s">
        <v>113</v>
      </c>
      <c r="E39" s="69" t="s">
        <v>342</v>
      </c>
      <c r="F39" s="225">
        <v>4450</v>
      </c>
      <c r="G39" s="261"/>
      <c r="H39" s="207">
        <v>2350</v>
      </c>
      <c r="I39" s="208">
        <v>2100</v>
      </c>
      <c r="J39" s="173"/>
      <c r="K39" s="166" t="s">
        <v>373</v>
      </c>
    </row>
    <row r="40" spans="1:11" ht="21" customHeight="1">
      <c r="A40" s="104"/>
      <c r="B40" s="40"/>
      <c r="C40" s="105"/>
      <c r="D40" s="61" t="s">
        <v>114</v>
      </c>
      <c r="E40" s="69" t="s">
        <v>301</v>
      </c>
      <c r="F40" s="225">
        <v>3500</v>
      </c>
      <c r="G40" s="261"/>
      <c r="H40" s="207">
        <v>1500</v>
      </c>
      <c r="I40" s="208">
        <v>2000</v>
      </c>
      <c r="J40" s="173"/>
      <c r="K40" s="166" t="s">
        <v>373</v>
      </c>
    </row>
    <row r="41" spans="1:11" ht="21" customHeight="1">
      <c r="A41" s="104"/>
      <c r="B41" s="40"/>
      <c r="C41" s="105"/>
      <c r="D41" s="50"/>
      <c r="E41" s="69"/>
      <c r="F41" s="225"/>
      <c r="G41" s="261"/>
      <c r="H41" s="207"/>
      <c r="I41" s="208"/>
      <c r="J41" s="173"/>
      <c r="K41" s="174"/>
    </row>
    <row r="42" spans="1:11" ht="21" customHeight="1">
      <c r="A42" s="104"/>
      <c r="B42" s="40"/>
      <c r="C42" s="105"/>
      <c r="D42" s="50"/>
      <c r="E42" s="69"/>
      <c r="F42" s="225"/>
      <c r="G42" s="261"/>
      <c r="H42" s="207"/>
      <c r="I42" s="208"/>
      <c r="J42" s="173"/>
      <c r="K42" s="174"/>
    </row>
    <row r="43" spans="1:11" ht="21" customHeight="1">
      <c r="A43" s="125"/>
      <c r="B43" s="126"/>
      <c r="C43" s="127"/>
      <c r="D43" s="50"/>
      <c r="E43" s="69"/>
      <c r="F43" s="225"/>
      <c r="G43" s="261"/>
      <c r="H43" s="207"/>
      <c r="I43" s="208"/>
      <c r="J43" s="173"/>
      <c r="K43" s="174"/>
    </row>
    <row r="44" spans="1:11" ht="21" customHeight="1">
      <c r="A44" s="125"/>
      <c r="B44" s="126"/>
      <c r="C44" s="127"/>
      <c r="D44" s="50"/>
      <c r="E44" s="69"/>
      <c r="F44" s="225"/>
      <c r="G44" s="261"/>
      <c r="H44" s="207"/>
      <c r="I44" s="208"/>
      <c r="J44" s="173"/>
      <c r="K44" s="174"/>
    </row>
    <row r="45" spans="1:11" ht="21" customHeight="1">
      <c r="A45" s="125"/>
      <c r="B45" s="126"/>
      <c r="C45" s="127"/>
      <c r="D45" s="50"/>
      <c r="E45" s="69"/>
      <c r="F45" s="225"/>
      <c r="G45" s="261"/>
      <c r="H45" s="207"/>
      <c r="I45" s="208"/>
      <c r="J45" s="173"/>
      <c r="K45" s="174"/>
    </row>
    <row r="46" spans="1:11" ht="21" customHeight="1">
      <c r="A46" s="125"/>
      <c r="B46" s="126"/>
      <c r="C46" s="127"/>
      <c r="D46" s="50"/>
      <c r="E46" s="69"/>
      <c r="F46" s="225"/>
      <c r="G46" s="261"/>
      <c r="H46" s="207"/>
      <c r="I46" s="208"/>
      <c r="J46" s="173"/>
      <c r="K46" s="174"/>
    </row>
    <row r="47" spans="1:11" ht="21" customHeight="1">
      <c r="A47" s="131"/>
      <c r="B47" s="132"/>
      <c r="C47" s="133"/>
      <c r="D47" s="54"/>
      <c r="E47" s="71"/>
      <c r="F47" s="227"/>
      <c r="G47" s="270"/>
      <c r="H47" s="229"/>
      <c r="I47" s="212"/>
      <c r="J47" s="175"/>
      <c r="K47" s="176"/>
    </row>
    <row r="48" spans="1:11" s="12" customFormat="1" ht="21" customHeight="1">
      <c r="A48" s="18"/>
      <c r="B48" s="19"/>
      <c r="C48" s="194"/>
      <c r="D48" s="67"/>
      <c r="E48" s="21" t="str">
        <f>CONCATENATE(FIXED(COUNTA(E27:E47),0,0),"　店")</f>
        <v>14　店</v>
      </c>
      <c r="F48" s="271">
        <f>SUM(F27:F47)</f>
        <v>74300</v>
      </c>
      <c r="G48" s="252">
        <f>SUM(G27:G47)</f>
        <v>0</v>
      </c>
      <c r="H48" s="272">
        <f>SUM(H27:H47)</f>
        <v>30500</v>
      </c>
      <c r="I48" s="218">
        <f>SUM(I27:I47)</f>
        <v>43800</v>
      </c>
      <c r="J48" s="153"/>
      <c r="K48" s="154"/>
    </row>
    <row r="49" spans="1:11" s="46" customFormat="1" ht="21" customHeight="1">
      <c r="A49" s="122" t="s">
        <v>492</v>
      </c>
      <c r="B49" s="2"/>
      <c r="C49" s="2"/>
      <c r="D49" s="73"/>
      <c r="E49" s="4"/>
      <c r="F49" s="3"/>
      <c r="G49" s="3"/>
      <c r="H49" s="147"/>
      <c r="I49" s="147"/>
      <c r="K49" s="147" t="s">
        <v>15</v>
      </c>
    </row>
  </sheetData>
  <sheetProtection password="CC7B" sheet="1" objects="1" scenarios="1" formatCells="0"/>
  <mergeCells count="7">
    <mergeCell ref="A4:C4"/>
    <mergeCell ref="A1:C1"/>
    <mergeCell ref="A2:C2"/>
    <mergeCell ref="D4:E4"/>
    <mergeCell ref="F2:G2"/>
    <mergeCell ref="F1:G1"/>
    <mergeCell ref="E3:K3"/>
  </mergeCells>
  <dataValidations count="8">
    <dataValidation type="whole" operator="lessThanOrEqual" allowBlank="1" showInputMessage="1" showErrorMessage="1" sqref="H5:I14 H25:I26 H48:I48 I20">
      <formula1>F5</formula1>
    </dataValidation>
    <dataValidation type="whole" operator="lessThanOrEqual" showInputMessage="1" showErrorMessage="1" sqref="GS5:IV65536 HH3:IV4">
      <formula1>GQ5</formula1>
    </dataValidation>
    <dataValidation operator="lessThanOrEqual" allowBlank="1" showInputMessage="1" showErrorMessage="1" sqref="H16:H24 H27:I47 I16:I19 I21:I24"/>
    <dataValidation operator="lessThanOrEqual" showInputMessage="1" showErrorMessage="1" sqref="L1:IV2"/>
    <dataValidation type="whole" operator="lessThanOrEqual" showInputMessage="1" showErrorMessage="1" sqref="L3:GR65536">
      <formula1>#REF!</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showInputMessage="1" showErrorMessage="1" sqref="GS3:HG4">
      <formula1>GO3</formula1>
    </dataValidation>
    <dataValidation type="whole" operator="lessThanOrEqual" allowBlank="1" showInputMessage="1" showErrorMessage="1" sqref="G5:G13 G27:G47 G16:G24">
      <formula1>F5</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6" r:id="rId1"/>
</worksheet>
</file>

<file path=xl/worksheets/sheet9.xml><?xml version="1.0" encoding="utf-8"?>
<worksheet xmlns="http://schemas.openxmlformats.org/spreadsheetml/2006/main" xmlns:r="http://schemas.openxmlformats.org/officeDocument/2006/relationships">
  <sheetPr>
    <pageSetUpPr fitToPage="1"/>
  </sheetPr>
  <dimension ref="A1:L49"/>
  <sheetViews>
    <sheetView showZeros="0" zoomScale="70" zoomScaleNormal="70" zoomScalePageLayoutView="0" workbookViewId="0" topLeftCell="A1">
      <pane xSplit="3" ySplit="2" topLeftCell="D3" activePane="bottomRight" state="frozen"/>
      <selection pane="topLeft" activeCell="F40" sqref="F40"/>
      <selection pane="topRight" activeCell="F40" sqref="F40"/>
      <selection pane="bottomLeft" activeCell="F40" sqref="F40"/>
      <selection pane="bottomRight" activeCell="Q20" sqref="Q20"/>
    </sheetView>
  </sheetViews>
  <sheetFormatPr defaultColWidth="9.00390625" defaultRowHeight="13.5"/>
  <cols>
    <col min="1" max="1" width="10.125" style="1" customWidth="1"/>
    <col min="2" max="2" width="1.625" style="1" customWidth="1"/>
    <col min="3" max="3" width="10.125" style="1" customWidth="1"/>
    <col min="4" max="4" width="6.25390625" style="66" hidden="1" customWidth="1"/>
    <col min="5" max="5" width="20.625" style="5" customWidth="1"/>
    <col min="6" max="7" width="18.625" style="13" customWidth="1"/>
    <col min="8" max="9" width="12.625" style="1" customWidth="1"/>
    <col min="10" max="11" width="7.625" style="6" customWidth="1"/>
    <col min="12" max="16384" width="9.00390625" style="6" customWidth="1"/>
  </cols>
  <sheetData>
    <row r="1" spans="1:9" s="77" customFormat="1" ht="39.75" customHeight="1">
      <c r="A1" s="436" t="s">
        <v>1</v>
      </c>
      <c r="B1" s="437"/>
      <c r="C1" s="438"/>
      <c r="D1" s="155"/>
      <c r="E1" s="155" t="s">
        <v>46</v>
      </c>
      <c r="F1" s="440"/>
      <c r="G1" s="441"/>
      <c r="H1" s="156" t="s">
        <v>220</v>
      </c>
      <c r="I1" s="120"/>
    </row>
    <row r="2" spans="1:9" s="77" customFormat="1" ht="39.75" customHeight="1">
      <c r="A2" s="433"/>
      <c r="B2" s="434"/>
      <c r="C2" s="435"/>
      <c r="D2" s="155"/>
      <c r="E2" s="155" t="s">
        <v>47</v>
      </c>
      <c r="F2" s="440"/>
      <c r="G2" s="441"/>
      <c r="H2" s="156" t="s">
        <v>17</v>
      </c>
      <c r="I2" s="191">
        <f>SUM(A6)</f>
        <v>0</v>
      </c>
    </row>
    <row r="3" spans="4:11" s="77" customFormat="1" ht="24.75" customHeight="1">
      <c r="D3" s="78"/>
      <c r="E3" s="442" t="s">
        <v>481</v>
      </c>
      <c r="F3" s="442"/>
      <c r="G3" s="442"/>
      <c r="H3" s="442"/>
      <c r="I3" s="442"/>
      <c r="J3" s="442"/>
      <c r="K3" s="442"/>
    </row>
    <row r="4" spans="1:11" s="89" customFormat="1" ht="21" customHeight="1">
      <c r="A4" s="431" t="s">
        <v>0</v>
      </c>
      <c r="B4" s="428"/>
      <c r="C4" s="432"/>
      <c r="D4" s="427" t="s">
        <v>48</v>
      </c>
      <c r="E4" s="439"/>
      <c r="F4" s="88" t="s">
        <v>49</v>
      </c>
      <c r="G4" s="178" t="s">
        <v>347</v>
      </c>
      <c r="H4" s="179" t="s">
        <v>50</v>
      </c>
      <c r="I4" s="100" t="s">
        <v>381</v>
      </c>
      <c r="J4" s="159" t="s">
        <v>371</v>
      </c>
      <c r="K4" s="160" t="s">
        <v>372</v>
      </c>
    </row>
    <row r="5" spans="1:12" ht="21" customHeight="1">
      <c r="A5" s="39" t="s">
        <v>29</v>
      </c>
      <c r="B5" s="123"/>
      <c r="C5" s="124"/>
      <c r="D5" s="49" t="s">
        <v>115</v>
      </c>
      <c r="E5" s="7" t="s">
        <v>482</v>
      </c>
      <c r="F5" s="273">
        <v>4700</v>
      </c>
      <c r="G5" s="274"/>
      <c r="H5" s="203">
        <v>1900</v>
      </c>
      <c r="I5" s="204">
        <v>2800</v>
      </c>
      <c r="J5" s="171"/>
      <c r="K5" s="170" t="s">
        <v>373</v>
      </c>
      <c r="L5" s="24"/>
    </row>
    <row r="6" spans="1:12" ht="21" customHeight="1">
      <c r="A6" s="91">
        <f>SUM(G48)</f>
        <v>0</v>
      </c>
      <c r="B6" s="26" t="s">
        <v>30</v>
      </c>
      <c r="C6" s="92">
        <f>SUM(F48)</f>
        <v>101150</v>
      </c>
      <c r="D6" s="50" t="s">
        <v>116</v>
      </c>
      <c r="E6" s="8" t="s">
        <v>245</v>
      </c>
      <c r="F6" s="275">
        <v>6200</v>
      </c>
      <c r="G6" s="276"/>
      <c r="H6" s="207">
        <v>2650</v>
      </c>
      <c r="I6" s="208">
        <v>3550</v>
      </c>
      <c r="J6" s="173"/>
      <c r="K6" s="166" t="s">
        <v>373</v>
      </c>
      <c r="L6" s="25"/>
    </row>
    <row r="7" spans="1:12" ht="21" customHeight="1">
      <c r="A7" s="125"/>
      <c r="B7" s="107"/>
      <c r="C7" s="108"/>
      <c r="D7" s="50" t="s">
        <v>117</v>
      </c>
      <c r="E7" s="8" t="s">
        <v>246</v>
      </c>
      <c r="F7" s="275">
        <v>2550</v>
      </c>
      <c r="G7" s="276"/>
      <c r="H7" s="207">
        <v>1100</v>
      </c>
      <c r="I7" s="208">
        <v>1450</v>
      </c>
      <c r="J7" s="173"/>
      <c r="K7" s="166" t="s">
        <v>373</v>
      </c>
      <c r="L7" s="24"/>
    </row>
    <row r="8" spans="1:12" ht="21" customHeight="1">
      <c r="A8" s="125"/>
      <c r="B8" s="26"/>
      <c r="C8" s="92"/>
      <c r="D8" s="50" t="s">
        <v>118</v>
      </c>
      <c r="E8" s="8" t="s">
        <v>231</v>
      </c>
      <c r="F8" s="275">
        <v>7250</v>
      </c>
      <c r="G8" s="276"/>
      <c r="H8" s="207">
        <v>2500</v>
      </c>
      <c r="I8" s="208">
        <v>4750</v>
      </c>
      <c r="J8" s="173"/>
      <c r="K8" s="166" t="s">
        <v>373</v>
      </c>
      <c r="L8" s="24"/>
    </row>
    <row r="9" spans="1:12" ht="21" customHeight="1">
      <c r="A9" s="125"/>
      <c r="B9" s="126"/>
      <c r="C9" s="127"/>
      <c r="D9" s="50" t="s">
        <v>219</v>
      </c>
      <c r="E9" s="8" t="s">
        <v>461</v>
      </c>
      <c r="F9" s="275">
        <v>5600</v>
      </c>
      <c r="G9" s="276"/>
      <c r="H9" s="207">
        <v>2050</v>
      </c>
      <c r="I9" s="208">
        <v>3550</v>
      </c>
      <c r="J9" s="177"/>
      <c r="K9" s="166" t="s">
        <v>373</v>
      </c>
      <c r="L9" s="24"/>
    </row>
    <row r="10" spans="1:12" ht="21" customHeight="1">
      <c r="A10" s="125"/>
      <c r="B10" s="126"/>
      <c r="C10" s="127"/>
      <c r="D10" s="50" t="s">
        <v>367</v>
      </c>
      <c r="E10" s="8" t="s">
        <v>483</v>
      </c>
      <c r="F10" s="275">
        <v>5750</v>
      </c>
      <c r="G10" s="276"/>
      <c r="H10" s="207">
        <v>1950</v>
      </c>
      <c r="I10" s="208">
        <v>3800</v>
      </c>
      <c r="J10" s="173"/>
      <c r="K10" s="166" t="s">
        <v>373</v>
      </c>
      <c r="L10" s="25"/>
    </row>
    <row r="11" spans="1:12" ht="21" customHeight="1">
      <c r="A11" s="125"/>
      <c r="B11" s="126"/>
      <c r="C11" s="127"/>
      <c r="D11" s="50" t="s">
        <v>119</v>
      </c>
      <c r="E11" s="8" t="s">
        <v>458</v>
      </c>
      <c r="F11" s="275">
        <v>4850</v>
      </c>
      <c r="G11" s="276"/>
      <c r="H11" s="207">
        <v>1750</v>
      </c>
      <c r="I11" s="208">
        <v>3100</v>
      </c>
      <c r="J11" s="177"/>
      <c r="K11" s="166" t="s">
        <v>373</v>
      </c>
      <c r="L11" s="24"/>
    </row>
    <row r="12" spans="1:12" ht="21" customHeight="1">
      <c r="A12" s="125"/>
      <c r="B12" s="26"/>
      <c r="C12" s="92"/>
      <c r="D12" s="50" t="s">
        <v>120</v>
      </c>
      <c r="E12" s="8" t="s">
        <v>455</v>
      </c>
      <c r="F12" s="275">
        <v>9000</v>
      </c>
      <c r="G12" s="276"/>
      <c r="H12" s="207">
        <v>3700</v>
      </c>
      <c r="I12" s="208">
        <v>5300</v>
      </c>
      <c r="J12" s="173"/>
      <c r="K12" s="166" t="s">
        <v>373</v>
      </c>
      <c r="L12" s="25"/>
    </row>
    <row r="13" spans="1:12" ht="21" customHeight="1">
      <c r="A13" s="125"/>
      <c r="B13" s="26"/>
      <c r="C13" s="92"/>
      <c r="D13" s="50" t="s">
        <v>121</v>
      </c>
      <c r="E13" s="8" t="s">
        <v>460</v>
      </c>
      <c r="F13" s="275">
        <v>3150</v>
      </c>
      <c r="G13" s="276"/>
      <c r="H13" s="207">
        <v>1350</v>
      </c>
      <c r="I13" s="208">
        <v>1800</v>
      </c>
      <c r="J13" s="173"/>
      <c r="K13" s="166" t="s">
        <v>373</v>
      </c>
      <c r="L13" s="24"/>
    </row>
    <row r="14" spans="1:12" ht="21" customHeight="1">
      <c r="A14" s="125"/>
      <c r="B14" s="26"/>
      <c r="C14" s="92"/>
      <c r="D14" s="50" t="s">
        <v>122</v>
      </c>
      <c r="E14" s="8" t="s">
        <v>247</v>
      </c>
      <c r="F14" s="275">
        <v>3200</v>
      </c>
      <c r="G14" s="276"/>
      <c r="H14" s="207">
        <v>1750</v>
      </c>
      <c r="I14" s="208">
        <v>1450</v>
      </c>
      <c r="J14" s="173"/>
      <c r="K14" s="166" t="s">
        <v>373</v>
      </c>
      <c r="L14" s="24"/>
    </row>
    <row r="15" spans="1:12" ht="21" customHeight="1">
      <c r="A15" s="125"/>
      <c r="B15" s="26"/>
      <c r="C15" s="92"/>
      <c r="D15" s="50" t="s">
        <v>123</v>
      </c>
      <c r="E15" s="8" t="s">
        <v>456</v>
      </c>
      <c r="F15" s="275">
        <v>3700</v>
      </c>
      <c r="G15" s="276"/>
      <c r="H15" s="207">
        <v>1900</v>
      </c>
      <c r="I15" s="208">
        <v>1800</v>
      </c>
      <c r="J15" s="173"/>
      <c r="K15" s="166" t="s">
        <v>373</v>
      </c>
      <c r="L15" s="25"/>
    </row>
    <row r="16" spans="1:11" ht="21" customHeight="1">
      <c r="A16" s="125"/>
      <c r="B16" s="126"/>
      <c r="C16" s="127"/>
      <c r="D16" s="50" t="s">
        <v>124</v>
      </c>
      <c r="E16" s="8" t="s">
        <v>232</v>
      </c>
      <c r="F16" s="275">
        <v>2500</v>
      </c>
      <c r="G16" s="276"/>
      <c r="H16" s="207">
        <v>1350</v>
      </c>
      <c r="I16" s="208">
        <v>1150</v>
      </c>
      <c r="J16" s="173"/>
      <c r="K16" s="166" t="s">
        <v>373</v>
      </c>
    </row>
    <row r="17" spans="1:11" ht="21" customHeight="1">
      <c r="A17" s="125"/>
      <c r="B17" s="126"/>
      <c r="C17" s="127"/>
      <c r="D17" s="50" t="s">
        <v>125</v>
      </c>
      <c r="E17" s="8" t="s">
        <v>343</v>
      </c>
      <c r="F17" s="275">
        <v>6600</v>
      </c>
      <c r="G17" s="276"/>
      <c r="H17" s="207">
        <v>2650</v>
      </c>
      <c r="I17" s="208">
        <v>3950</v>
      </c>
      <c r="J17" s="173"/>
      <c r="K17" s="166" t="s">
        <v>373</v>
      </c>
    </row>
    <row r="18" spans="1:11" ht="21" customHeight="1">
      <c r="A18" s="91"/>
      <c r="B18" s="26"/>
      <c r="C18" s="92"/>
      <c r="D18" s="50" t="s">
        <v>126</v>
      </c>
      <c r="E18" s="8" t="s">
        <v>344</v>
      </c>
      <c r="F18" s="275">
        <v>3000</v>
      </c>
      <c r="G18" s="276"/>
      <c r="H18" s="207">
        <v>1550</v>
      </c>
      <c r="I18" s="208">
        <v>1450</v>
      </c>
      <c r="J18" s="173"/>
      <c r="K18" s="166" t="s">
        <v>373</v>
      </c>
    </row>
    <row r="19" spans="1:11" ht="21" customHeight="1">
      <c r="A19" s="91"/>
      <c r="B19" s="26"/>
      <c r="C19" s="92"/>
      <c r="D19" s="50" t="s">
        <v>127</v>
      </c>
      <c r="E19" s="8" t="s">
        <v>267</v>
      </c>
      <c r="F19" s="275">
        <v>4950</v>
      </c>
      <c r="G19" s="276"/>
      <c r="H19" s="207">
        <v>1900</v>
      </c>
      <c r="I19" s="208">
        <v>3050</v>
      </c>
      <c r="J19" s="173"/>
      <c r="K19" s="166" t="s">
        <v>373</v>
      </c>
    </row>
    <row r="20" spans="1:11" ht="21" customHeight="1">
      <c r="A20" s="125"/>
      <c r="B20" s="126"/>
      <c r="C20" s="127"/>
      <c r="D20" s="50" t="s">
        <v>128</v>
      </c>
      <c r="E20" s="8" t="s">
        <v>268</v>
      </c>
      <c r="F20" s="275">
        <v>3300</v>
      </c>
      <c r="G20" s="276"/>
      <c r="H20" s="207">
        <v>1350</v>
      </c>
      <c r="I20" s="208">
        <v>1950</v>
      </c>
      <c r="J20" s="173"/>
      <c r="K20" s="166" t="s">
        <v>373</v>
      </c>
    </row>
    <row r="21" spans="1:11" ht="21" customHeight="1">
      <c r="A21" s="125"/>
      <c r="B21" s="126"/>
      <c r="C21" s="127"/>
      <c r="D21" s="50" t="s">
        <v>129</v>
      </c>
      <c r="E21" s="8" t="s">
        <v>269</v>
      </c>
      <c r="F21" s="275">
        <v>2600</v>
      </c>
      <c r="G21" s="276"/>
      <c r="H21" s="207">
        <v>950</v>
      </c>
      <c r="I21" s="208">
        <v>1650</v>
      </c>
      <c r="J21" s="173"/>
      <c r="K21" s="166" t="s">
        <v>373</v>
      </c>
    </row>
    <row r="22" spans="1:11" ht="21" customHeight="1">
      <c r="A22" s="125"/>
      <c r="B22" s="126"/>
      <c r="C22" s="127"/>
      <c r="D22" s="50" t="s">
        <v>130</v>
      </c>
      <c r="E22" s="8" t="s">
        <v>270</v>
      </c>
      <c r="F22" s="275">
        <v>3700</v>
      </c>
      <c r="G22" s="276"/>
      <c r="H22" s="207">
        <v>1500</v>
      </c>
      <c r="I22" s="208">
        <v>2200</v>
      </c>
      <c r="J22" s="173"/>
      <c r="K22" s="166" t="s">
        <v>373</v>
      </c>
    </row>
    <row r="23" spans="1:11" ht="21" customHeight="1">
      <c r="A23" s="125"/>
      <c r="B23" s="126"/>
      <c r="C23" s="127"/>
      <c r="D23" s="50" t="s">
        <v>131</v>
      </c>
      <c r="E23" s="8" t="s">
        <v>323</v>
      </c>
      <c r="F23" s="275">
        <v>450</v>
      </c>
      <c r="G23" s="276"/>
      <c r="H23" s="207">
        <v>450</v>
      </c>
      <c r="I23" s="183">
        <v>0</v>
      </c>
      <c r="J23" s="173"/>
      <c r="K23" s="166"/>
    </row>
    <row r="24" spans="1:11" ht="21" customHeight="1">
      <c r="A24" s="125"/>
      <c r="B24" s="126"/>
      <c r="C24" s="127"/>
      <c r="D24" s="50" t="s">
        <v>132</v>
      </c>
      <c r="E24" s="8" t="s">
        <v>334</v>
      </c>
      <c r="F24" s="275">
        <v>2800</v>
      </c>
      <c r="G24" s="276"/>
      <c r="H24" s="207">
        <v>1500</v>
      </c>
      <c r="I24" s="208">
        <v>1300</v>
      </c>
      <c r="J24" s="173"/>
      <c r="K24" s="166" t="s">
        <v>373</v>
      </c>
    </row>
    <row r="25" spans="1:11" ht="21" customHeight="1">
      <c r="A25" s="125"/>
      <c r="B25" s="126"/>
      <c r="C25" s="127"/>
      <c r="D25" s="50" t="s">
        <v>133</v>
      </c>
      <c r="E25" s="8" t="s">
        <v>335</v>
      </c>
      <c r="F25" s="275">
        <v>3800</v>
      </c>
      <c r="G25" s="276"/>
      <c r="H25" s="207">
        <v>2050</v>
      </c>
      <c r="I25" s="208">
        <v>1750</v>
      </c>
      <c r="J25" s="173"/>
      <c r="K25" s="166" t="s">
        <v>373</v>
      </c>
    </row>
    <row r="26" spans="1:11" ht="21" customHeight="1">
      <c r="A26" s="125"/>
      <c r="B26" s="126"/>
      <c r="C26" s="127"/>
      <c r="D26" s="50" t="s">
        <v>134</v>
      </c>
      <c r="E26" s="8" t="s">
        <v>324</v>
      </c>
      <c r="F26" s="275">
        <v>1150</v>
      </c>
      <c r="G26" s="276"/>
      <c r="H26" s="207">
        <v>1150</v>
      </c>
      <c r="I26" s="183">
        <v>0</v>
      </c>
      <c r="J26" s="173"/>
      <c r="K26" s="166"/>
    </row>
    <row r="27" spans="1:11" ht="21" customHeight="1">
      <c r="A27" s="125"/>
      <c r="B27" s="126"/>
      <c r="C27" s="127"/>
      <c r="D27" s="50" t="s">
        <v>135</v>
      </c>
      <c r="E27" s="8" t="s">
        <v>325</v>
      </c>
      <c r="F27" s="275">
        <v>700</v>
      </c>
      <c r="G27" s="276"/>
      <c r="H27" s="207">
        <v>700</v>
      </c>
      <c r="I27" s="183">
        <v>0</v>
      </c>
      <c r="J27" s="173"/>
      <c r="K27" s="166"/>
    </row>
    <row r="28" spans="1:11" ht="21" customHeight="1">
      <c r="A28" s="125"/>
      <c r="B28" s="126"/>
      <c r="C28" s="127"/>
      <c r="D28" s="50" t="s">
        <v>136</v>
      </c>
      <c r="E28" s="8" t="s">
        <v>451</v>
      </c>
      <c r="F28" s="277">
        <v>4000</v>
      </c>
      <c r="G28" s="278"/>
      <c r="H28" s="207">
        <v>1850</v>
      </c>
      <c r="I28" s="208">
        <v>2150</v>
      </c>
      <c r="J28" s="173"/>
      <c r="K28" s="166" t="s">
        <v>373</v>
      </c>
    </row>
    <row r="29" spans="1:11" ht="21" customHeight="1">
      <c r="A29" s="91"/>
      <c r="B29" s="26"/>
      <c r="C29" s="92"/>
      <c r="D29" s="50" t="s">
        <v>137</v>
      </c>
      <c r="E29" s="8" t="s">
        <v>457</v>
      </c>
      <c r="F29" s="277">
        <v>3600</v>
      </c>
      <c r="G29" s="278"/>
      <c r="H29" s="207">
        <v>2200</v>
      </c>
      <c r="I29" s="208">
        <v>1400</v>
      </c>
      <c r="J29" s="173"/>
      <c r="K29" s="166" t="s">
        <v>373</v>
      </c>
    </row>
    <row r="30" spans="1:11" ht="21" customHeight="1">
      <c r="A30" s="125"/>
      <c r="B30" s="126"/>
      <c r="C30" s="127"/>
      <c r="D30" s="50" t="s">
        <v>138</v>
      </c>
      <c r="E30" s="8" t="s">
        <v>459</v>
      </c>
      <c r="F30" s="277">
        <v>550</v>
      </c>
      <c r="G30" s="278"/>
      <c r="H30" s="207">
        <v>550</v>
      </c>
      <c r="I30" s="183">
        <v>0</v>
      </c>
      <c r="J30" s="173"/>
      <c r="K30" s="166"/>
    </row>
    <row r="31" spans="1:11" ht="21" customHeight="1">
      <c r="A31" s="125"/>
      <c r="B31" s="126"/>
      <c r="C31" s="127"/>
      <c r="D31" s="50" t="s">
        <v>139</v>
      </c>
      <c r="E31" s="8" t="s">
        <v>452</v>
      </c>
      <c r="F31" s="277">
        <v>350</v>
      </c>
      <c r="G31" s="278"/>
      <c r="H31" s="207">
        <v>350</v>
      </c>
      <c r="I31" s="183">
        <v>0</v>
      </c>
      <c r="J31" s="173"/>
      <c r="K31" s="166"/>
    </row>
    <row r="32" spans="1:11" ht="21" customHeight="1">
      <c r="A32" s="125"/>
      <c r="B32" s="126"/>
      <c r="C32" s="127"/>
      <c r="D32" s="50" t="s">
        <v>140</v>
      </c>
      <c r="E32" s="8" t="s">
        <v>453</v>
      </c>
      <c r="F32" s="277">
        <v>600</v>
      </c>
      <c r="G32" s="278"/>
      <c r="H32" s="207">
        <v>600</v>
      </c>
      <c r="I32" s="183">
        <v>0</v>
      </c>
      <c r="J32" s="173"/>
      <c r="K32" s="166"/>
    </row>
    <row r="33" spans="1:11" ht="21" customHeight="1">
      <c r="A33" s="125"/>
      <c r="B33" s="126"/>
      <c r="C33" s="127"/>
      <c r="D33" s="50" t="s">
        <v>141</v>
      </c>
      <c r="E33" s="8" t="s">
        <v>454</v>
      </c>
      <c r="F33" s="279">
        <v>550</v>
      </c>
      <c r="G33" s="280"/>
      <c r="H33" s="207">
        <v>550</v>
      </c>
      <c r="I33" s="183">
        <v>0</v>
      </c>
      <c r="J33" s="173"/>
      <c r="K33" s="166"/>
    </row>
    <row r="34" spans="1:11" ht="21" customHeight="1">
      <c r="A34" s="125"/>
      <c r="B34" s="126"/>
      <c r="C34" s="127"/>
      <c r="D34" s="50"/>
      <c r="E34" s="8"/>
      <c r="F34" s="260"/>
      <c r="G34" s="226"/>
      <c r="H34" s="207"/>
      <c r="I34" s="208"/>
      <c r="J34" s="173"/>
      <c r="K34" s="174"/>
    </row>
    <row r="35" spans="1:11" ht="21" customHeight="1">
      <c r="A35" s="125"/>
      <c r="B35" s="126"/>
      <c r="C35" s="127"/>
      <c r="D35" s="50"/>
      <c r="E35" s="8"/>
      <c r="F35" s="260"/>
      <c r="G35" s="226"/>
      <c r="H35" s="207"/>
      <c r="I35" s="208"/>
      <c r="J35" s="173"/>
      <c r="K35" s="174"/>
    </row>
    <row r="36" spans="1:11" ht="21" customHeight="1">
      <c r="A36" s="125"/>
      <c r="B36" s="126"/>
      <c r="C36" s="127"/>
      <c r="D36" s="50"/>
      <c r="E36" s="8"/>
      <c r="F36" s="260"/>
      <c r="G36" s="226"/>
      <c r="H36" s="207"/>
      <c r="I36" s="208"/>
      <c r="J36" s="173"/>
      <c r="K36" s="174"/>
    </row>
    <row r="37" spans="1:11" ht="21" customHeight="1">
      <c r="A37" s="125"/>
      <c r="B37" s="126"/>
      <c r="C37" s="127"/>
      <c r="D37" s="50"/>
      <c r="E37" s="8"/>
      <c r="F37" s="260"/>
      <c r="G37" s="226"/>
      <c r="H37" s="207"/>
      <c r="I37" s="208"/>
      <c r="J37" s="173"/>
      <c r="K37" s="174"/>
    </row>
    <row r="38" spans="1:11" ht="21" customHeight="1">
      <c r="A38" s="125"/>
      <c r="B38" s="126"/>
      <c r="C38" s="127"/>
      <c r="D38" s="50"/>
      <c r="E38" s="8"/>
      <c r="F38" s="260"/>
      <c r="G38" s="226"/>
      <c r="H38" s="207"/>
      <c r="I38" s="208"/>
      <c r="J38" s="173"/>
      <c r="K38" s="174"/>
    </row>
    <row r="39" spans="1:11" ht="21" customHeight="1">
      <c r="A39" s="125"/>
      <c r="B39" s="126"/>
      <c r="C39" s="127"/>
      <c r="D39" s="50"/>
      <c r="E39" s="8"/>
      <c r="F39" s="260"/>
      <c r="G39" s="226"/>
      <c r="H39" s="207"/>
      <c r="I39" s="208"/>
      <c r="J39" s="173"/>
      <c r="K39" s="174"/>
    </row>
    <row r="40" spans="1:11" ht="21" customHeight="1">
      <c r="A40" s="125"/>
      <c r="B40" s="126"/>
      <c r="C40" s="127"/>
      <c r="D40" s="50"/>
      <c r="E40" s="8"/>
      <c r="F40" s="260"/>
      <c r="G40" s="226"/>
      <c r="H40" s="207"/>
      <c r="I40" s="208"/>
      <c r="J40" s="173"/>
      <c r="K40" s="174"/>
    </row>
    <row r="41" spans="1:11" ht="21" customHeight="1">
      <c r="A41" s="125"/>
      <c r="B41" s="126"/>
      <c r="C41" s="127"/>
      <c r="D41" s="50"/>
      <c r="E41" s="8"/>
      <c r="F41" s="260"/>
      <c r="G41" s="226"/>
      <c r="H41" s="207"/>
      <c r="I41" s="208"/>
      <c r="J41" s="173"/>
      <c r="K41" s="174"/>
    </row>
    <row r="42" spans="1:11" ht="21" customHeight="1">
      <c r="A42" s="125"/>
      <c r="B42" s="126"/>
      <c r="C42" s="127"/>
      <c r="D42" s="50"/>
      <c r="E42" s="8"/>
      <c r="F42" s="260"/>
      <c r="G42" s="226"/>
      <c r="H42" s="207"/>
      <c r="I42" s="208"/>
      <c r="J42" s="173"/>
      <c r="K42" s="174"/>
    </row>
    <row r="43" spans="1:11" ht="21" customHeight="1">
      <c r="A43" s="125"/>
      <c r="B43" s="126"/>
      <c r="C43" s="127"/>
      <c r="D43" s="50"/>
      <c r="E43" s="8"/>
      <c r="F43" s="260"/>
      <c r="G43" s="226"/>
      <c r="H43" s="207"/>
      <c r="I43" s="208"/>
      <c r="J43" s="173"/>
      <c r="K43" s="174"/>
    </row>
    <row r="44" spans="1:11" ht="21" customHeight="1">
      <c r="A44" s="125"/>
      <c r="B44" s="126"/>
      <c r="C44" s="127"/>
      <c r="D44" s="50"/>
      <c r="E44" s="8"/>
      <c r="F44" s="260"/>
      <c r="G44" s="226"/>
      <c r="H44" s="207"/>
      <c r="I44" s="208"/>
      <c r="J44" s="173"/>
      <c r="K44" s="174"/>
    </row>
    <row r="45" spans="1:11" ht="21" customHeight="1">
      <c r="A45" s="125"/>
      <c r="B45" s="126"/>
      <c r="C45" s="127"/>
      <c r="D45" s="50"/>
      <c r="E45" s="8"/>
      <c r="F45" s="260"/>
      <c r="G45" s="226"/>
      <c r="H45" s="207"/>
      <c r="I45" s="208"/>
      <c r="J45" s="173"/>
      <c r="K45" s="174"/>
    </row>
    <row r="46" spans="1:11" ht="21" customHeight="1">
      <c r="A46" s="125"/>
      <c r="B46" s="126"/>
      <c r="C46" s="127"/>
      <c r="D46" s="50"/>
      <c r="E46" s="8"/>
      <c r="F46" s="260"/>
      <c r="G46" s="226"/>
      <c r="H46" s="207"/>
      <c r="I46" s="208"/>
      <c r="J46" s="173"/>
      <c r="K46" s="174"/>
    </row>
    <row r="47" spans="1:11" ht="21" customHeight="1">
      <c r="A47" s="131"/>
      <c r="B47" s="132"/>
      <c r="C47" s="133"/>
      <c r="D47" s="54"/>
      <c r="E47" s="16"/>
      <c r="F47" s="281"/>
      <c r="G47" s="228"/>
      <c r="H47" s="229"/>
      <c r="I47" s="212"/>
      <c r="J47" s="175"/>
      <c r="K47" s="176"/>
    </row>
    <row r="48" spans="1:11" s="12" customFormat="1" ht="21" customHeight="1">
      <c r="A48" s="9"/>
      <c r="B48" s="10"/>
      <c r="C48" s="11"/>
      <c r="D48" s="52"/>
      <c r="E48" s="17" t="str">
        <f>CONCATENATE(FIXED(COUNTA(E5:E47),0,0),"　店")</f>
        <v>29　店</v>
      </c>
      <c r="F48" s="216">
        <f>SUM(F5:F47)</f>
        <v>101150</v>
      </c>
      <c r="G48" s="216">
        <f>SUM(G5:G47)</f>
        <v>0</v>
      </c>
      <c r="H48" s="217">
        <f>SUM(H5:H47)</f>
        <v>45800</v>
      </c>
      <c r="I48" s="218">
        <f>SUM(I5:I47)</f>
        <v>55350</v>
      </c>
      <c r="J48" s="153"/>
      <c r="K48" s="154"/>
    </row>
    <row r="49" spans="1:11" s="12" customFormat="1" ht="21" customHeight="1">
      <c r="A49" s="122" t="s">
        <v>492</v>
      </c>
      <c r="B49" s="2"/>
      <c r="C49" s="2"/>
      <c r="D49" s="73"/>
      <c r="E49" s="4"/>
      <c r="F49" s="3"/>
      <c r="G49" s="3"/>
      <c r="H49" s="147"/>
      <c r="I49" s="147"/>
      <c r="K49" s="147" t="s">
        <v>15</v>
      </c>
    </row>
  </sheetData>
  <sheetProtection password="CC7B" sheet="1" objects="1" scenarios="1" formatCells="0"/>
  <mergeCells count="7">
    <mergeCell ref="A4:C4"/>
    <mergeCell ref="A1:C1"/>
    <mergeCell ref="A2:C2"/>
    <mergeCell ref="D4:E4"/>
    <mergeCell ref="F2:G2"/>
    <mergeCell ref="F1:G1"/>
    <mergeCell ref="E3:K3"/>
  </mergeCells>
  <dataValidations count="10">
    <dataValidation type="whole" operator="lessThanOrEqual" showInputMessage="1" showErrorMessage="1" sqref="GU25:IV47 HH3:IV4 GU49:IV65536">
      <formula1>GS25</formula1>
    </dataValidation>
    <dataValidation type="whole" operator="lessThanOrEqual" allowBlank="1" showInputMessage="1" showErrorMessage="1" sqref="H34:I48 H5:I32">
      <formula1>F34</formula1>
    </dataValidation>
    <dataValidation type="whole" operator="lessThanOrEqual" showInputMessage="1" showErrorMessage="1" sqref="L10 L15 L12 L3:L6 L20:L47 L49:GT65536 M25:GT47 M3:GR4">
      <formula1>#REF!</formula1>
    </dataValidation>
    <dataValidation operator="lessThanOrEqual" showInputMessage="1" showErrorMessage="1" sqref="L1:IV2 L48:IV48"/>
    <dataValidation operator="lessThanOrEqual" allowBlank="1" showInputMessage="1" showErrorMessage="1" sqref="H33:I33"/>
    <dataValidation type="list" allowBlank="1" showInputMessage="1" showErrorMessage="1" sqref="I1">
      <formula1>"B5,B4,B3,B2,B1,A5,A4,A3,A2,A1,B5厚,B4厚,B3厚,B2厚,A6厚,A4厚,B3×4,B3×3,B3×2,B3+B4,B2+B3,B1+B2,三ツ折,はがき,横長B3,変形特殊,"</formula1>
    </dataValidation>
    <dataValidation type="whole" operator="lessThanOrEqual" showInputMessage="1" showErrorMessage="1" sqref="GS3:HG4">
      <formula1>GO3</formula1>
    </dataValidation>
    <dataValidation type="whole" operator="lessThanOrEqual" allowBlank="1" showInputMessage="1" showErrorMessage="1" sqref="G5:G47">
      <formula1>F5</formula1>
    </dataValidation>
    <dataValidation type="whole" operator="lessThanOrEqual" showInputMessage="1" showErrorMessage="1" sqref="HV5:IV24">
      <formula1>HS5</formula1>
    </dataValidation>
    <dataValidation type="whole" operator="lessThanOrEqual" showInputMessage="1" showErrorMessage="1" sqref="M5:HU24">
      <formula1>津市!#REF!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中日高速オフセット印刷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管理責任者</dc:creator>
  <cp:keywords/>
  <dc:description/>
  <cp:lastModifiedBy>honsya02</cp:lastModifiedBy>
  <cp:lastPrinted>2020-11-09T02:01:00Z</cp:lastPrinted>
  <dcterms:created xsi:type="dcterms:W3CDTF">2001-09-20T06:42:30Z</dcterms:created>
  <dcterms:modified xsi:type="dcterms:W3CDTF">2021-09-17T01:31:23Z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