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600" tabRatio="969" firstSheet="4" activeTab="4"/>
  </bookViews>
  <sheets>
    <sheet name="表紙" sheetId="1" r:id="rId1"/>
    <sheet name="取扱基準" sheetId="2" r:id="rId2"/>
    <sheet name="災害時注意事項" sheetId="3" r:id="rId3"/>
    <sheet name="取扱事項" sheetId="4" r:id="rId4"/>
    <sheet name="岐阜県" sheetId="5" r:id="rId5"/>
    <sheet name="岐阜市" sheetId="6" r:id="rId6"/>
    <sheet name="瑞穂市・本巣市・本巣郡・山県市" sheetId="7" r:id="rId7"/>
    <sheet name="羽島市・羽島郡" sheetId="8" r:id="rId8"/>
    <sheet name="各務原市・大垣市・海津市" sheetId="9" r:id="rId9"/>
    <sheet name="揖斐郡・不破郡・安八郡・養老郡・美濃加茂市" sheetId="10" r:id="rId10"/>
    <sheet name="加茂郡・美濃市・関市" sheetId="11" r:id="rId11"/>
    <sheet name="郡上市・可児市・可児郡・多治見市" sheetId="12" r:id="rId12"/>
    <sheet name="土岐市・瑞浪市・恵那市" sheetId="13" r:id="rId13"/>
    <sheet name="中津川市・下呂市" sheetId="14" r:id="rId14"/>
    <sheet name="高山市・飛騨市" sheetId="15" r:id="rId15"/>
  </sheets>
  <definedNames>
    <definedName name="_xlfn.IFERROR" hidden="1">#NAME?</definedName>
    <definedName name="_xlnm.Print_Area" localSheetId="7">'羽島市・羽島郡'!$A$1:$K$52</definedName>
    <definedName name="_xlnm.Print_Area" localSheetId="10">'加茂郡・美濃市・関市'!$A$1:$K$52</definedName>
    <definedName name="_xlnm.Print_Area" localSheetId="8">'各務原市・大垣市・海津市'!$A$1:$K$52</definedName>
    <definedName name="_xlnm.Print_Area" localSheetId="5">'岐阜市'!$A$1:$K$52</definedName>
    <definedName name="_xlnm.Print_Area" localSheetId="11">'郡上市・可児市・可児郡・多治見市'!$A$1:$K$52</definedName>
    <definedName name="_xlnm.Print_Area" localSheetId="14">'高山市・飛騨市'!$A$1:$K$52</definedName>
    <definedName name="_xlnm.Print_Area" localSheetId="2">'災害時注意事項'!$A$1:$E$51</definedName>
    <definedName name="_xlnm.Print_Area" localSheetId="1">'取扱基準'!$A$1:$A$49</definedName>
    <definedName name="_xlnm.Print_Area" localSheetId="6">'瑞穂市・本巣市・本巣郡・山県市'!$A$1:$K$52</definedName>
    <definedName name="_xlnm.Print_Area" localSheetId="13">'中津川市・下呂市'!$A$1:$K$52</definedName>
    <definedName name="_xlnm.Print_Area" localSheetId="12">'土岐市・瑞浪市・恵那市'!$A$1:$K$52</definedName>
    <definedName name="_xlnm.Print_Area" localSheetId="9">'揖斐郡・不破郡・安八郡・養老郡・美濃加茂市'!$A$1:$K$52</definedName>
  </definedNames>
  <calcPr fullCalcOnLoad="1"/>
</workbook>
</file>

<file path=xl/sharedStrings.xml><?xml version="1.0" encoding="utf-8"?>
<sst xmlns="http://schemas.openxmlformats.org/spreadsheetml/2006/main" count="877" uniqueCount="561">
  <si>
    <t>折込日</t>
  </si>
  <si>
    <t>瑞穂市</t>
  </si>
  <si>
    <t>山県市</t>
  </si>
  <si>
    <t>下呂市</t>
  </si>
  <si>
    <t>海津市</t>
  </si>
  <si>
    <t>本巣市</t>
  </si>
  <si>
    <t>郡上市</t>
  </si>
  <si>
    <t>飛騨市</t>
  </si>
  <si>
    <t>㈱中日総合サービス</t>
  </si>
  <si>
    <t>岐阜市</t>
  </si>
  <si>
    <t>／</t>
  </si>
  <si>
    <t>部数</t>
  </si>
  <si>
    <t>瑞穂市</t>
  </si>
  <si>
    <t>／</t>
  </si>
  <si>
    <t>／</t>
  </si>
  <si>
    <t>本巣市</t>
  </si>
  <si>
    <t>本巣郡</t>
  </si>
  <si>
    <t>山県市</t>
  </si>
  <si>
    <t>羽島市</t>
  </si>
  <si>
    <t>羽島郡</t>
  </si>
  <si>
    <t>／</t>
  </si>
  <si>
    <t>各務原市</t>
  </si>
  <si>
    <t>大垣市</t>
  </si>
  <si>
    <t>海津市</t>
  </si>
  <si>
    <t>／</t>
  </si>
  <si>
    <t>揖斐郡</t>
  </si>
  <si>
    <t>不破郡</t>
  </si>
  <si>
    <t>安八郡</t>
  </si>
  <si>
    <t>養老郡</t>
  </si>
  <si>
    <t>美濃加茂市</t>
  </si>
  <si>
    <t>加茂郡</t>
  </si>
  <si>
    <t>美濃市</t>
  </si>
  <si>
    <t>関市</t>
  </si>
  <si>
    <t>／</t>
  </si>
  <si>
    <t>／</t>
  </si>
  <si>
    <t>／</t>
  </si>
  <si>
    <t>郡上市</t>
  </si>
  <si>
    <t>可児市</t>
  </si>
  <si>
    <t>可児郡</t>
  </si>
  <si>
    <t>／</t>
  </si>
  <si>
    <t>多治見市</t>
  </si>
  <si>
    <t>土岐市</t>
  </si>
  <si>
    <t>瑞浪市</t>
  </si>
  <si>
    <t>恵那市</t>
  </si>
  <si>
    <t>／</t>
  </si>
  <si>
    <t>中津川市</t>
  </si>
  <si>
    <t>下呂市</t>
  </si>
  <si>
    <t>／</t>
  </si>
  <si>
    <t>高山市</t>
  </si>
  <si>
    <t>飛騨市</t>
  </si>
  <si>
    <t>岐阜県</t>
  </si>
  <si>
    <t>合　計</t>
  </si>
  <si>
    <t>広告主</t>
  </si>
  <si>
    <t>チラシ銘柄</t>
  </si>
  <si>
    <t>地　　区</t>
  </si>
  <si>
    <t>全域配布部数</t>
  </si>
  <si>
    <t>朝刊折込部数</t>
  </si>
  <si>
    <t>地区</t>
  </si>
  <si>
    <t>店名</t>
  </si>
  <si>
    <t>210180Z01010</t>
  </si>
  <si>
    <t>210180Z01045</t>
  </si>
  <si>
    <t>210180Z01050</t>
  </si>
  <si>
    <t>210150Z01080</t>
  </si>
  <si>
    <t>210155Z01010</t>
  </si>
  <si>
    <t>210155Z01020</t>
  </si>
  <si>
    <t>210120Z01020</t>
  </si>
  <si>
    <t>210120Z01040</t>
  </si>
  <si>
    <t>210120Z01030</t>
  </si>
  <si>
    <t>210120Z01010</t>
  </si>
  <si>
    <t>210120Z01050</t>
  </si>
  <si>
    <t>210120Z01060</t>
  </si>
  <si>
    <t>210140Z01050</t>
  </si>
  <si>
    <t>210140Z01060</t>
  </si>
  <si>
    <t>210140Z01010</t>
  </si>
  <si>
    <t>210130Z01010</t>
  </si>
  <si>
    <t>210130Z01020</t>
  </si>
  <si>
    <t>210130Z01040</t>
  </si>
  <si>
    <t>210130Z01050</t>
  </si>
  <si>
    <t>210130Z01060</t>
  </si>
  <si>
    <t>210130Z01070</t>
  </si>
  <si>
    <t>210130Z01080</t>
  </si>
  <si>
    <t>210130Z01090</t>
  </si>
  <si>
    <t>210130Z01110</t>
  </si>
  <si>
    <t>210130Z01130</t>
  </si>
  <si>
    <t>210130Z01120</t>
  </si>
  <si>
    <t>210210Z01020</t>
  </si>
  <si>
    <t>210210Z01010</t>
  </si>
  <si>
    <t>210210Z01110</t>
  </si>
  <si>
    <t>210210Z01040</t>
  </si>
  <si>
    <t>210210Z01060</t>
  </si>
  <si>
    <t>210210Z01070</t>
  </si>
  <si>
    <t>210210Z01050</t>
  </si>
  <si>
    <t>210210Z01080</t>
  </si>
  <si>
    <t>210215Z01010</t>
  </si>
  <si>
    <t>210215Z01020</t>
  </si>
  <si>
    <t>210260Z01010</t>
  </si>
  <si>
    <t>210260Z01030</t>
  </si>
  <si>
    <t>210260Z01040</t>
  </si>
  <si>
    <t>210260Z01050</t>
  </si>
  <si>
    <t>210221Z01010</t>
  </si>
  <si>
    <t>210220Z01030</t>
  </si>
  <si>
    <t>210220Z01040</t>
  </si>
  <si>
    <t>210230Z01010</t>
  </si>
  <si>
    <t>210230Z01020</t>
  </si>
  <si>
    <t>210230Z01030</t>
  </si>
  <si>
    <t>210230Z01040</t>
  </si>
  <si>
    <t>210250Z01030</t>
  </si>
  <si>
    <t>210250Z01040</t>
  </si>
  <si>
    <t>210250Z01020</t>
  </si>
  <si>
    <t>210240Z01010</t>
  </si>
  <si>
    <t>210240Z01020</t>
  </si>
  <si>
    <t>210320Z01010</t>
  </si>
  <si>
    <t>210320Z01050</t>
  </si>
  <si>
    <t>210320Z01040</t>
  </si>
  <si>
    <t>210340Z01011</t>
  </si>
  <si>
    <t>210340Z01020</t>
  </si>
  <si>
    <t>210340Z01030</t>
  </si>
  <si>
    <t>210340Z01140</t>
  </si>
  <si>
    <t>210340Z01080</t>
  </si>
  <si>
    <t>210340Z01090</t>
  </si>
  <si>
    <t>210340Z01110</t>
  </si>
  <si>
    <t>210340Z01120</t>
  </si>
  <si>
    <t>210340Z01130</t>
  </si>
  <si>
    <t>210340Z01040</t>
  </si>
  <si>
    <t>210340Z01070</t>
  </si>
  <si>
    <t>210340Z01050</t>
  </si>
  <si>
    <t>210310Z01010</t>
  </si>
  <si>
    <t>210310Z01020</t>
  </si>
  <si>
    <t>210330Z01010</t>
  </si>
  <si>
    <t>210330Z01030</t>
  </si>
  <si>
    <t>210330Z01031</t>
  </si>
  <si>
    <t>210330Z01020</t>
  </si>
  <si>
    <t>210330Z01050</t>
  </si>
  <si>
    <t>210330Z01060</t>
  </si>
  <si>
    <t>210330Z01070</t>
  </si>
  <si>
    <t>210360Z01010</t>
  </si>
  <si>
    <t>210360Z01040</t>
  </si>
  <si>
    <t>210360Z01050</t>
  </si>
  <si>
    <t>210370Z01020</t>
  </si>
  <si>
    <t>210370Z01030</t>
  </si>
  <si>
    <t>210370Z01040</t>
  </si>
  <si>
    <t>210440Z01010</t>
  </si>
  <si>
    <t>210440Z01020</t>
  </si>
  <si>
    <t>210440Z01030</t>
  </si>
  <si>
    <t>210440Z01040</t>
  </si>
  <si>
    <t>210440Z01011</t>
  </si>
  <si>
    <t>210440Z01050</t>
  </si>
  <si>
    <t>210460Z01010</t>
  </si>
  <si>
    <t>210410Z01010</t>
  </si>
  <si>
    <t>210410Z01020</t>
  </si>
  <si>
    <t>210410Z01030</t>
  </si>
  <si>
    <t>210410Z01040</t>
  </si>
  <si>
    <t>210410Z01050</t>
  </si>
  <si>
    <t>210410Z01060</t>
  </si>
  <si>
    <t>210410Z01080</t>
  </si>
  <si>
    <t>210410Z01090</t>
  </si>
  <si>
    <t>210410Z01070</t>
  </si>
  <si>
    <t>210410Z01100</t>
  </si>
  <si>
    <t>210420Z01010</t>
  </si>
  <si>
    <t>210420Z01020</t>
  </si>
  <si>
    <t>210420Z01070</t>
  </si>
  <si>
    <t>210420Z01030</t>
  </si>
  <si>
    <t>210420Z01040</t>
  </si>
  <si>
    <t>210430Z01010</t>
  </si>
  <si>
    <t>210430Z01020</t>
  </si>
  <si>
    <t>210430Z01040</t>
  </si>
  <si>
    <t>210430Z01030</t>
  </si>
  <si>
    <t>210450Z01010</t>
  </si>
  <si>
    <t>210450Z01020</t>
  </si>
  <si>
    <t>210450Z01030</t>
  </si>
  <si>
    <t>210450Z01040</t>
  </si>
  <si>
    <t>210450Z01050</t>
  </si>
  <si>
    <t>210450Z01060</t>
  </si>
  <si>
    <t>210450Z01070</t>
  </si>
  <si>
    <t>210450Z01080</t>
  </si>
  <si>
    <t>210490Z01010</t>
  </si>
  <si>
    <t>210490Z01020</t>
  </si>
  <si>
    <t>210490Z01040</t>
  </si>
  <si>
    <t>210490Z01070</t>
  </si>
  <si>
    <t>210490Z01050</t>
  </si>
  <si>
    <t>210490Z01080</t>
  </si>
  <si>
    <t>210490Z01060</t>
  </si>
  <si>
    <t>210490Z01090</t>
  </si>
  <si>
    <t>210490Z01100</t>
  </si>
  <si>
    <t>210490Z01110</t>
  </si>
  <si>
    <t>210490Z01120</t>
  </si>
  <si>
    <t>210490Z01130</t>
  </si>
  <si>
    <t>210490Z01140</t>
  </si>
  <si>
    <t>210490Z01150</t>
  </si>
  <si>
    <t>210530Z01010</t>
  </si>
  <si>
    <t>210530Z01020</t>
  </si>
  <si>
    <t>210530Z01030</t>
  </si>
  <si>
    <t>210530Z01040</t>
  </si>
  <si>
    <t>210530Z01050</t>
  </si>
  <si>
    <t>210530Z01060</t>
  </si>
  <si>
    <t>210530Z01070</t>
  </si>
  <si>
    <t>210530Z01080</t>
  </si>
  <si>
    <t>210510Z01010</t>
  </si>
  <si>
    <t>210510Z01100</t>
  </si>
  <si>
    <t>210510Z01110</t>
  </si>
  <si>
    <t>210510Z01020</t>
  </si>
  <si>
    <t>210510Z01030</t>
  </si>
  <si>
    <t>210510Z01040</t>
  </si>
  <si>
    <t>210510Z01050</t>
  </si>
  <si>
    <t>210510Z01060</t>
  </si>
  <si>
    <t>210510Z01070</t>
  </si>
  <si>
    <t>210510Z01080</t>
  </si>
  <si>
    <t>210510Z01090</t>
  </si>
  <si>
    <t>210520Z01010</t>
  </si>
  <si>
    <t>210520Z01020</t>
  </si>
  <si>
    <t>210520Z01060</t>
  </si>
  <si>
    <t>210520Z01070</t>
  </si>
  <si>
    <t>210520Z01050</t>
  </si>
  <si>
    <t>210520Z01030</t>
  </si>
  <si>
    <t>210520Z01040</t>
  </si>
  <si>
    <t>210110Z01195</t>
  </si>
  <si>
    <t>210110Z01350</t>
  </si>
  <si>
    <t>210110Z01180</t>
  </si>
  <si>
    <t>210110Z01230</t>
  </si>
  <si>
    <t>210110Z01210</t>
  </si>
  <si>
    <t>210110Z01220</t>
  </si>
  <si>
    <t>210110Z01250</t>
  </si>
  <si>
    <t>210110Z01240</t>
  </si>
  <si>
    <t>210110Z01060</t>
  </si>
  <si>
    <t>210110Z01170</t>
  </si>
  <si>
    <t>210110Z01050</t>
  </si>
  <si>
    <t>210110Z01040</t>
  </si>
  <si>
    <t>210110Z01270</t>
  </si>
  <si>
    <t>210110Z01320</t>
  </si>
  <si>
    <t>210110Z01280</t>
  </si>
  <si>
    <t>210110Z01290</t>
  </si>
  <si>
    <t>210110Z01300</t>
  </si>
  <si>
    <t>210110Z01310</t>
  </si>
  <si>
    <t>210110Z01160</t>
  </si>
  <si>
    <t>210110Z01130</t>
  </si>
  <si>
    <t>210110Z01140</t>
  </si>
  <si>
    <t>210110Z01020</t>
  </si>
  <si>
    <t>210110Z01340</t>
  </si>
  <si>
    <t>210110Z01120</t>
  </si>
  <si>
    <t>210110Z01010</t>
  </si>
  <si>
    <t>210110Z01030</t>
  </si>
  <si>
    <t>210110Z01080</t>
  </si>
  <si>
    <t>210110Z01090</t>
  </si>
  <si>
    <t>210110Z01100</t>
  </si>
  <si>
    <t>210110Z01360</t>
  </si>
  <si>
    <t>210110Z01370</t>
  </si>
  <si>
    <t>加茂郡</t>
  </si>
  <si>
    <t>関市</t>
  </si>
  <si>
    <t>　　・中日新聞の購読者へは朝刊に折り込み。</t>
  </si>
  <si>
    <t>　　・配布エリア地区の新聞折込チラシと同額を原則とする。</t>
  </si>
  <si>
    <t>　　・特殊な形態、サイズは折込広告料金に準じ個別に検討する。</t>
  </si>
  <si>
    <t>各務原市</t>
  </si>
  <si>
    <t>養老郡</t>
  </si>
  <si>
    <t>美濃市</t>
  </si>
  <si>
    <t>岐阜市</t>
  </si>
  <si>
    <t>羽島郡</t>
  </si>
  <si>
    <t>不破郡</t>
  </si>
  <si>
    <t>多治見市</t>
  </si>
  <si>
    <t>土岐市</t>
  </si>
  <si>
    <t>瑞浪市</t>
  </si>
  <si>
    <t>恵那市</t>
  </si>
  <si>
    <t>中津川市</t>
  </si>
  <si>
    <t>高山市</t>
  </si>
  <si>
    <t>本巣郡</t>
  </si>
  <si>
    <t>羽島市</t>
  </si>
  <si>
    <t>大垣市</t>
  </si>
  <si>
    <t>揖斐郡</t>
  </si>
  <si>
    <t>安八郡</t>
  </si>
  <si>
    <t>美濃加茂市</t>
  </si>
  <si>
    <t>可児市</t>
  </si>
  <si>
    <t>可児郡</t>
  </si>
  <si>
    <t>サイズ</t>
  </si>
  <si>
    <t>　　・愛知県：毎月第2金曜日　第4金曜日</t>
  </si>
  <si>
    <t>　　・中日新聞折込広告取扱い基準を満たしたチラシ。</t>
  </si>
  <si>
    <t>　　・中日新聞未購読者へは情報紙とともに配布。</t>
  </si>
  <si>
    <t>　　全域配布定数＝①折込定数＋②未購読配布数</t>
  </si>
  <si>
    <t>　　②未購読配布数＝行政発表世帯数－①折込定数－配布不能世帯数</t>
  </si>
  <si>
    <t>　　※市区町村レベルで全世帯の約80％以上をカバーします。</t>
  </si>
  <si>
    <t>　　・一部地域では全域配布サービスは行っておりません。</t>
  </si>
  <si>
    <t>　　・同じ配布エリアでも配布日によって情報紙が異なります。</t>
  </si>
  <si>
    <t>　　・台風などの悪天候の場合、配布日は上記の限りではありません。</t>
  </si>
  <si>
    <t>　　投函禁止など配布不能世帯数により販売店ごとの世帯カバー率は異なります。</t>
  </si>
  <si>
    <t>※未購読者への配布は当日とその翌日中が原則</t>
  </si>
  <si>
    <t>　　・合売店では一部他紙一般紙にも折り込まれます。</t>
  </si>
  <si>
    <t>依頼部数</t>
  </si>
  <si>
    <t>中日新聞専売店の「全域配布」について</t>
  </si>
  <si>
    <t>1.　配布日</t>
  </si>
  <si>
    <t>2.　配布物</t>
  </si>
  <si>
    <t>3.　配布方法</t>
  </si>
  <si>
    <t>4.　定義に関して</t>
  </si>
  <si>
    <t>5.　配布料金</t>
  </si>
  <si>
    <t>6.　取扱注意事項</t>
  </si>
  <si>
    <t>　　・販売店個店単位で全域定数を満たすことが原則となります.</t>
  </si>
  <si>
    <t>210360Z01025</t>
  </si>
  <si>
    <t>上之保NAMG</t>
  </si>
  <si>
    <t>洞戸NAMG</t>
  </si>
  <si>
    <r>
      <t>　　・三重県：毎月第2金曜日</t>
    </r>
    <r>
      <rPr>
        <sz val="6"/>
        <rFont val="ＭＳ Ｐゴシック"/>
        <family val="3"/>
      </rPr>
      <t>（※1）</t>
    </r>
    <r>
      <rPr>
        <sz val="11"/>
        <rFont val="ＭＳ Ｐゴシック"/>
        <family val="3"/>
      </rPr>
      <t>　第4金曜日</t>
    </r>
  </si>
  <si>
    <t>根尾NAMG</t>
  </si>
  <si>
    <t>210160Z01020</t>
  </si>
  <si>
    <t>210160Z01011</t>
  </si>
  <si>
    <t>第2金曜日</t>
  </si>
  <si>
    <t>第4金曜日</t>
  </si>
  <si>
    <t>○</t>
  </si>
  <si>
    <t>○</t>
  </si>
  <si>
    <t>（※1）一部地域のみ実施となります。</t>
  </si>
  <si>
    <r>
      <t>　　・岐阜県：毎月第2金曜日</t>
    </r>
    <r>
      <rPr>
        <sz val="6"/>
        <rFont val="ＭＳ Ｐゴシック"/>
        <family val="3"/>
      </rPr>
      <t>（※1）</t>
    </r>
    <r>
      <rPr>
        <sz val="11"/>
        <rFont val="ＭＳ Ｐゴシック"/>
        <family val="3"/>
      </rPr>
      <t>　第4金曜日</t>
    </r>
  </si>
  <si>
    <t>未購読部数</t>
  </si>
  <si>
    <t>美濃坂下NAMGYS</t>
  </si>
  <si>
    <t>奥飛騨NAMGYS</t>
  </si>
  <si>
    <t>神岡NYS</t>
  </si>
  <si>
    <t>新聞折込広告取扱基準</t>
  </si>
  <si>
    <t>　当社は日本新聞協会の「折込広告の取扱基準」および、新聞社の「広告掲載基準」を参考として、折込広告取扱基準を設けております。</t>
  </si>
  <si>
    <t>　つぎのような折込チラシはお引き受けできかねます。</t>
  </si>
  <si>
    <t>（1） 広告の内容がはっきりしないもの。および、広告主の所在地、事業所名、ＨＰアドレス等のいずれの記載もなく、広告責任者が明確でないもの。</t>
  </si>
  <si>
    <t>（2） 虚偽または誇大表現により、誤認されるおそれのあるもの。「日本一」「業界一」等の最高・最大級の表現、「絶対に」「確実に」等、商品の性能、</t>
  </si>
  <si>
    <t>　　　効能、効果を保証する断定的表現を用いたもの。</t>
  </si>
  <si>
    <t>（3） 景表法（不当景品付販売・不当表示の禁止）、不正競争防止法（コピー商品等の販売宣伝の禁止）などのほか、薬事法、医療法など法律や条例に</t>
  </si>
  <si>
    <t>　　　触れると思われるもの。（医薬品等を否定する内容や迷信に類する非科学的な内容のもの等）</t>
  </si>
  <si>
    <t>　　</t>
  </si>
  <si>
    <t>（4） 広告主の主観的意見、意図、表現がみられ、他者を誹謗中傷し、結果的に他者の名誉、信用を傷つけるおそれがある表現のもの。（誹謗中傷広告等）</t>
  </si>
  <si>
    <t xml:space="preserve">     </t>
  </si>
  <si>
    <t>（5）「新聞業における公正競争規約」に触れる抽選券・金券などを刷り込んだもの、クーポン付き広告に関する規則、運営細則に違反するもの。</t>
  </si>
  <si>
    <t>　　　</t>
  </si>
  <si>
    <t>（6） 政治問題や係争中（もしくは係争が予想される）問題について、一方的な主張を述べたものや、立候補が予定されている人物の名称を記載するなど、</t>
  </si>
  <si>
    <t>　　　選挙の事前運動と推量されるもの。</t>
  </si>
  <si>
    <t>（7） 煽情的な言葉や、写真、イラスト等を用いた表現で、暴力・犯罪を肯定・礼讃するなど、公序良俗に反する表現のもの。</t>
  </si>
  <si>
    <t xml:space="preserve">      </t>
  </si>
  <si>
    <t>（8） 不動産広告で、広告主の名称、所在地、販売物件の所在地、地目、建築の可否、建ぺい率、交通アクセス、価格、管理費、維持費、販売条件、</t>
  </si>
  <si>
    <t xml:space="preserve">      宅建業法による免許証番号などが明確に記載されてないもの。</t>
  </si>
  <si>
    <t>（9） 貸金業広告で、貸金業規制法で定められている必要事項が表示されていないもの。 （商号、名称、氏名、登録番号、住所、利率等）</t>
  </si>
  <si>
    <t>（10）発行本社の新聞と混同、誤認されると思われるものや、他紙の社名、題字、記事、催事などが掲載、引用されているもの。</t>
  </si>
  <si>
    <t xml:space="preserve">      その他、著作権・肖像権・商標権等を侵害するおそれのあるもの。</t>
  </si>
  <si>
    <t>（11）新聞社がそれぞれ定めた広告掲載基準に照らして、新聞折込が不適当と認められるもの。</t>
  </si>
  <si>
    <t>（12）新聞販売店の営業活動に支障をきたし、不利益になると判断されるもの。</t>
  </si>
  <si>
    <t>■ 上記に限らず、判断がむずかしいものは、新聞発行本社、関係諸機関の指導・協議によって決めさせていただきます。</t>
  </si>
  <si>
    <t xml:space="preserve">   なお、ご不明な点がございましたら当社へご相談下さい。</t>
  </si>
  <si>
    <t xml:space="preserve">   </t>
  </si>
  <si>
    <t>大規模災害発生時における新聞折込広告の取り扱いについて</t>
  </si>
  <si>
    <t>大規模な災害（大地震、津波、洪水、豪雪、大火災、大規模停電、火山噴火、原子力発電所の事故、新型感染症の大流行、他国からの攻撃など）に見舞われた</t>
  </si>
  <si>
    <t>場合、中日新聞折込広告協同組合加盟の折込会社と中日新聞販売店は被災の状況を的確に判断し、折込広告をご愛読者へお届けするために全力を傾注します。</t>
  </si>
  <si>
    <t>しかしながらライフラインや通信網、輸送ルートなどが遮断され、被災地の新聞販売店や従業員に甚大な被害が及んだ場合は、クライアント様のご要望にお応</t>
  </si>
  <si>
    <t>えできない場合もあります。</t>
  </si>
  <si>
    <t>この様に事前の予測と回避が不可能な事態が発生し、折込会社と新聞販売店の努力にも関わらず指定日に新聞折込が出来なかった場合、折込会社と新聞販売店</t>
  </si>
  <si>
    <t>は一切の責任を負う事ができません。あらかじめご容赦いただきますようお願い申しあげます。</t>
  </si>
  <si>
    <t>東海地震に関する「警戒宣言」発令時の折込広告の取り扱いについて</t>
  </si>
  <si>
    <t>『大地震への警戒宣言や注意情報が発令された場合、新聞折込広告は中止になります』</t>
  </si>
  <si>
    <t>　愛知県、三重県の大部分の市町村と岐阜県中津川市は大規模地震対策措置法により、地震防災対策強化地域に指定されています。指定された地域で大規</t>
  </si>
  <si>
    <t>　模な地震の発生が予知されますと、内閣総理大臣から警戒宣言が発令されることになっています。また東海地震の前兆現象が高まると、気象庁から注意</t>
  </si>
  <si>
    <t>　情報が発表されます。</t>
  </si>
  <si>
    <t>　警戒宣言発令後は交通規制が始まり、指定地域内へ車両の進入が禁止されるほか、一般の道路も時速20㎞に速度制限されるため大渋滞の発生が予想され</t>
  </si>
  <si>
    <t>　ます。</t>
  </si>
  <si>
    <t>　このため東海地震の注意情報や警戒宣言の発令と同時に、お客様からお預かりした新聞折込広告の配送作業は「中止」させていただきます。配送中の車</t>
  </si>
  <si>
    <t>　両に対しては折込広告をお預かりした状態ですみやかに帰社するように指示しますが、交通事情と警察官の指示によって止むを得ず路上に駐車し避難し</t>
  </si>
  <si>
    <t>　なければならない事も想定されます。</t>
  </si>
  <si>
    <t>　何卒ご理解とご了承をいただけますようお願いいたします。</t>
  </si>
  <si>
    <t>　すでに配送が完了した新聞折込広告も、新聞販売店での組み込み作業が「中止」になり新聞折込ができなくなります。幸い注意情報や警戒宣言が解除</t>
  </si>
  <si>
    <t>　された場合も、混乱が解消するまでしばらくの間は新聞折込ができない場合もあります。</t>
  </si>
  <si>
    <t>※1・・・未購読世帯への配布は岐阜市のみとなります。</t>
  </si>
  <si>
    <t>○※1</t>
  </si>
  <si>
    <t>穂積S</t>
  </si>
  <si>
    <t>美江寺NAMGS</t>
  </si>
  <si>
    <t>北方NS</t>
  </si>
  <si>
    <t>北方西郷NS</t>
  </si>
  <si>
    <t>岐阜美山NAMGYS</t>
  </si>
  <si>
    <t>那加中央NS</t>
  </si>
  <si>
    <t>各務原NS</t>
  </si>
  <si>
    <t>岐阜川島NAMGS</t>
  </si>
  <si>
    <t>鵜沼団地NS</t>
  </si>
  <si>
    <t>各務原中央町NS</t>
  </si>
  <si>
    <t>那加北部NS</t>
  </si>
  <si>
    <t>蘇原北部NS</t>
  </si>
  <si>
    <t>大垣駅西NS</t>
  </si>
  <si>
    <t>上石津NYS</t>
  </si>
  <si>
    <t>美濃赤坂NAS</t>
  </si>
  <si>
    <t>大垣(大迫)NAMGYS</t>
  </si>
  <si>
    <t>北垣NMGS</t>
  </si>
  <si>
    <t>墨俣NAMGS</t>
  </si>
  <si>
    <t>大垣中川NAMGS</t>
  </si>
  <si>
    <t>大野黒野NS</t>
  </si>
  <si>
    <t>揖斐NAMGS</t>
  </si>
  <si>
    <t>大垣池田NMS</t>
  </si>
  <si>
    <t>垂井NS</t>
  </si>
  <si>
    <t>関ヶ原NAMGS</t>
  </si>
  <si>
    <t>垂井南部NYS</t>
  </si>
  <si>
    <t>輪之内NAMGS</t>
  </si>
  <si>
    <t>広神戸NAMGS</t>
  </si>
  <si>
    <t>安八NAMGS</t>
  </si>
  <si>
    <t>美濃高田NYS</t>
  </si>
  <si>
    <t>養老NAMYGS</t>
  </si>
  <si>
    <t>海津平田NMS</t>
  </si>
  <si>
    <t>海津高須NMS</t>
  </si>
  <si>
    <t>石津NAMGS</t>
  </si>
  <si>
    <t>駒野NAMGS</t>
  </si>
  <si>
    <t>古井NAMGS</t>
  </si>
  <si>
    <t>美濃太田NS</t>
  </si>
  <si>
    <t>坂祝NS</t>
  </si>
  <si>
    <t>神土NAMGS</t>
  </si>
  <si>
    <t>川辺NAMGY</t>
  </si>
  <si>
    <t>郡上八幡NMS</t>
  </si>
  <si>
    <t>美並NAMGS</t>
  </si>
  <si>
    <t>広見NMS</t>
  </si>
  <si>
    <t>今渡NMS</t>
  </si>
  <si>
    <t>伏見兼山NAMGYS</t>
  </si>
  <si>
    <t>西可児NMS</t>
  </si>
  <si>
    <t>春里NMS</t>
  </si>
  <si>
    <t>下切NMS</t>
  </si>
  <si>
    <t>多治見(両藤舎)NAMGS</t>
  </si>
  <si>
    <t>多治見池田NMS</t>
  </si>
  <si>
    <t>小泉NMS</t>
  </si>
  <si>
    <t>笠原NAMGS</t>
  </si>
  <si>
    <t>多治見西部NMS</t>
  </si>
  <si>
    <t>多治見桜ヶ丘NMS</t>
  </si>
  <si>
    <t>多治見姫NMS</t>
  </si>
  <si>
    <t>土岐津NMS</t>
  </si>
  <si>
    <t>下石NS</t>
  </si>
  <si>
    <t>妻木NMS</t>
  </si>
  <si>
    <t>土岐口NMS</t>
  </si>
  <si>
    <t>陶NAMGS</t>
  </si>
  <si>
    <t>瑞浪西部NAMGS</t>
  </si>
  <si>
    <t>岩村NAMGS</t>
  </si>
  <si>
    <t>恵那(垣内)NMS</t>
  </si>
  <si>
    <t>恵那(佐伯)NMS</t>
  </si>
  <si>
    <t>落合NAMGS</t>
  </si>
  <si>
    <t>坂本NAMGS</t>
  </si>
  <si>
    <t>苗木NAMGS</t>
  </si>
  <si>
    <t>加子母NAMGS</t>
  </si>
  <si>
    <t>丹生川NAMGS</t>
  </si>
  <si>
    <t>飛騨国府NAMGS</t>
  </si>
  <si>
    <t>飛騨古川NAMGS</t>
  </si>
  <si>
    <t>焼石NAMGS</t>
  </si>
  <si>
    <t>下呂NAMGS</t>
  </si>
  <si>
    <t>飛騨竹原NAMGS</t>
  </si>
  <si>
    <t>飛騨萩原NAMGS</t>
  </si>
  <si>
    <t>　　　岐阜県、三重県の12月第2金曜日実施に関しては、通常第4金曜日実施エリアが対象となります。</t>
  </si>
  <si>
    <t>瑞穂牛牧N</t>
  </si>
  <si>
    <t>北方西部NS</t>
  </si>
  <si>
    <t>高富NA</t>
  </si>
  <si>
    <t>竹ヶ鼻N</t>
  </si>
  <si>
    <t>羽島東部N</t>
  </si>
  <si>
    <t>羽島小熊N</t>
  </si>
  <si>
    <t>羽島足近N</t>
  </si>
  <si>
    <t>羽島南部N</t>
  </si>
  <si>
    <t>羽島中央N</t>
  </si>
  <si>
    <t>笠松N</t>
  </si>
  <si>
    <t>岐南東N</t>
  </si>
  <si>
    <t>岐南徳田N</t>
  </si>
  <si>
    <t>蘇原N</t>
  </si>
  <si>
    <t>尾崎団地N</t>
  </si>
  <si>
    <t>稲羽N</t>
  </si>
  <si>
    <t>大垣N</t>
  </si>
  <si>
    <t>大垣東部N</t>
  </si>
  <si>
    <t>今須NAMG</t>
  </si>
  <si>
    <t>美濃加茂NAMGS</t>
  </si>
  <si>
    <t>七宗NAMG</t>
  </si>
  <si>
    <t>切井AMG</t>
  </si>
  <si>
    <t>赤河NAMG</t>
  </si>
  <si>
    <t>黒川NAMG</t>
  </si>
  <si>
    <t>下油井NAMG</t>
  </si>
  <si>
    <t>関N</t>
  </si>
  <si>
    <t>関東部N</t>
  </si>
  <si>
    <t>関富野NAMG</t>
  </si>
  <si>
    <t>中之保（下之保）NAMG</t>
  </si>
  <si>
    <t>関西部N</t>
  </si>
  <si>
    <t>関南部N</t>
  </si>
  <si>
    <t>郡上大和NAMG</t>
  </si>
  <si>
    <t>相生NAMG</t>
  </si>
  <si>
    <t>正ヶ洞NAMG</t>
  </si>
  <si>
    <t>和良NAMGY</t>
  </si>
  <si>
    <t>多治見東部NM</t>
  </si>
  <si>
    <t>多治見脇之島NM</t>
  </si>
  <si>
    <t>北栄NM</t>
  </si>
  <si>
    <t>駄知NM</t>
  </si>
  <si>
    <t>鶴岡NAMG</t>
  </si>
  <si>
    <t>遠山NAMG</t>
  </si>
  <si>
    <t>恵那上矢作NAMG</t>
  </si>
  <si>
    <t>蛭川NAM</t>
  </si>
  <si>
    <t>阿木NAMG</t>
  </si>
  <si>
    <t>福岡NAMG</t>
  </si>
  <si>
    <t>下野NAMG</t>
  </si>
  <si>
    <t>田瀬NAMG</t>
  </si>
  <si>
    <t>付知NAMG</t>
  </si>
  <si>
    <t>高山朝日町NAMG</t>
  </si>
  <si>
    <t>久々野NAMG</t>
  </si>
  <si>
    <t>ひだ一之宮NAMG</t>
  </si>
  <si>
    <t>清見NAMG</t>
  </si>
  <si>
    <t>上宝NAMG</t>
  </si>
  <si>
    <t>角川NAMG</t>
  </si>
  <si>
    <t>坂上NAMG</t>
  </si>
  <si>
    <t>打保G</t>
  </si>
  <si>
    <t>飛騨杉原G</t>
  </si>
  <si>
    <t>茂住NAMG</t>
  </si>
  <si>
    <t>東村NAMGY</t>
  </si>
  <si>
    <t>飛騨川西NAMG</t>
  </si>
  <si>
    <t>飛騨小坂NAMGY</t>
  </si>
  <si>
    <t>全域配布サービス紙数表</t>
  </si>
  <si>
    <t>岐阜山添NAMGS</t>
  </si>
  <si>
    <t>鵜沼東NS</t>
  </si>
  <si>
    <t>美濃市NYS</t>
  </si>
  <si>
    <t>加茂野NAMGYS</t>
  </si>
  <si>
    <t>八百津NAMGYS</t>
  </si>
  <si>
    <t>佐見NAMGS</t>
  </si>
  <si>
    <t>白川口NAMG</t>
  </si>
  <si>
    <t>白鳥NAMGS</t>
  </si>
  <si>
    <t>釜戸NAMGS</t>
  </si>
  <si>
    <t>武並NAMGS</t>
  </si>
  <si>
    <t>210150Z01040</t>
  </si>
  <si>
    <t>210170Z01050</t>
  </si>
  <si>
    <t>210330Z04060</t>
  </si>
  <si>
    <t>210330Z04085</t>
  </si>
  <si>
    <t>210350Z04010</t>
  </si>
  <si>
    <t>関武芸川NAMGS</t>
  </si>
  <si>
    <t>210310Z01020</t>
  </si>
  <si>
    <t>関小瀬NYS</t>
  </si>
  <si>
    <t>牧谷NYS</t>
  </si>
  <si>
    <t>大垣西部NS</t>
  </si>
  <si>
    <t>岐阜中央(中野)N</t>
  </si>
  <si>
    <t>岐阜中野入舟支店NM</t>
  </si>
  <si>
    <t>岐阜北部(松山)N</t>
  </si>
  <si>
    <t>岐阜駅前N</t>
  </si>
  <si>
    <t>鏡島N</t>
  </si>
  <si>
    <t>岐阜本荘N</t>
  </si>
  <si>
    <t>手力NS</t>
  </si>
  <si>
    <t>長森NM</t>
  </si>
  <si>
    <t>岩田坂NM</t>
  </si>
  <si>
    <t>日野長森東NM</t>
  </si>
  <si>
    <t>下芥見NM</t>
  </si>
  <si>
    <t>大洞NS</t>
  </si>
  <si>
    <t>岐阜加納NM</t>
  </si>
  <si>
    <t>岐阜茜部NMS</t>
  </si>
  <si>
    <t>加納西部NM</t>
  </si>
  <si>
    <t>加納六条NM</t>
  </si>
  <si>
    <t>岐阜県庁前N</t>
  </si>
  <si>
    <t>鶉NMS</t>
  </si>
  <si>
    <t>近の島N</t>
  </si>
  <si>
    <t>尻毛NS</t>
  </si>
  <si>
    <t>岐商前NS</t>
  </si>
  <si>
    <t>鷺山NS</t>
  </si>
  <si>
    <t>岐阜ときわN</t>
  </si>
  <si>
    <t>岐阜則武NS</t>
  </si>
  <si>
    <t>鵜飼黒野NAS</t>
  </si>
  <si>
    <t>藍川橋NS</t>
  </si>
  <si>
    <t>長良北部NS</t>
  </si>
  <si>
    <t>長良西部N</t>
  </si>
  <si>
    <t>長良中央N</t>
  </si>
  <si>
    <t>柳津NM</t>
  </si>
  <si>
    <t>茜部佐波NMS</t>
  </si>
  <si>
    <t>高山NAM</t>
  </si>
  <si>
    <t>高山西部NAM</t>
  </si>
  <si>
    <t>高山北部NAM</t>
  </si>
  <si>
    <t>瑞浪NAMG</t>
  </si>
  <si>
    <t>中津川東NAMGS</t>
  </si>
  <si>
    <t>中津川西NAMGS</t>
  </si>
  <si>
    <t>中津川北NAMGS</t>
  </si>
  <si>
    <t>2023年前期</t>
  </si>
  <si>
    <t>※2023年8月は第4金曜日のみ、12月は第2金曜日のみ（通常第4金曜日実施販売店対象）の実施となります。</t>
  </si>
  <si>
    <t>明智NAMYGS</t>
  </si>
  <si>
    <t>飛騨金山NAMGY</t>
  </si>
  <si>
    <t>2023年後期（6月1日以降）</t>
  </si>
  <si>
    <t>※未購読者への配布は当日とその翌日午前中が原則</t>
  </si>
  <si>
    <t>　　※2023年8月は第4金曜日のみ、12月は第2金曜日のみの実施となります。</t>
  </si>
  <si>
    <t>御嵩NAMGS</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</si>
</sst>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Red]#,##0"/>
    <numFmt numFmtId="178" formatCode="#,##0_ "/>
    <numFmt numFmtId="179" formatCode="#,###;"/>
    <numFmt numFmtId="180" formatCode="[$-411]ggge&quot;年&quot;m&quot;月&quot;&quot;現&quot;&quot;在&quot;"/>
    <numFmt numFmtId="181" formatCode="0_);[Red]\(0\)"/>
    <numFmt numFmtId="182" formatCode="#,##0_);[Red]\(#,##0\)"/>
    <numFmt numFmtId="183" formatCode="#,###;\ "/>
    <numFmt numFmtId="184" formatCode="#,###"/>
    <numFmt numFmtId="185" formatCode="#,##0;[Red]\-#,##0;"/>
    <numFmt numFmtId="186" formatCode="m&quot;月&quot;d&quot;日&quot;\(aaa\)"/>
    <numFmt numFmtId="187" formatCode="0_ "/>
    <numFmt numFmtId="188" formatCode="yyyy&quot;年&quot;m&quot;月&quot;d&quot;日&quot;;@"/>
    <numFmt numFmtId="189" formatCode="[$-411]ggge&quot;年&quot;m&quot;月&quot;d&quot;日&quot;\(aaa\)"/>
    <numFmt numFmtId="190" formatCode="#,###&quot;枚&quot;"/>
    <numFmt numFmtId="191" formatCode="0.0"/>
    <numFmt numFmtId="192" formatCode="0;\-0;0"/>
    <numFmt numFmtId="193" formatCode="[$]ggge&quot;年&quot;m&quot;月&quot;d&quot;日&quot;;@"/>
    <numFmt numFmtId="194" formatCode="[$-411]gge&quot;年&quot;m&quot;月&quot;d&quot;日&quot;;@"/>
    <numFmt numFmtId="195" formatCode="[$]gge&quot;年&quot;m&quot;月&quot;d&quot;日&quot;;@"/>
    <numFmt numFmtId="196" formatCode="[$]ggge&quot;年&quot;m&quot;月&quot;d&quot;日&quot;;@"/>
    <numFmt numFmtId="197" formatCode="[$]gge&quot;年&quot;m&quot;月&quot;d&quot;日&quot;;@"/>
  </numFmts>
  <fonts count="61">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sz val="9"/>
      <name val="ＭＳ Ｐゴシック"/>
      <family val="3"/>
    </font>
    <font>
      <sz val="14"/>
      <name val="ＭＳ Ｐゴシック"/>
      <family val="3"/>
    </font>
    <font>
      <b/>
      <sz val="11"/>
      <name val="ＭＳ Ｐゴシック"/>
      <family val="3"/>
    </font>
    <font>
      <sz val="14"/>
      <color indexed="8"/>
      <name val="ＭＳ Ｐゴシック"/>
      <family val="3"/>
    </font>
    <font>
      <b/>
      <sz val="16"/>
      <name val="ＭＳ Ｐゴシック"/>
      <family val="3"/>
    </font>
    <font>
      <sz val="10"/>
      <name val="ＭＳ Ｐゴシック"/>
      <family val="3"/>
    </font>
    <font>
      <sz val="9"/>
      <color indexed="8"/>
      <name val="ＭＳ Ｐゴシック"/>
      <family val="3"/>
    </font>
    <font>
      <sz val="11"/>
      <name val="ＭＳ ゴシック"/>
      <family val="3"/>
    </font>
    <font>
      <sz val="20"/>
      <name val="ＭＳ ゴシック"/>
      <family val="3"/>
    </font>
    <font>
      <sz val="16"/>
      <name val="ＭＳ ゴシック"/>
      <family val="3"/>
    </font>
    <font>
      <sz val="10"/>
      <name val="ＭＳ ゴシック"/>
      <family val="3"/>
    </font>
    <font>
      <sz val="9"/>
      <name val="ＭＳ ゴシック"/>
      <family val="3"/>
    </font>
    <font>
      <sz val="14"/>
      <name val="ＭＳ ゴシック"/>
      <family val="3"/>
    </font>
    <font>
      <u val="single"/>
      <sz val="10"/>
      <name val="ＭＳ ゴシック"/>
      <family val="3"/>
    </font>
    <font>
      <sz val="24"/>
      <name val="メイリオ"/>
      <family val="3"/>
    </font>
    <font>
      <sz val="30"/>
      <name val="メイリオ"/>
      <family val="3"/>
    </font>
    <font>
      <sz val="12"/>
      <name val="メイリオ"/>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sz val="9"/>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Ｐゴシック"/>
      <family val="3"/>
    </font>
    <font>
      <sz val="11"/>
      <color theme="1"/>
      <name val="ＭＳ Ｐゴシック"/>
      <family val="3"/>
    </font>
    <font>
      <sz val="10"/>
      <color rgb="FFFF0000"/>
      <name val="ＭＳ Ｐゴシック"/>
      <family val="3"/>
    </font>
    <font>
      <sz val="9"/>
      <color rgb="FFFF00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hair"/>
      <right>
        <color indexed="63"/>
      </right>
      <top style="thin"/>
      <bottom style="hair"/>
    </border>
    <border>
      <left style="hair"/>
      <right>
        <color indexed="63"/>
      </right>
      <top style="hair"/>
      <bottom style="hair"/>
    </border>
    <border>
      <left style="thin"/>
      <right>
        <color indexed="63"/>
      </right>
      <top style="thin"/>
      <bottom style="thin"/>
    </border>
    <border>
      <left style="hair"/>
      <right>
        <color indexed="63"/>
      </right>
      <top style="thin"/>
      <bottom style="thin"/>
    </border>
    <border>
      <left style="hair"/>
      <right style="thin"/>
      <top style="thin"/>
      <bottom style="thin"/>
    </border>
    <border>
      <left style="hair"/>
      <right style="hair"/>
      <top style="hair"/>
      <bottom style="hair"/>
    </border>
    <border>
      <left>
        <color indexed="63"/>
      </left>
      <right>
        <color indexed="63"/>
      </right>
      <top style="thin"/>
      <bottom style="hair"/>
    </border>
    <border>
      <left>
        <color indexed="63"/>
      </left>
      <right>
        <color indexed="63"/>
      </right>
      <top style="hair"/>
      <bottom style="hair"/>
    </border>
    <border>
      <left style="hair"/>
      <right style="hair"/>
      <top style="thin"/>
      <bottom style="hair"/>
    </border>
    <border>
      <left style="hair"/>
      <right style="hair"/>
      <top style="thin"/>
      <bottom style="thin"/>
    </border>
    <border>
      <left>
        <color indexed="63"/>
      </left>
      <right style="thin"/>
      <top style="thin"/>
      <bottom style="thin"/>
    </border>
    <border>
      <left style="hair"/>
      <right style="hair"/>
      <top style="hair"/>
      <bottom>
        <color indexed="63"/>
      </bottom>
    </border>
    <border>
      <left style="hair"/>
      <right>
        <color indexed="63"/>
      </right>
      <top style="hair"/>
      <bottom>
        <color indexed="63"/>
      </bottom>
    </border>
    <border>
      <left>
        <color indexed="63"/>
      </left>
      <right>
        <color indexed="63"/>
      </right>
      <top style="hair"/>
      <bottom>
        <color indexed="63"/>
      </bottom>
    </border>
    <border>
      <left style="hair"/>
      <right>
        <color indexed="63"/>
      </right>
      <top style="thin"/>
      <bottom>
        <color indexed="63"/>
      </bottom>
    </border>
    <border>
      <left style="thin"/>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style="thin"/>
      <top style="hair"/>
      <bottom style="hair"/>
    </border>
    <border>
      <left style="thin"/>
      <right>
        <color indexed="63"/>
      </right>
      <top style="hair"/>
      <bottom>
        <color indexed="63"/>
      </bottom>
    </border>
    <border>
      <left>
        <color indexed="63"/>
      </left>
      <right style="thin"/>
      <top style="hair"/>
      <bottom>
        <color indexed="63"/>
      </bottom>
    </border>
    <border>
      <left>
        <color indexed="63"/>
      </left>
      <right>
        <color indexed="63"/>
      </right>
      <top>
        <color indexed="63"/>
      </top>
      <bottom style="hair"/>
    </border>
    <border>
      <left style="hair"/>
      <right style="hair"/>
      <top style="hair"/>
      <bottom style="thin"/>
    </border>
    <border>
      <left>
        <color indexed="63"/>
      </left>
      <right>
        <color indexed="63"/>
      </right>
      <top style="hair"/>
      <bottom style="thin"/>
    </border>
    <border>
      <left style="thin"/>
      <right>
        <color indexed="63"/>
      </right>
      <top>
        <color indexed="63"/>
      </top>
      <bottom style="hair"/>
    </border>
    <border>
      <left>
        <color indexed="63"/>
      </left>
      <right style="thin"/>
      <top>
        <color indexed="63"/>
      </top>
      <bottom style="hair"/>
    </border>
    <border>
      <left style="hair"/>
      <right style="hair"/>
      <top>
        <color indexed="63"/>
      </top>
      <bottom style="hair"/>
    </border>
    <border>
      <left>
        <color indexed="63"/>
      </left>
      <right>
        <color indexed="63"/>
      </right>
      <top style="thin"/>
      <bottom>
        <color indexed="63"/>
      </bottom>
    </border>
    <border>
      <left style="hair"/>
      <right>
        <color indexed="63"/>
      </right>
      <top style="hair"/>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style="hair"/>
      <bottom style="thin"/>
    </border>
    <border>
      <left>
        <color indexed="63"/>
      </left>
      <right style="hair"/>
      <top style="hair"/>
      <bottom style="hair"/>
    </border>
    <border>
      <left>
        <color indexed="63"/>
      </left>
      <right style="hair"/>
      <top style="thin"/>
      <bottom style="thin"/>
    </border>
    <border>
      <left>
        <color indexed="63"/>
      </left>
      <right style="hair"/>
      <top style="hair"/>
      <bottom>
        <color indexed="63"/>
      </bottom>
    </border>
    <border>
      <left>
        <color indexed="63"/>
      </left>
      <right style="hair"/>
      <top style="thin"/>
      <bottom style="hair"/>
    </border>
    <border>
      <left>
        <color indexed="63"/>
      </left>
      <right style="hair"/>
      <top style="thin"/>
      <bottom>
        <color indexed="63"/>
      </bottom>
    </border>
    <border>
      <left style="hair"/>
      <right style="thin"/>
      <top style="thin"/>
      <bottom style="hair"/>
    </border>
    <border>
      <left style="hair"/>
      <right style="thin"/>
      <top style="hair"/>
      <bottom style="hair"/>
    </border>
    <border>
      <left style="hair"/>
      <right style="thin"/>
      <top style="hair"/>
      <bottom>
        <color indexed="63"/>
      </bottom>
    </border>
    <border>
      <left>
        <color indexed="63"/>
      </left>
      <right style="thin"/>
      <top style="hair"/>
      <bottom style="thin"/>
    </border>
    <border>
      <left>
        <color indexed="63"/>
      </left>
      <right style="hair"/>
      <top style="hair"/>
      <bottom style="thin"/>
    </border>
    <border>
      <left style="hair"/>
      <right>
        <color indexed="63"/>
      </right>
      <top>
        <color indexed="63"/>
      </top>
      <bottom style="hair"/>
    </border>
    <border>
      <left>
        <color indexed="63"/>
      </left>
      <right style="thin"/>
      <top>
        <color indexed="63"/>
      </top>
      <bottom>
        <color indexed="63"/>
      </bottom>
    </border>
    <border>
      <left style="hair"/>
      <right style="hair"/>
      <top>
        <color indexed="63"/>
      </top>
      <bottom>
        <color indexed="63"/>
      </bottom>
    </border>
    <border>
      <left style="hair"/>
      <right>
        <color indexed="63"/>
      </right>
      <top>
        <color indexed="63"/>
      </top>
      <bottom>
        <color indexed="63"/>
      </bottom>
    </border>
    <border>
      <left>
        <color indexed="63"/>
      </left>
      <right style="thin"/>
      <top style="thin"/>
      <bottom>
        <color indexed="63"/>
      </bottom>
    </border>
    <border>
      <left style="hair"/>
      <right style="thin"/>
      <top>
        <color indexed="63"/>
      </top>
      <bottom style="hair"/>
    </border>
    <border>
      <left style="thin"/>
      <right style="hair"/>
      <top style="thin"/>
      <bottom style="thin"/>
    </border>
    <border>
      <left style="thin"/>
      <right style="hair"/>
      <top>
        <color indexed="63"/>
      </top>
      <bottom style="hair"/>
    </border>
    <border>
      <left style="thin"/>
      <right style="hair"/>
      <top style="hair"/>
      <bottom style="hair"/>
    </border>
    <border>
      <left style="thin"/>
      <right style="hair"/>
      <top style="hair"/>
      <bottom>
        <color indexed="63"/>
      </bottom>
    </border>
    <border>
      <left style="thin"/>
      <right style="hair"/>
      <top style="thin"/>
      <bottom style="hair"/>
    </border>
    <border>
      <left style="hair"/>
      <right style="thin"/>
      <top>
        <color indexed="63"/>
      </top>
      <bottom>
        <color indexed="63"/>
      </bottom>
    </border>
    <border>
      <left style="thin"/>
      <right style="hair"/>
      <top style="thin"/>
      <bottom>
        <color indexed="63"/>
      </bottom>
    </border>
    <border>
      <left style="thin"/>
      <right style="hair"/>
      <top style="hair"/>
      <bottom style="thin"/>
    </border>
    <border>
      <left style="hair"/>
      <right style="thin"/>
      <top style="hair"/>
      <bottom style="thin"/>
    </border>
    <border>
      <left>
        <color indexed="63"/>
      </left>
      <right style="hair"/>
      <top>
        <color indexed="63"/>
      </top>
      <bottom>
        <color indexed="63"/>
      </bottom>
    </border>
    <border>
      <left>
        <color indexed="63"/>
      </left>
      <right style="hair"/>
      <top>
        <color indexed="63"/>
      </top>
      <bottom style="hair"/>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40" fillId="0" borderId="0">
      <alignment vertical="center"/>
      <protection/>
    </xf>
    <xf numFmtId="0" fontId="0" fillId="0" borderId="0">
      <alignment vertical="center"/>
      <protection/>
    </xf>
    <xf numFmtId="0" fontId="0" fillId="0" borderId="0">
      <alignment vertical="center"/>
      <protection/>
    </xf>
    <xf numFmtId="0" fontId="2" fillId="0" borderId="0" applyNumberFormat="0" applyFill="0" applyBorder="0" applyAlignment="0" applyProtection="0"/>
    <xf numFmtId="0" fontId="56" fillId="32" borderId="0" applyNumberFormat="0" applyBorder="0" applyAlignment="0" applyProtection="0"/>
  </cellStyleXfs>
  <cellXfs count="368">
    <xf numFmtId="0" fontId="0" fillId="0" borderId="0" xfId="0" applyAlignment="1">
      <alignment/>
    </xf>
    <xf numFmtId="185" fontId="4" fillId="0" borderId="0" xfId="57" applyNumberFormat="1" applyFont="1" applyAlignment="1" applyProtection="1">
      <alignment/>
      <protection/>
    </xf>
    <xf numFmtId="185" fontId="4" fillId="0" borderId="0" xfId="57" applyNumberFormat="1" applyFont="1" applyAlignment="1" applyProtection="1">
      <alignment horizontal="center"/>
      <protection/>
    </xf>
    <xf numFmtId="185" fontId="0" fillId="0" borderId="0" xfId="49" applyNumberFormat="1" applyFont="1" applyAlignment="1" applyProtection="1">
      <alignment/>
      <protection locked="0"/>
    </xf>
    <xf numFmtId="185" fontId="4" fillId="0" borderId="0" xfId="49" applyNumberFormat="1" applyFont="1" applyAlignment="1" applyProtection="1">
      <alignment/>
      <protection locked="0"/>
    </xf>
    <xf numFmtId="185" fontId="4" fillId="0" borderId="0" xfId="49" applyNumberFormat="1" applyFont="1" applyAlignment="1" applyProtection="1">
      <alignment horizontal="left" vertical="center" shrinkToFit="1"/>
      <protection locked="0"/>
    </xf>
    <xf numFmtId="185" fontId="4" fillId="0" borderId="10" xfId="49" applyNumberFormat="1" applyFont="1" applyBorder="1" applyAlignment="1" applyProtection="1">
      <alignment horizontal="center" vertical="center"/>
      <protection/>
    </xf>
    <xf numFmtId="185" fontId="0" fillId="0" borderId="0" xfId="49" applyNumberFormat="1" applyFont="1" applyAlignment="1" applyProtection="1">
      <alignment/>
      <protection/>
    </xf>
    <xf numFmtId="185" fontId="4" fillId="0" borderId="0" xfId="49" applyNumberFormat="1" applyFont="1" applyAlignment="1" applyProtection="1">
      <alignment horizontal="center"/>
      <protection locked="0"/>
    </xf>
    <xf numFmtId="185" fontId="4" fillId="0" borderId="11" xfId="49" applyNumberFormat="1" applyFont="1" applyBorder="1" applyAlignment="1" applyProtection="1">
      <alignment horizontal="right" vertical="center"/>
      <protection/>
    </xf>
    <xf numFmtId="185" fontId="4" fillId="0" borderId="12" xfId="49" applyNumberFormat="1" applyFont="1" applyBorder="1" applyAlignment="1" applyProtection="1">
      <alignment horizontal="right" vertical="center"/>
      <protection/>
    </xf>
    <xf numFmtId="185" fontId="4" fillId="0" borderId="12" xfId="49" applyNumberFormat="1" applyFont="1" applyBorder="1" applyAlignment="1" applyProtection="1">
      <alignment horizontal="right" vertical="center" wrapText="1"/>
      <protection/>
    </xf>
    <xf numFmtId="185" fontId="4" fillId="0" borderId="12" xfId="49" applyNumberFormat="1" applyFont="1" applyBorder="1" applyAlignment="1" applyProtection="1">
      <alignment horizontal="right" vertical="center"/>
      <protection locked="0"/>
    </xf>
    <xf numFmtId="185" fontId="4" fillId="0" borderId="13" xfId="49" applyNumberFormat="1" applyFont="1" applyBorder="1" applyAlignment="1" applyProtection="1">
      <alignment/>
      <protection/>
    </xf>
    <xf numFmtId="185" fontId="4" fillId="0" borderId="13" xfId="49" applyNumberFormat="1" applyFont="1" applyBorder="1" applyAlignment="1" applyProtection="1">
      <alignment horizontal="center" vertical="center"/>
      <protection/>
    </xf>
    <xf numFmtId="185" fontId="4" fillId="0" borderId="14" xfId="49" applyNumberFormat="1" applyFont="1" applyBorder="1" applyAlignment="1" applyProtection="1">
      <alignment horizontal="right" vertical="center"/>
      <protection/>
    </xf>
    <xf numFmtId="185" fontId="4" fillId="0" borderId="15" xfId="49" applyNumberFormat="1" applyFont="1" applyBorder="1" applyAlignment="1" applyProtection="1">
      <alignment vertical="center"/>
      <protection/>
    </xf>
    <xf numFmtId="185" fontId="4" fillId="0" borderId="0" xfId="49" applyNumberFormat="1" applyFont="1" applyAlignment="1" applyProtection="1">
      <alignment horizontal="left" vertical="center"/>
      <protection locked="0"/>
    </xf>
    <xf numFmtId="185" fontId="4" fillId="0" borderId="16" xfId="49" applyNumberFormat="1" applyFont="1" applyBorder="1" applyAlignment="1" applyProtection="1">
      <alignment horizontal="right" vertical="center"/>
      <protection/>
    </xf>
    <xf numFmtId="185" fontId="4" fillId="0" borderId="17" xfId="49" applyNumberFormat="1" applyFont="1" applyBorder="1" applyAlignment="1" applyProtection="1">
      <alignment horizontal="left" vertical="center" shrinkToFit="1"/>
      <protection/>
    </xf>
    <xf numFmtId="185" fontId="4" fillId="0" borderId="18" xfId="49" applyNumberFormat="1" applyFont="1" applyBorder="1" applyAlignment="1" applyProtection="1">
      <alignment horizontal="left" vertical="center" shrinkToFit="1"/>
      <protection/>
    </xf>
    <xf numFmtId="185" fontId="4" fillId="0" borderId="0" xfId="49" applyNumberFormat="1" applyFont="1" applyAlignment="1" applyProtection="1">
      <alignment vertical="center" shrinkToFit="1"/>
      <protection locked="0"/>
    </xf>
    <xf numFmtId="185" fontId="4" fillId="0" borderId="17" xfId="49" applyNumberFormat="1" applyFont="1" applyBorder="1" applyAlignment="1" applyProtection="1">
      <alignment vertical="center" shrinkToFit="1"/>
      <protection/>
    </xf>
    <xf numFmtId="185" fontId="4" fillId="0" borderId="18" xfId="49" applyNumberFormat="1" applyFont="1" applyBorder="1" applyAlignment="1" applyProtection="1">
      <alignment vertical="center" shrinkToFit="1"/>
      <protection/>
    </xf>
    <xf numFmtId="185" fontId="4" fillId="0" borderId="0" xfId="57" applyNumberFormat="1" applyFont="1" applyAlignment="1" applyProtection="1">
      <alignment vertical="center" shrinkToFit="1"/>
      <protection/>
    </xf>
    <xf numFmtId="185" fontId="4" fillId="0" borderId="19" xfId="49" applyNumberFormat="1" applyFont="1" applyBorder="1" applyAlignment="1" applyProtection="1">
      <alignment horizontal="right" vertical="center"/>
      <protection/>
    </xf>
    <xf numFmtId="185" fontId="4" fillId="0" borderId="16" xfId="49" applyNumberFormat="1" applyFont="1" applyBorder="1" applyAlignment="1" applyProtection="1">
      <alignment horizontal="right" vertical="center" wrapText="1"/>
      <protection/>
    </xf>
    <xf numFmtId="185" fontId="4" fillId="0" borderId="20" xfId="49" applyNumberFormat="1" applyFont="1" applyBorder="1" applyAlignment="1" applyProtection="1">
      <alignment horizontal="right" vertical="center"/>
      <protection/>
    </xf>
    <xf numFmtId="185" fontId="4" fillId="0" borderId="10" xfId="49" applyNumberFormat="1" applyFont="1" applyBorder="1" applyAlignment="1" applyProtection="1">
      <alignment/>
      <protection/>
    </xf>
    <xf numFmtId="185" fontId="4" fillId="0" borderId="21" xfId="49" applyNumberFormat="1" applyFont="1" applyBorder="1" applyAlignment="1" applyProtection="1">
      <alignment/>
      <protection/>
    </xf>
    <xf numFmtId="185" fontId="4" fillId="0" borderId="10" xfId="49" applyNumberFormat="1" applyFont="1" applyBorder="1" applyAlignment="1" applyProtection="1">
      <alignment horizontal="center" vertical="center" shrinkToFit="1"/>
      <protection/>
    </xf>
    <xf numFmtId="185" fontId="4" fillId="0" borderId="21" xfId="49" applyNumberFormat="1" applyFont="1" applyBorder="1" applyAlignment="1" applyProtection="1">
      <alignment horizontal="center" vertical="center"/>
      <protection/>
    </xf>
    <xf numFmtId="185" fontId="4" fillId="0" borderId="15" xfId="49" applyNumberFormat="1" applyFont="1" applyBorder="1" applyAlignment="1" applyProtection="1">
      <alignment horizontal="right" vertical="center"/>
      <protection/>
    </xf>
    <xf numFmtId="185" fontId="4" fillId="0" borderId="22" xfId="49" applyNumberFormat="1" applyFont="1" applyBorder="1" applyAlignment="1" applyProtection="1">
      <alignment horizontal="right" vertical="center"/>
      <protection/>
    </xf>
    <xf numFmtId="185" fontId="4" fillId="0" borderId="23" xfId="49" applyNumberFormat="1" applyFont="1" applyBorder="1" applyAlignment="1" applyProtection="1">
      <alignment horizontal="right" vertical="center"/>
      <protection/>
    </xf>
    <xf numFmtId="185" fontId="4" fillId="0" borderId="24" xfId="49" applyNumberFormat="1" applyFont="1" applyBorder="1" applyAlignment="1" applyProtection="1">
      <alignment horizontal="left" vertical="center" shrinkToFit="1"/>
      <protection/>
    </xf>
    <xf numFmtId="185" fontId="4" fillId="0" borderId="25" xfId="49" applyNumberFormat="1" applyFont="1" applyBorder="1" applyAlignment="1" applyProtection="1">
      <alignment horizontal="right" vertical="center"/>
      <protection/>
    </xf>
    <xf numFmtId="185" fontId="4" fillId="0" borderId="26" xfId="49" applyNumberFormat="1" applyFont="1" applyBorder="1" applyAlignment="1" applyProtection="1">
      <alignment horizontal="left" vertical="center"/>
      <protection/>
    </xf>
    <xf numFmtId="185" fontId="4" fillId="0" borderId="0" xfId="49" applyNumberFormat="1" applyFont="1" applyAlignment="1" applyProtection="1">
      <alignment horizontal="center" vertical="center"/>
      <protection locked="0"/>
    </xf>
    <xf numFmtId="185" fontId="0" fillId="0" borderId="0" xfId="49" applyNumberFormat="1" applyFont="1" applyBorder="1" applyAlignment="1" applyProtection="1">
      <alignment/>
      <protection locked="0"/>
    </xf>
    <xf numFmtId="185" fontId="0" fillId="0" borderId="0" xfId="49" applyNumberFormat="1" applyFont="1" applyAlignment="1" applyProtection="1">
      <alignment horizontal="center" vertical="center"/>
      <protection locked="0"/>
    </xf>
    <xf numFmtId="185" fontId="0" fillId="0" borderId="0" xfId="49" applyNumberFormat="1" applyFont="1" applyFill="1" applyAlignment="1" applyProtection="1">
      <alignment horizontal="center" vertical="center"/>
      <protection locked="0"/>
    </xf>
    <xf numFmtId="185" fontId="4" fillId="0" borderId="0" xfId="49" applyNumberFormat="1" applyFont="1" applyFill="1" applyAlignment="1" applyProtection="1">
      <alignment horizontal="center" vertical="center"/>
      <protection locked="0"/>
    </xf>
    <xf numFmtId="185" fontId="4" fillId="0" borderId="0" xfId="49" applyNumberFormat="1" applyFont="1" applyFill="1" applyAlignment="1" applyProtection="1">
      <alignment horizontal="left" vertical="center"/>
      <protection locked="0"/>
    </xf>
    <xf numFmtId="185" fontId="4" fillId="0" borderId="23" xfId="49" applyNumberFormat="1" applyFont="1" applyBorder="1" applyAlignment="1" applyProtection="1">
      <alignment horizontal="right" vertical="center"/>
      <protection locked="0"/>
    </xf>
    <xf numFmtId="185" fontId="4" fillId="0" borderId="17" xfId="49" applyNumberFormat="1" applyFont="1" applyBorder="1" applyAlignment="1" applyProtection="1">
      <alignment horizontal="center" vertical="center"/>
      <protection/>
    </xf>
    <xf numFmtId="185" fontId="4" fillId="0" borderId="27" xfId="49" applyNumberFormat="1" applyFont="1" applyBorder="1" applyAlignment="1" applyProtection="1">
      <alignment horizontal="center" vertical="center"/>
      <protection/>
    </xf>
    <xf numFmtId="185" fontId="4" fillId="0" borderId="18" xfId="49" applyNumberFormat="1" applyFont="1" applyBorder="1" applyAlignment="1" applyProtection="1">
      <alignment horizontal="center" vertical="center"/>
      <protection/>
    </xf>
    <xf numFmtId="185" fontId="4" fillId="0" borderId="28" xfId="49" applyNumberFormat="1" applyFont="1" applyBorder="1" applyAlignment="1" applyProtection="1">
      <alignment horizontal="center" vertical="center"/>
      <protection/>
    </xf>
    <xf numFmtId="185" fontId="4" fillId="0" borderId="29" xfId="49" applyNumberFormat="1" applyFont="1" applyBorder="1" applyAlignment="1" applyProtection="1">
      <alignment horizontal="center" vertical="center"/>
      <protection/>
    </xf>
    <xf numFmtId="185" fontId="4" fillId="0" borderId="28" xfId="49" applyNumberFormat="1" applyFont="1" applyBorder="1" applyAlignment="1" applyProtection="1">
      <alignment horizontal="center" vertical="center" wrapText="1"/>
      <protection/>
    </xf>
    <xf numFmtId="185" fontId="4" fillId="0" borderId="18" xfId="49" applyNumberFormat="1" applyFont="1" applyBorder="1" applyAlignment="1" applyProtection="1">
      <alignment horizontal="center" vertical="center" wrapText="1"/>
      <protection/>
    </xf>
    <xf numFmtId="185" fontId="4" fillId="0" borderId="29" xfId="49" applyNumberFormat="1" applyFont="1" applyBorder="1" applyAlignment="1" applyProtection="1">
      <alignment horizontal="center" vertical="center" wrapText="1"/>
      <protection/>
    </xf>
    <xf numFmtId="185" fontId="4" fillId="0" borderId="30" xfId="49" applyNumberFormat="1" applyFont="1" applyBorder="1" applyAlignment="1" applyProtection="1">
      <alignment horizontal="center" vertical="center" wrapText="1"/>
      <protection/>
    </xf>
    <xf numFmtId="185" fontId="4" fillId="0" borderId="24" xfId="49" applyNumberFormat="1" applyFont="1" applyBorder="1" applyAlignment="1" applyProtection="1">
      <alignment horizontal="center" vertical="center" wrapText="1"/>
      <protection/>
    </xf>
    <xf numFmtId="185" fontId="4" fillId="0" borderId="31" xfId="49" applyNumberFormat="1" applyFont="1" applyBorder="1" applyAlignment="1" applyProtection="1">
      <alignment horizontal="center" vertical="center" wrapText="1"/>
      <protection/>
    </xf>
    <xf numFmtId="185" fontId="4" fillId="0" borderId="26" xfId="49" applyNumberFormat="1" applyFont="1" applyBorder="1" applyAlignment="1" applyProtection="1">
      <alignment horizontal="left" vertical="center" wrapText="1"/>
      <protection/>
    </xf>
    <xf numFmtId="185" fontId="4" fillId="0" borderId="17" xfId="49" applyNumberFormat="1" applyFont="1" applyBorder="1" applyAlignment="1" applyProtection="1">
      <alignment horizontal="center" vertical="center" wrapText="1"/>
      <protection/>
    </xf>
    <xf numFmtId="185" fontId="4" fillId="0" borderId="27" xfId="49" applyNumberFormat="1" applyFont="1" applyBorder="1" applyAlignment="1" applyProtection="1">
      <alignment horizontal="center" vertical="center" wrapText="1"/>
      <protection/>
    </xf>
    <xf numFmtId="185" fontId="4" fillId="0" borderId="28" xfId="49" applyNumberFormat="1" applyFont="1" applyBorder="1" applyAlignment="1" applyProtection="1">
      <alignment horizontal="right" vertical="center" wrapText="1"/>
      <protection/>
    </xf>
    <xf numFmtId="185" fontId="4" fillId="0" borderId="29" xfId="49" applyNumberFormat="1" applyFont="1" applyBorder="1" applyAlignment="1" applyProtection="1">
      <alignment horizontal="right" vertical="center" wrapText="1"/>
      <protection/>
    </xf>
    <xf numFmtId="185" fontId="4" fillId="0" borderId="27" xfId="49" applyNumberFormat="1" applyFont="1" applyBorder="1" applyAlignment="1" applyProtection="1">
      <alignment horizontal="right" vertical="center" wrapText="1"/>
      <protection/>
    </xf>
    <xf numFmtId="185" fontId="4" fillId="0" borderId="22" xfId="49" applyNumberFormat="1" applyFont="1" applyBorder="1" applyAlignment="1" applyProtection="1">
      <alignment horizontal="right" vertical="center" wrapText="1"/>
      <protection/>
    </xf>
    <xf numFmtId="185" fontId="4" fillId="0" borderId="32" xfId="49" applyNumberFormat="1" applyFont="1" applyBorder="1" applyAlignment="1" applyProtection="1">
      <alignment horizontal="left" vertical="center" shrinkToFit="1"/>
      <protection/>
    </xf>
    <xf numFmtId="185" fontId="4" fillId="0" borderId="33" xfId="49" applyNumberFormat="1" applyFont="1" applyBorder="1" applyAlignment="1" applyProtection="1">
      <alignment horizontal="right" vertical="center"/>
      <protection/>
    </xf>
    <xf numFmtId="0" fontId="4" fillId="0" borderId="18" xfId="49" applyNumberFormat="1" applyFont="1" applyBorder="1" applyAlignment="1" applyProtection="1">
      <alignment horizontal="center" vertical="center"/>
      <protection/>
    </xf>
    <xf numFmtId="0" fontId="4" fillId="0" borderId="18" xfId="49" applyNumberFormat="1" applyFont="1" applyBorder="1" applyAlignment="1" applyProtection="1">
      <alignment horizontal="center" vertical="center" wrapText="1"/>
      <protection/>
    </xf>
    <xf numFmtId="185" fontId="4" fillId="0" borderId="34" xfId="49" applyNumberFormat="1" applyFont="1" applyBorder="1" applyAlignment="1" applyProtection="1">
      <alignment horizontal="left" vertical="center" shrinkToFit="1"/>
      <protection/>
    </xf>
    <xf numFmtId="185" fontId="4" fillId="33" borderId="18" xfId="49" applyNumberFormat="1" applyFont="1" applyFill="1" applyBorder="1" applyAlignment="1" applyProtection="1">
      <alignment horizontal="left" vertical="center" shrinkToFit="1"/>
      <protection/>
    </xf>
    <xf numFmtId="185" fontId="4" fillId="0" borderId="32" xfId="49" applyNumberFormat="1" applyFont="1" applyBorder="1" applyAlignment="1" applyProtection="1">
      <alignment horizontal="center" vertical="center" wrapText="1"/>
      <protection/>
    </xf>
    <xf numFmtId="185" fontId="4" fillId="0" borderId="35" xfId="49" applyNumberFormat="1" applyFont="1" applyBorder="1" applyAlignment="1" applyProtection="1">
      <alignment horizontal="right" vertical="center" wrapText="1"/>
      <protection/>
    </xf>
    <xf numFmtId="185" fontId="4" fillId="0" borderId="36" xfId="49" applyNumberFormat="1" applyFont="1" applyBorder="1" applyAlignment="1" applyProtection="1">
      <alignment horizontal="right" vertical="center" wrapText="1"/>
      <protection/>
    </xf>
    <xf numFmtId="185" fontId="4" fillId="0" borderId="37" xfId="49" applyNumberFormat="1" applyFont="1" applyBorder="1" applyAlignment="1" applyProtection="1">
      <alignment horizontal="right" vertical="center"/>
      <protection/>
    </xf>
    <xf numFmtId="185" fontId="4" fillId="0" borderId="0" xfId="49" applyNumberFormat="1" applyFont="1" applyBorder="1" applyAlignment="1" applyProtection="1">
      <alignment horizontal="left" vertical="center" shrinkToFit="1"/>
      <protection/>
    </xf>
    <xf numFmtId="185" fontId="4" fillId="0" borderId="38" xfId="49" applyNumberFormat="1" applyFont="1" applyBorder="1" applyAlignment="1" applyProtection="1">
      <alignment horizontal="left" vertical="center" shrinkToFit="1"/>
      <protection/>
    </xf>
    <xf numFmtId="185" fontId="4" fillId="0" borderId="28" xfId="49" applyNumberFormat="1" applyFont="1" applyBorder="1" applyAlignment="1" applyProtection="1">
      <alignment vertical="center"/>
      <protection/>
    </xf>
    <xf numFmtId="185" fontId="4" fillId="0" borderId="18" xfId="49" applyNumberFormat="1" applyFont="1" applyBorder="1" applyAlignment="1" applyProtection="1">
      <alignment vertical="center"/>
      <protection/>
    </xf>
    <xf numFmtId="185" fontId="4" fillId="0" borderId="29" xfId="49" applyNumberFormat="1" applyFont="1" applyBorder="1" applyAlignment="1" applyProtection="1">
      <alignment vertical="center"/>
      <protection/>
    </xf>
    <xf numFmtId="185" fontId="4" fillId="0" borderId="12" xfId="49" applyNumberFormat="1" applyFont="1" applyBorder="1" applyAlignment="1" applyProtection="1">
      <alignment horizontal="right" vertical="center" wrapText="1"/>
      <protection locked="0"/>
    </xf>
    <xf numFmtId="185" fontId="4" fillId="0" borderId="19" xfId="49" applyNumberFormat="1" applyFont="1" applyFill="1" applyBorder="1" applyAlignment="1" applyProtection="1">
      <alignment horizontal="right" vertical="center"/>
      <protection/>
    </xf>
    <xf numFmtId="185" fontId="4" fillId="0" borderId="23" xfId="49" applyNumberFormat="1" applyFont="1" applyBorder="1" applyAlignment="1" applyProtection="1">
      <alignment horizontal="right" vertical="center" wrapText="1"/>
      <protection locked="0"/>
    </xf>
    <xf numFmtId="185" fontId="4" fillId="0" borderId="39" xfId="49" applyNumberFormat="1" applyFont="1" applyBorder="1" applyAlignment="1" applyProtection="1">
      <alignment horizontal="right" vertical="center" wrapText="1"/>
      <protection locked="0"/>
    </xf>
    <xf numFmtId="181" fontId="57" fillId="0" borderId="26" xfId="49" applyNumberFormat="1" applyFont="1" applyBorder="1" applyAlignment="1" applyProtection="1">
      <alignment horizontal="left" vertical="center" shrinkToFit="1"/>
      <protection/>
    </xf>
    <xf numFmtId="181" fontId="57" fillId="0" borderId="28" xfId="49" applyNumberFormat="1" applyFont="1" applyBorder="1" applyAlignment="1" applyProtection="1">
      <alignment horizontal="left" vertical="center" shrinkToFit="1"/>
      <protection/>
    </xf>
    <xf numFmtId="181" fontId="57" fillId="0" borderId="35" xfId="49" applyNumberFormat="1" applyFont="1" applyBorder="1" applyAlignment="1" applyProtection="1">
      <alignment horizontal="left" vertical="center" shrinkToFit="1"/>
      <protection/>
    </xf>
    <xf numFmtId="181" fontId="57" fillId="0" borderId="13" xfId="49" applyNumberFormat="1" applyFont="1" applyBorder="1" applyAlignment="1" applyProtection="1">
      <alignment horizontal="left" vertical="center" shrinkToFit="1"/>
      <protection/>
    </xf>
    <xf numFmtId="181" fontId="57" fillId="0" borderId="0" xfId="49" applyNumberFormat="1" applyFont="1" applyBorder="1" applyAlignment="1" applyProtection="1">
      <alignment horizontal="left" vertical="center" shrinkToFit="1"/>
      <protection locked="0"/>
    </xf>
    <xf numFmtId="181" fontId="57" fillId="0" borderId="40" xfId="49" applyNumberFormat="1" applyFont="1" applyBorder="1" applyAlignment="1" applyProtection="1">
      <alignment horizontal="left" vertical="center" shrinkToFit="1"/>
      <protection/>
    </xf>
    <xf numFmtId="181" fontId="57" fillId="0" borderId="30" xfId="49" applyNumberFormat="1" applyFont="1" applyBorder="1" applyAlignment="1" applyProtection="1">
      <alignment horizontal="left" vertical="center" shrinkToFit="1"/>
      <protection/>
    </xf>
    <xf numFmtId="181" fontId="57" fillId="0" borderId="41" xfId="49" applyNumberFormat="1" applyFont="1" applyBorder="1" applyAlignment="1" applyProtection="1">
      <alignment horizontal="left" vertical="center" shrinkToFit="1"/>
      <protection/>
    </xf>
    <xf numFmtId="181" fontId="57" fillId="0" borderId="42" xfId="49" applyNumberFormat="1" applyFont="1" applyBorder="1" applyAlignment="1" applyProtection="1">
      <alignment horizontal="left" vertical="center" shrinkToFit="1"/>
      <protection/>
    </xf>
    <xf numFmtId="185" fontId="4" fillId="0" borderId="43" xfId="49" applyNumberFormat="1" applyFont="1" applyBorder="1" applyAlignment="1" applyProtection="1">
      <alignment horizontal="left" vertical="center" shrinkToFit="1"/>
      <protection/>
    </xf>
    <xf numFmtId="185" fontId="4" fillId="0" borderId="44" xfId="49" applyNumberFormat="1" applyFont="1" applyBorder="1" applyAlignment="1" applyProtection="1">
      <alignment horizontal="center" vertical="center" shrinkToFit="1"/>
      <protection/>
    </xf>
    <xf numFmtId="185" fontId="4" fillId="0" borderId="45" xfId="49" applyNumberFormat="1" applyFont="1" applyBorder="1" applyAlignment="1" applyProtection="1">
      <alignment horizontal="left" vertical="center" shrinkToFit="1"/>
      <protection/>
    </xf>
    <xf numFmtId="185" fontId="4" fillId="33" borderId="43" xfId="49" applyNumberFormat="1" applyFont="1" applyFill="1" applyBorder="1" applyAlignment="1" applyProtection="1">
      <alignment horizontal="left" vertical="center" shrinkToFit="1"/>
      <protection/>
    </xf>
    <xf numFmtId="0" fontId="4" fillId="0" borderId="18" xfId="0" applyFont="1" applyBorder="1" applyAlignment="1" applyProtection="1">
      <alignment horizontal="left" vertical="center" shrinkToFit="1"/>
      <protection/>
    </xf>
    <xf numFmtId="0" fontId="4" fillId="0" borderId="18" xfId="0" applyFont="1" applyBorder="1" applyAlignment="1" applyProtection="1">
      <alignment horizontal="center" vertical="center" shrinkToFit="1"/>
      <protection/>
    </xf>
    <xf numFmtId="185" fontId="4" fillId="0" borderId="46" xfId="49" applyNumberFormat="1" applyFont="1" applyBorder="1" applyAlignment="1" applyProtection="1">
      <alignment horizontal="left" vertical="center" shrinkToFit="1"/>
      <protection/>
    </xf>
    <xf numFmtId="185" fontId="4" fillId="0" borderId="46" xfId="49" applyNumberFormat="1" applyFont="1" applyBorder="1" applyAlignment="1" applyProtection="1">
      <alignment horizontal="left" vertical="center"/>
      <protection/>
    </xf>
    <xf numFmtId="185" fontId="4" fillId="0" borderId="43" xfId="49" applyNumberFormat="1" applyFont="1" applyBorder="1" applyAlignment="1" applyProtection="1">
      <alignment horizontal="left" vertical="center"/>
      <protection/>
    </xf>
    <xf numFmtId="185" fontId="4" fillId="0" borderId="47" xfId="49" applyNumberFormat="1" applyFont="1" applyBorder="1" applyAlignment="1" applyProtection="1">
      <alignment horizontal="left" vertical="center"/>
      <protection/>
    </xf>
    <xf numFmtId="181" fontId="57" fillId="0" borderId="0" xfId="57" applyNumberFormat="1" applyFont="1" applyBorder="1" applyAlignment="1" applyProtection="1">
      <alignment horizontal="left" vertical="center" shrinkToFit="1"/>
      <protection/>
    </xf>
    <xf numFmtId="185" fontId="4" fillId="0" borderId="23" xfId="49" applyNumberFormat="1" applyFont="1" applyBorder="1" applyAlignment="1" applyProtection="1">
      <alignment horizontal="right" vertical="center" wrapText="1"/>
      <protection/>
    </xf>
    <xf numFmtId="38" fontId="0" fillId="0" borderId="0" xfId="49" applyFont="1" applyAlignment="1" applyProtection="1">
      <alignment/>
      <protection locked="0"/>
    </xf>
    <xf numFmtId="179" fontId="4" fillId="0" borderId="38" xfId="0" applyNumberFormat="1" applyFont="1" applyFill="1" applyBorder="1" applyAlignment="1" applyProtection="1">
      <alignment horizontal="left" vertical="center"/>
      <protection/>
    </xf>
    <xf numFmtId="179" fontId="4" fillId="0" borderId="38" xfId="0" applyNumberFormat="1" applyFont="1" applyFill="1" applyBorder="1" applyAlignment="1" applyProtection="1">
      <alignment horizontal="center" vertical="center"/>
      <protection/>
    </xf>
    <xf numFmtId="181" fontId="57" fillId="0" borderId="0" xfId="49" applyNumberFormat="1" applyFont="1" applyBorder="1" applyAlignment="1" applyProtection="1">
      <alignment shrinkToFit="1"/>
      <protection locked="0"/>
    </xf>
    <xf numFmtId="179" fontId="0" fillId="0" borderId="0" xfId="0" applyNumberFormat="1" applyFont="1" applyFill="1" applyAlignment="1" applyProtection="1">
      <alignment horizontal="center" vertical="center"/>
      <protection/>
    </xf>
    <xf numFmtId="179" fontId="0" fillId="0" borderId="0" xfId="0" applyNumberFormat="1" applyFont="1" applyAlignment="1" applyProtection="1">
      <alignment horizontal="center" vertical="center"/>
      <protection/>
    </xf>
    <xf numFmtId="189" fontId="0" fillId="0" borderId="13" xfId="0" applyNumberFormat="1" applyFont="1" applyBorder="1" applyAlignment="1" applyProtection="1">
      <alignment horizontal="left" vertical="top"/>
      <protection/>
    </xf>
    <xf numFmtId="0" fontId="0" fillId="0" borderId="13" xfId="0" applyNumberFormat="1" applyFont="1" applyBorder="1" applyAlignment="1" applyProtection="1">
      <alignment horizontal="left" vertical="top"/>
      <protection/>
    </xf>
    <xf numFmtId="185" fontId="0" fillId="0" borderId="0" xfId="49" applyNumberFormat="1" applyFont="1" applyFill="1" applyAlignment="1" applyProtection="1">
      <alignment horizontal="center" vertical="center"/>
      <protection/>
    </xf>
    <xf numFmtId="185" fontId="0" fillId="0" borderId="0" xfId="49" applyNumberFormat="1" applyFont="1" applyAlignment="1" applyProtection="1">
      <alignment horizontal="center" vertical="center"/>
      <protection/>
    </xf>
    <xf numFmtId="185" fontId="4" fillId="0" borderId="11" xfId="49" applyNumberFormat="1" applyFont="1" applyBorder="1" applyAlignment="1" applyProtection="1">
      <alignment horizontal="right" vertical="center"/>
      <protection locked="0"/>
    </xf>
    <xf numFmtId="0" fontId="58" fillId="0" borderId="44" xfId="0" applyFont="1" applyBorder="1" applyAlignment="1" applyProtection="1">
      <alignment horizontal="center" vertical="center"/>
      <protection/>
    </xf>
    <xf numFmtId="38" fontId="0" fillId="0" borderId="0" xfId="49" applyFont="1" applyAlignment="1" applyProtection="1">
      <alignment/>
      <protection/>
    </xf>
    <xf numFmtId="185" fontId="4" fillId="0" borderId="48" xfId="49" applyNumberFormat="1" applyFont="1" applyBorder="1" applyAlignment="1" applyProtection="1">
      <alignment vertical="center"/>
      <protection/>
    </xf>
    <xf numFmtId="185" fontId="4" fillId="0" borderId="49" xfId="49" applyNumberFormat="1" applyFont="1" applyBorder="1" applyAlignment="1" applyProtection="1">
      <alignment vertical="center"/>
      <protection/>
    </xf>
    <xf numFmtId="185" fontId="4" fillId="0" borderId="50" xfId="49" applyNumberFormat="1" applyFont="1" applyBorder="1" applyAlignment="1" applyProtection="1">
      <alignment vertical="center"/>
      <protection/>
    </xf>
    <xf numFmtId="185" fontId="4" fillId="0" borderId="25" xfId="49" applyNumberFormat="1" applyFont="1" applyBorder="1" applyAlignment="1" applyProtection="1">
      <alignment horizontal="right" vertical="center"/>
      <protection locked="0"/>
    </xf>
    <xf numFmtId="185" fontId="4" fillId="0" borderId="39" xfId="49" applyNumberFormat="1" applyFont="1" applyBorder="1" applyAlignment="1" applyProtection="1">
      <alignment horizontal="right" vertical="center"/>
      <protection locked="0"/>
    </xf>
    <xf numFmtId="0" fontId="4" fillId="0" borderId="30" xfId="49" applyNumberFormat="1" applyFont="1" applyBorder="1" applyAlignment="1" applyProtection="1">
      <alignment horizontal="center" vertical="center" wrapText="1"/>
      <protection/>
    </xf>
    <xf numFmtId="0" fontId="4" fillId="0" borderId="24" xfId="49" applyNumberFormat="1" applyFont="1" applyBorder="1" applyAlignment="1" applyProtection="1">
      <alignment horizontal="center" vertical="center" wrapText="1"/>
      <protection/>
    </xf>
    <xf numFmtId="0" fontId="4" fillId="0" borderId="31" xfId="49" applyNumberFormat="1" applyFont="1" applyBorder="1" applyAlignment="1" applyProtection="1">
      <alignment horizontal="center" vertical="center" wrapText="1"/>
      <protection/>
    </xf>
    <xf numFmtId="0" fontId="4" fillId="0" borderId="26" xfId="49" applyNumberFormat="1" applyFont="1" applyBorder="1" applyAlignment="1" applyProtection="1">
      <alignment vertical="center"/>
      <protection/>
    </xf>
    <xf numFmtId="0" fontId="4" fillId="0" borderId="17" xfId="49" applyNumberFormat="1" applyFont="1" applyBorder="1" applyAlignment="1" applyProtection="1">
      <alignment horizontal="center" vertical="center"/>
      <protection/>
    </xf>
    <xf numFmtId="0" fontId="4" fillId="0" borderId="27" xfId="49" applyNumberFormat="1" applyFont="1" applyBorder="1" applyAlignment="1" applyProtection="1">
      <alignment horizontal="center" vertical="center"/>
      <protection/>
    </xf>
    <xf numFmtId="0" fontId="4" fillId="0" borderId="28" xfId="49" applyNumberFormat="1" applyFont="1" applyBorder="1" applyAlignment="1" applyProtection="1">
      <alignment horizontal="center" vertical="center"/>
      <protection/>
    </xf>
    <xf numFmtId="0" fontId="4" fillId="0" borderId="29" xfId="49" applyNumberFormat="1" applyFont="1" applyBorder="1" applyAlignment="1" applyProtection="1">
      <alignment horizontal="center" vertical="center"/>
      <protection/>
    </xf>
    <xf numFmtId="0" fontId="4" fillId="0" borderId="26" xfId="49" applyNumberFormat="1" applyFont="1" applyBorder="1" applyAlignment="1" applyProtection="1">
      <alignment vertical="center" wrapText="1"/>
      <protection/>
    </xf>
    <xf numFmtId="0" fontId="4" fillId="0" borderId="17" xfId="49" applyNumberFormat="1" applyFont="1" applyBorder="1" applyAlignment="1" applyProtection="1">
      <alignment horizontal="center" vertical="center" wrapText="1"/>
      <protection/>
    </xf>
    <xf numFmtId="0" fontId="4" fillId="0" borderId="27" xfId="49" applyNumberFormat="1" applyFont="1" applyBorder="1" applyAlignment="1" applyProtection="1">
      <alignment horizontal="center" vertical="center" wrapText="1"/>
      <protection/>
    </xf>
    <xf numFmtId="0" fontId="4" fillId="0" borderId="28" xfId="49" applyNumberFormat="1" applyFont="1" applyBorder="1" applyAlignment="1" applyProtection="1">
      <alignment horizontal="center" vertical="center" wrapText="1"/>
      <protection/>
    </xf>
    <xf numFmtId="0" fontId="4" fillId="0" borderId="29" xfId="49" applyNumberFormat="1" applyFont="1" applyBorder="1" applyAlignment="1" applyProtection="1">
      <alignment horizontal="center" vertical="center" wrapText="1"/>
      <protection/>
    </xf>
    <xf numFmtId="185" fontId="4" fillId="0" borderId="26" xfId="49" applyNumberFormat="1" applyFont="1" applyBorder="1" applyAlignment="1" applyProtection="1">
      <alignment vertical="center" wrapText="1"/>
      <protection/>
    </xf>
    <xf numFmtId="185" fontId="4" fillId="0" borderId="26" xfId="49" applyNumberFormat="1" applyFont="1" applyBorder="1" applyAlignment="1" applyProtection="1">
      <alignment vertical="center"/>
      <protection/>
    </xf>
    <xf numFmtId="185" fontId="4" fillId="0" borderId="42" xfId="49" applyNumberFormat="1" applyFont="1" applyBorder="1" applyAlignment="1" applyProtection="1">
      <alignment horizontal="center" vertical="center" wrapText="1"/>
      <protection/>
    </xf>
    <xf numFmtId="185" fontId="4" fillId="0" borderId="34" xfId="49" applyNumberFormat="1" applyFont="1" applyBorder="1" applyAlignment="1" applyProtection="1">
      <alignment horizontal="center" vertical="center" wrapText="1"/>
      <protection/>
    </xf>
    <xf numFmtId="185" fontId="4" fillId="0" borderId="51" xfId="49" applyNumberFormat="1" applyFont="1" applyBorder="1" applyAlignment="1" applyProtection="1">
      <alignment horizontal="center" vertical="center" wrapText="1"/>
      <protection/>
    </xf>
    <xf numFmtId="185" fontId="4" fillId="0" borderId="52" xfId="49" applyNumberFormat="1" applyFont="1" applyBorder="1" applyAlignment="1" applyProtection="1">
      <alignment horizontal="left" vertical="center" shrinkToFit="1"/>
      <protection/>
    </xf>
    <xf numFmtId="185" fontId="4" fillId="0" borderId="39" xfId="49" applyNumberFormat="1" applyFont="1" applyBorder="1" applyAlignment="1" applyProtection="1">
      <alignment horizontal="right" vertical="center" wrapText="1"/>
      <protection/>
    </xf>
    <xf numFmtId="185" fontId="4" fillId="0" borderId="30" xfId="49" applyNumberFormat="1" applyFont="1" applyBorder="1" applyAlignment="1" applyProtection="1">
      <alignment horizontal="center" vertical="center"/>
      <protection/>
    </xf>
    <xf numFmtId="185" fontId="4" fillId="0" borderId="24" xfId="49" applyNumberFormat="1" applyFont="1" applyBorder="1" applyAlignment="1" applyProtection="1">
      <alignment horizontal="center" vertical="center"/>
      <protection/>
    </xf>
    <xf numFmtId="185" fontId="4" fillId="0" borderId="31" xfId="49" applyNumberFormat="1" applyFont="1" applyBorder="1" applyAlignment="1" applyProtection="1">
      <alignment horizontal="center" vertical="center"/>
      <protection/>
    </xf>
    <xf numFmtId="0" fontId="4" fillId="0" borderId="24" xfId="0" applyFont="1" applyBorder="1" applyAlignment="1" applyProtection="1">
      <alignment horizontal="left" vertical="center" shrinkToFit="1"/>
      <protection/>
    </xf>
    <xf numFmtId="0" fontId="4" fillId="0" borderId="26" xfId="49" applyNumberFormat="1" applyFont="1" applyBorder="1" applyAlignment="1" applyProtection="1">
      <alignment horizontal="left" vertical="center"/>
      <protection/>
    </xf>
    <xf numFmtId="185" fontId="4" fillId="0" borderId="42" xfId="49" applyNumberFormat="1" applyFont="1" applyBorder="1" applyAlignment="1" applyProtection="1">
      <alignment horizontal="center" vertical="center"/>
      <protection/>
    </xf>
    <xf numFmtId="185" fontId="4" fillId="0" borderId="34" xfId="49" applyNumberFormat="1" applyFont="1" applyBorder="1" applyAlignment="1" applyProtection="1">
      <alignment horizontal="center" vertical="center"/>
      <protection/>
    </xf>
    <xf numFmtId="185" fontId="4" fillId="0" borderId="51" xfId="49" applyNumberFormat="1" applyFont="1" applyBorder="1" applyAlignment="1" applyProtection="1">
      <alignment horizontal="center" vertical="center"/>
      <protection/>
    </xf>
    <xf numFmtId="185" fontId="4" fillId="0" borderId="53" xfId="49" applyNumberFormat="1" applyFont="1" applyBorder="1" applyAlignment="1" applyProtection="1">
      <alignment horizontal="right" vertical="center"/>
      <protection locked="0"/>
    </xf>
    <xf numFmtId="185" fontId="4" fillId="0" borderId="41" xfId="49" applyNumberFormat="1" applyFont="1" applyBorder="1" applyAlignment="1" applyProtection="1">
      <alignment horizontal="center" vertical="center" wrapText="1"/>
      <protection/>
    </xf>
    <xf numFmtId="185" fontId="4" fillId="0" borderId="0" xfId="49" applyNumberFormat="1" applyFont="1" applyBorder="1" applyAlignment="1" applyProtection="1">
      <alignment horizontal="center" vertical="center" wrapText="1"/>
      <protection/>
    </xf>
    <xf numFmtId="185" fontId="4" fillId="0" borderId="54" xfId="49" applyNumberFormat="1" applyFont="1" applyBorder="1" applyAlignment="1" applyProtection="1">
      <alignment horizontal="center" vertical="center" wrapText="1"/>
      <protection/>
    </xf>
    <xf numFmtId="185" fontId="4" fillId="0" borderId="55" xfId="49" applyNumberFormat="1" applyFont="1" applyBorder="1" applyAlignment="1" applyProtection="1">
      <alignment horizontal="right" vertical="center"/>
      <protection/>
    </xf>
    <xf numFmtId="185" fontId="4" fillId="0" borderId="56" xfId="49" applyNumberFormat="1" applyFont="1" applyBorder="1" applyAlignment="1" applyProtection="1">
      <alignment horizontal="right" vertical="center"/>
      <protection/>
    </xf>
    <xf numFmtId="185" fontId="4" fillId="0" borderId="40" xfId="49" applyNumberFormat="1" applyFont="1" applyBorder="1" applyAlignment="1" applyProtection="1">
      <alignment horizontal="left" vertical="center"/>
      <protection/>
    </xf>
    <xf numFmtId="185" fontId="4" fillId="0" borderId="38" xfId="49" applyNumberFormat="1" applyFont="1" applyBorder="1" applyAlignment="1" applyProtection="1">
      <alignment horizontal="center" vertical="center"/>
      <protection/>
    </xf>
    <xf numFmtId="185" fontId="4" fillId="0" borderId="57" xfId="49" applyNumberFormat="1" applyFont="1" applyBorder="1" applyAlignment="1" applyProtection="1">
      <alignment horizontal="center" vertical="center"/>
      <protection/>
    </xf>
    <xf numFmtId="185" fontId="4" fillId="0" borderId="41" xfId="49" applyNumberFormat="1" applyFont="1" applyBorder="1" applyAlignment="1" applyProtection="1">
      <alignment horizontal="center" vertical="center"/>
      <protection/>
    </xf>
    <xf numFmtId="185" fontId="4" fillId="0" borderId="0" xfId="49" applyNumberFormat="1" applyFont="1" applyBorder="1" applyAlignment="1" applyProtection="1">
      <alignment horizontal="center" vertical="center"/>
      <protection/>
    </xf>
    <xf numFmtId="185" fontId="4" fillId="0" borderId="54" xfId="49" applyNumberFormat="1" applyFont="1" applyBorder="1" applyAlignment="1" applyProtection="1">
      <alignment horizontal="center" vertical="center"/>
      <protection/>
    </xf>
    <xf numFmtId="185" fontId="4" fillId="0" borderId="35" xfId="49" applyNumberFormat="1" applyFont="1" applyBorder="1" applyAlignment="1" applyProtection="1">
      <alignment horizontal="center" vertical="center" wrapText="1"/>
      <protection/>
    </xf>
    <xf numFmtId="185" fontId="4" fillId="0" borderId="36" xfId="49" applyNumberFormat="1" applyFont="1" applyBorder="1" applyAlignment="1" applyProtection="1">
      <alignment horizontal="center" vertical="center" wrapText="1"/>
      <protection/>
    </xf>
    <xf numFmtId="185" fontId="4" fillId="0" borderId="11" xfId="49" applyNumberFormat="1" applyFont="1" applyFill="1" applyBorder="1" applyAlignment="1" applyProtection="1">
      <alignment horizontal="right" vertical="center"/>
      <protection locked="0"/>
    </xf>
    <xf numFmtId="185" fontId="4" fillId="0" borderId="30" xfId="49" applyNumberFormat="1" applyFont="1" applyBorder="1" applyAlignment="1" applyProtection="1">
      <alignment vertical="center"/>
      <protection/>
    </xf>
    <xf numFmtId="185" fontId="4" fillId="0" borderId="24" xfId="49" applyNumberFormat="1" applyFont="1" applyBorder="1" applyAlignment="1" applyProtection="1">
      <alignment vertical="center"/>
      <protection/>
    </xf>
    <xf numFmtId="185" fontId="4" fillId="0" borderId="31" xfId="49" applyNumberFormat="1" applyFont="1" applyBorder="1" applyAlignment="1" applyProtection="1">
      <alignment vertical="center"/>
      <protection/>
    </xf>
    <xf numFmtId="185" fontId="4" fillId="0" borderId="28" xfId="49" applyNumberFormat="1" applyFont="1" applyBorder="1" applyAlignment="1" applyProtection="1">
      <alignment horizontal="center" vertical="center" shrinkToFit="1"/>
      <protection/>
    </xf>
    <xf numFmtId="185" fontId="4" fillId="0" borderId="18" xfId="49" applyNumberFormat="1" applyFont="1" applyBorder="1" applyAlignment="1" applyProtection="1">
      <alignment horizontal="center" vertical="center" shrinkToFit="1"/>
      <protection/>
    </xf>
    <xf numFmtId="185" fontId="4" fillId="0" borderId="29" xfId="49" applyNumberFormat="1" applyFont="1" applyBorder="1" applyAlignment="1" applyProtection="1">
      <alignment horizontal="center" vertical="center" shrinkToFit="1"/>
      <protection/>
    </xf>
    <xf numFmtId="185" fontId="4" fillId="0" borderId="35" xfId="49" applyNumberFormat="1" applyFont="1" applyBorder="1" applyAlignment="1" applyProtection="1">
      <alignment vertical="center"/>
      <protection/>
    </xf>
    <xf numFmtId="185" fontId="4" fillId="0" borderId="32" xfId="49" applyNumberFormat="1" applyFont="1" applyBorder="1" applyAlignment="1" applyProtection="1">
      <alignment vertical="center"/>
      <protection/>
    </xf>
    <xf numFmtId="185" fontId="4" fillId="0" borderId="36" xfId="49" applyNumberFormat="1" applyFont="1" applyBorder="1" applyAlignment="1" applyProtection="1">
      <alignment vertical="center"/>
      <protection/>
    </xf>
    <xf numFmtId="185" fontId="4" fillId="0" borderId="17" xfId="49" applyNumberFormat="1" applyFont="1" applyBorder="1" applyAlignment="1" applyProtection="1">
      <alignment vertical="center"/>
      <protection/>
    </xf>
    <xf numFmtId="185" fontId="4" fillId="0" borderId="27" xfId="49" applyNumberFormat="1" applyFont="1" applyBorder="1" applyAlignment="1" applyProtection="1">
      <alignment vertical="center"/>
      <protection/>
    </xf>
    <xf numFmtId="185" fontId="4" fillId="0" borderId="58" xfId="49" applyNumberFormat="1" applyFont="1" applyBorder="1" applyAlignment="1" applyProtection="1">
      <alignment vertical="center"/>
      <protection/>
    </xf>
    <xf numFmtId="0" fontId="7" fillId="0" borderId="0" xfId="0" applyFont="1" applyAlignment="1">
      <alignment horizontal="center"/>
    </xf>
    <xf numFmtId="0" fontId="7" fillId="0" borderId="0" xfId="0" applyFont="1" applyAlignment="1">
      <alignment/>
    </xf>
    <xf numFmtId="0" fontId="0" fillId="0" borderId="0" xfId="0" applyFont="1" applyBorder="1" applyAlignment="1" applyProtection="1">
      <alignment/>
      <protection locked="0"/>
    </xf>
    <xf numFmtId="179" fontId="0" fillId="0" borderId="0" xfId="0" applyNumberFormat="1" applyFont="1" applyAlignment="1" applyProtection="1">
      <alignment horizontal="center" vertical="center"/>
      <protection locked="0"/>
    </xf>
    <xf numFmtId="0" fontId="0" fillId="0" borderId="0" xfId="0" applyFont="1" applyAlignment="1" applyProtection="1">
      <alignment/>
      <protection locked="0"/>
    </xf>
    <xf numFmtId="0" fontId="5" fillId="0" borderId="0" xfId="0" applyFont="1" applyAlignment="1">
      <alignment/>
    </xf>
    <xf numFmtId="0" fontId="0" fillId="0" borderId="46" xfId="0" applyBorder="1" applyAlignment="1">
      <alignment vertical="center"/>
    </xf>
    <xf numFmtId="0" fontId="0" fillId="0" borderId="43" xfId="0" applyBorder="1" applyAlignment="1">
      <alignment vertical="center"/>
    </xf>
    <xf numFmtId="185" fontId="4" fillId="0" borderId="0" xfId="49" applyNumberFormat="1" applyFont="1" applyAlignment="1" applyProtection="1">
      <alignment vertical="center"/>
      <protection/>
    </xf>
    <xf numFmtId="185" fontId="4" fillId="0" borderId="13" xfId="49" applyNumberFormat="1" applyFont="1" applyBorder="1" applyAlignment="1" applyProtection="1">
      <alignment vertical="center"/>
      <protection/>
    </xf>
    <xf numFmtId="185" fontId="4" fillId="0" borderId="10" xfId="49" applyNumberFormat="1" applyFont="1" applyBorder="1" applyAlignment="1" applyProtection="1">
      <alignment vertical="center"/>
      <protection/>
    </xf>
    <xf numFmtId="185" fontId="4" fillId="0" borderId="21" xfId="49" applyNumberFormat="1" applyFont="1" applyBorder="1" applyAlignment="1" applyProtection="1">
      <alignment vertical="center"/>
      <protection/>
    </xf>
    <xf numFmtId="185" fontId="4" fillId="0" borderId="40" xfId="49" applyNumberFormat="1" applyFont="1" applyBorder="1" applyAlignment="1" applyProtection="1">
      <alignment vertical="center"/>
      <protection/>
    </xf>
    <xf numFmtId="185" fontId="4" fillId="0" borderId="38" xfId="49" applyNumberFormat="1" applyFont="1" applyBorder="1" applyAlignment="1" applyProtection="1">
      <alignment vertical="center"/>
      <protection/>
    </xf>
    <xf numFmtId="185" fontId="4" fillId="0" borderId="57" xfId="49" applyNumberFormat="1" applyFont="1" applyBorder="1" applyAlignment="1" applyProtection="1">
      <alignment vertical="center"/>
      <protection/>
    </xf>
    <xf numFmtId="185" fontId="4" fillId="0" borderId="0" xfId="57" applyNumberFormat="1" applyFont="1" applyAlignment="1" applyProtection="1">
      <alignment horizontal="right" vertical="center"/>
      <protection/>
    </xf>
    <xf numFmtId="185" fontId="4" fillId="0" borderId="0" xfId="49" applyNumberFormat="1" applyFont="1" applyFill="1" applyAlignment="1" applyProtection="1">
      <alignment horizontal="right" vertical="center"/>
      <protection/>
    </xf>
    <xf numFmtId="185" fontId="0" fillId="0" borderId="59" xfId="49" applyNumberFormat="1" applyFont="1" applyBorder="1" applyAlignment="1" applyProtection="1">
      <alignment/>
      <protection/>
    </xf>
    <xf numFmtId="185" fontId="0" fillId="0" borderId="15" xfId="49" applyNumberFormat="1" applyFont="1" applyBorder="1" applyAlignment="1" applyProtection="1">
      <alignment/>
      <protection/>
    </xf>
    <xf numFmtId="38" fontId="0" fillId="0" borderId="59" xfId="49" applyFont="1" applyBorder="1" applyAlignment="1" applyProtection="1">
      <alignment horizontal="center" vertical="center" shrinkToFit="1"/>
      <protection/>
    </xf>
    <xf numFmtId="38" fontId="0" fillId="0" borderId="15" xfId="49" applyFont="1" applyBorder="1" applyAlignment="1" applyProtection="1">
      <alignment horizontal="center" vertical="center" shrinkToFit="1"/>
      <protection/>
    </xf>
    <xf numFmtId="38" fontId="0" fillId="0" borderId="59" xfId="49" applyFont="1" applyBorder="1" applyAlignment="1" applyProtection="1">
      <alignment horizontal="center" vertical="center" shrinkToFit="1"/>
      <protection/>
    </xf>
    <xf numFmtId="38" fontId="0" fillId="0" borderId="15" xfId="49" applyFont="1" applyBorder="1" applyAlignment="1" applyProtection="1">
      <alignment horizontal="center" vertical="center" shrinkToFit="1"/>
      <protection/>
    </xf>
    <xf numFmtId="38" fontId="0" fillId="0" borderId="0" xfId="49" applyFont="1" applyAlignment="1" applyProtection="1">
      <alignment horizontal="center" vertical="center"/>
      <protection locked="0"/>
    </xf>
    <xf numFmtId="185" fontId="0" fillId="0" borderId="15" xfId="49" applyNumberFormat="1" applyFont="1" applyBorder="1" applyAlignment="1" applyProtection="1">
      <alignment horizontal="center" vertical="center"/>
      <protection/>
    </xf>
    <xf numFmtId="38" fontId="10" fillId="0" borderId="13" xfId="51" applyFont="1" applyBorder="1" applyAlignment="1" applyProtection="1">
      <alignment vertical="top"/>
      <protection/>
    </xf>
    <xf numFmtId="185" fontId="0" fillId="0" borderId="60" xfId="49" applyNumberFormat="1" applyFont="1" applyBorder="1" applyAlignment="1" applyProtection="1">
      <alignment horizontal="center" vertical="center"/>
      <protection/>
    </xf>
    <xf numFmtId="185" fontId="0" fillId="0" borderId="58" xfId="49" applyNumberFormat="1" applyFont="1" applyBorder="1" applyAlignment="1" applyProtection="1">
      <alignment horizontal="center" vertical="center"/>
      <protection/>
    </xf>
    <xf numFmtId="185" fontId="0" fillId="0" borderId="61" xfId="49" applyNumberFormat="1" applyFont="1" applyBorder="1" applyAlignment="1" applyProtection="1">
      <alignment horizontal="center" vertical="center"/>
      <protection/>
    </xf>
    <xf numFmtId="185" fontId="0" fillId="0" borderId="49" xfId="49" applyNumberFormat="1" applyFont="1" applyBorder="1" applyAlignment="1" applyProtection="1">
      <alignment horizontal="center" vertical="center"/>
      <protection/>
    </xf>
    <xf numFmtId="185" fontId="0" fillId="0" borderId="61" xfId="49" applyNumberFormat="1" applyFont="1" applyBorder="1" applyAlignment="1" applyProtection="1">
      <alignment/>
      <protection/>
    </xf>
    <xf numFmtId="185" fontId="0" fillId="0" borderId="49" xfId="49" applyNumberFormat="1" applyFont="1" applyBorder="1" applyAlignment="1" applyProtection="1">
      <alignment/>
      <protection/>
    </xf>
    <xf numFmtId="185" fontId="0" fillId="0" borderId="62" xfId="49" applyNumberFormat="1" applyFont="1" applyBorder="1" applyAlignment="1" applyProtection="1">
      <alignment/>
      <protection/>
    </xf>
    <xf numFmtId="185" fontId="0" fillId="0" borderId="50" xfId="49" applyNumberFormat="1" applyFont="1" applyBorder="1" applyAlignment="1" applyProtection="1">
      <alignment/>
      <protection/>
    </xf>
    <xf numFmtId="185" fontId="0" fillId="0" borderId="60" xfId="49" applyNumberFormat="1" applyFont="1" applyBorder="1" applyAlignment="1" applyProtection="1">
      <alignment/>
      <protection/>
    </xf>
    <xf numFmtId="185" fontId="0" fillId="0" borderId="58" xfId="49" applyNumberFormat="1" applyFont="1" applyBorder="1" applyAlignment="1" applyProtection="1">
      <alignment/>
      <protection/>
    </xf>
    <xf numFmtId="185" fontId="0" fillId="0" borderId="58" xfId="49" applyNumberFormat="1" applyFont="1" applyBorder="1" applyAlignment="1" applyProtection="1">
      <alignment horizontal="center" vertical="center"/>
      <protection/>
    </xf>
    <xf numFmtId="185" fontId="0" fillId="0" borderId="50" xfId="49" applyNumberFormat="1" applyFont="1" applyBorder="1" applyAlignment="1" applyProtection="1">
      <alignment horizontal="center" vertical="center"/>
      <protection/>
    </xf>
    <xf numFmtId="185" fontId="0" fillId="0" borderId="60" xfId="49" applyNumberFormat="1" applyFont="1" applyBorder="1" applyAlignment="1" applyProtection="1">
      <alignment horizontal="center" vertical="center"/>
      <protection/>
    </xf>
    <xf numFmtId="185" fontId="7" fillId="0" borderId="61" xfId="49" applyNumberFormat="1" applyFont="1" applyBorder="1" applyAlignment="1" applyProtection="1">
      <alignment horizontal="center" vertical="center"/>
      <protection/>
    </xf>
    <xf numFmtId="185" fontId="7" fillId="0" borderId="60" xfId="49" applyNumberFormat="1" applyFont="1" applyBorder="1" applyAlignment="1" applyProtection="1">
      <alignment horizontal="center" vertical="center"/>
      <protection/>
    </xf>
    <xf numFmtId="185" fontId="11" fillId="0" borderId="0" xfId="49" applyNumberFormat="1" applyFont="1" applyAlignment="1" applyProtection="1">
      <alignment horizontal="right"/>
      <protection/>
    </xf>
    <xf numFmtId="0" fontId="58" fillId="0" borderId="14" xfId="0" applyFont="1" applyBorder="1" applyAlignment="1" applyProtection="1">
      <alignment horizontal="center" vertical="center"/>
      <protection/>
    </xf>
    <xf numFmtId="0" fontId="58" fillId="0" borderId="15" xfId="0" applyFont="1" applyBorder="1" applyAlignment="1" applyProtection="1">
      <alignment horizontal="center" vertical="center"/>
      <protection/>
    </xf>
    <xf numFmtId="185" fontId="4" fillId="0" borderId="48" xfId="49" applyNumberFormat="1" applyFont="1" applyFill="1" applyBorder="1" applyAlignment="1" applyProtection="1">
      <alignment vertical="center"/>
      <protection/>
    </xf>
    <xf numFmtId="185" fontId="4" fillId="0" borderId="49" xfId="49" applyNumberFormat="1" applyFont="1" applyFill="1" applyBorder="1" applyAlignment="1" applyProtection="1">
      <alignment vertical="center"/>
      <protection/>
    </xf>
    <xf numFmtId="185" fontId="4" fillId="0" borderId="59" xfId="49" applyNumberFormat="1" applyFont="1" applyBorder="1" applyAlignment="1" applyProtection="1">
      <alignment horizontal="right" vertical="center"/>
      <protection/>
    </xf>
    <xf numFmtId="179" fontId="4" fillId="0" borderId="0" xfId="0" applyNumberFormat="1" applyFont="1" applyFill="1" applyBorder="1" applyAlignment="1" applyProtection="1">
      <alignment horizontal="right" vertical="center"/>
      <protection/>
    </xf>
    <xf numFmtId="0" fontId="58" fillId="0" borderId="59" xfId="0" applyFont="1" applyBorder="1" applyAlignment="1" applyProtection="1">
      <alignment horizontal="center" vertical="center"/>
      <protection/>
    </xf>
    <xf numFmtId="185" fontId="4" fillId="0" borderId="63" xfId="49" applyNumberFormat="1" applyFont="1" applyBorder="1" applyAlignment="1" applyProtection="1">
      <alignment horizontal="right" vertical="center"/>
      <protection/>
    </xf>
    <xf numFmtId="185" fontId="4" fillId="0" borderId="58" xfId="49" applyNumberFormat="1" applyFont="1" applyBorder="1" applyAlignment="1" applyProtection="1">
      <alignment horizontal="right" vertical="center"/>
      <protection/>
    </xf>
    <xf numFmtId="185" fontId="4" fillId="0" borderId="61" xfId="49" applyNumberFormat="1" applyFont="1" applyBorder="1" applyAlignment="1" applyProtection="1">
      <alignment vertical="center"/>
      <protection/>
    </xf>
    <xf numFmtId="185" fontId="4" fillId="0" borderId="62" xfId="49" applyNumberFormat="1" applyFont="1" applyBorder="1" applyAlignment="1" applyProtection="1">
      <alignment vertical="center"/>
      <protection/>
    </xf>
    <xf numFmtId="185" fontId="4" fillId="0" borderId="59" xfId="49" applyNumberFormat="1" applyFont="1" applyBorder="1" applyAlignment="1" applyProtection="1">
      <alignment vertical="center"/>
      <protection/>
    </xf>
    <xf numFmtId="185" fontId="4" fillId="0" borderId="63" xfId="49" applyNumberFormat="1" applyFont="1" applyBorder="1" applyAlignment="1" applyProtection="1">
      <alignment vertical="center"/>
      <protection/>
    </xf>
    <xf numFmtId="185" fontId="4" fillId="0" borderId="60" xfId="49" applyNumberFormat="1" applyFont="1" applyBorder="1" applyAlignment="1" applyProtection="1">
      <alignment vertical="center"/>
      <protection/>
    </xf>
    <xf numFmtId="185" fontId="4" fillId="0" borderId="64" xfId="49" applyNumberFormat="1" applyFont="1" applyBorder="1" applyAlignment="1" applyProtection="1">
      <alignment vertical="center"/>
      <protection/>
    </xf>
    <xf numFmtId="185" fontId="4" fillId="0" borderId="65" xfId="49" applyNumberFormat="1" applyFont="1" applyBorder="1" applyAlignment="1" applyProtection="1">
      <alignment vertical="center"/>
      <protection/>
    </xf>
    <xf numFmtId="185" fontId="4" fillId="0" borderId="66" xfId="49" applyNumberFormat="1" applyFont="1" applyBorder="1" applyAlignment="1" applyProtection="1">
      <alignment vertical="center"/>
      <protection locked="0"/>
    </xf>
    <xf numFmtId="185" fontId="4" fillId="0" borderId="50" xfId="49" applyNumberFormat="1" applyFont="1" applyBorder="1" applyAlignment="1" applyProtection="1">
      <alignment vertical="center"/>
      <protection locked="0"/>
    </xf>
    <xf numFmtId="185" fontId="4" fillId="0" borderId="66" xfId="49" applyNumberFormat="1" applyFont="1" applyBorder="1" applyAlignment="1" applyProtection="1">
      <alignment vertical="center"/>
      <protection/>
    </xf>
    <xf numFmtId="190" fontId="10" fillId="0" borderId="13" xfId="51" applyNumberFormat="1" applyFont="1" applyBorder="1" applyAlignment="1" applyProtection="1">
      <alignment horizontal="left" vertical="top" shrinkToFit="1"/>
      <protection/>
    </xf>
    <xf numFmtId="192" fontId="4" fillId="0" borderId="49" xfId="49" applyNumberFormat="1" applyFont="1" applyFill="1" applyBorder="1" applyAlignment="1" applyProtection="1">
      <alignment vertical="center"/>
      <protection/>
    </xf>
    <xf numFmtId="192" fontId="4" fillId="0" borderId="67" xfId="49" applyNumberFormat="1" applyFont="1" applyFill="1" applyBorder="1" applyAlignment="1" applyProtection="1">
      <alignment vertical="center"/>
      <protection/>
    </xf>
    <xf numFmtId="192" fontId="4" fillId="0" borderId="49" xfId="49" applyNumberFormat="1" applyFont="1" applyBorder="1" applyAlignment="1" applyProtection="1">
      <alignment vertical="center"/>
      <protection/>
    </xf>
    <xf numFmtId="192" fontId="4" fillId="0" borderId="50" xfId="49" applyNumberFormat="1" applyFont="1" applyBorder="1" applyAlignment="1" applyProtection="1">
      <alignment vertical="center"/>
      <protection/>
    </xf>
    <xf numFmtId="192" fontId="4" fillId="0" borderId="48" xfId="49" applyNumberFormat="1" applyFont="1" applyBorder="1" applyAlignment="1" applyProtection="1">
      <alignment vertical="center"/>
      <protection/>
    </xf>
    <xf numFmtId="192" fontId="4" fillId="0" borderId="15" xfId="49" applyNumberFormat="1" applyFont="1" applyBorder="1" applyAlignment="1" applyProtection="1">
      <alignment vertical="center"/>
      <protection/>
    </xf>
    <xf numFmtId="192" fontId="4" fillId="0" borderId="64" xfId="49" applyNumberFormat="1" applyFont="1" applyBorder="1" applyAlignment="1" applyProtection="1">
      <alignment vertical="center"/>
      <protection/>
    </xf>
    <xf numFmtId="192" fontId="4" fillId="0" borderId="15" xfId="49" applyNumberFormat="1" applyFont="1" applyBorder="1" applyAlignment="1" applyProtection="1">
      <alignment horizontal="right" vertical="center"/>
      <protection/>
    </xf>
    <xf numFmtId="192" fontId="4" fillId="0" borderId="58" xfId="49" applyNumberFormat="1" applyFont="1" applyBorder="1" applyAlignment="1" applyProtection="1">
      <alignment vertical="center"/>
      <protection/>
    </xf>
    <xf numFmtId="192" fontId="4" fillId="0" borderId="0" xfId="57" applyNumberFormat="1" applyFont="1" applyAlignment="1" applyProtection="1">
      <alignment horizontal="right" vertical="center"/>
      <protection/>
    </xf>
    <xf numFmtId="38" fontId="6" fillId="0" borderId="57" xfId="51" applyFont="1" applyBorder="1" applyAlignment="1" applyProtection="1">
      <alignment horizontal="center" vertical="center" shrinkToFit="1"/>
      <protection locked="0"/>
    </xf>
    <xf numFmtId="190" fontId="6" fillId="0" borderId="21" xfId="51" applyNumberFormat="1" applyFont="1" applyBorder="1" applyAlignment="1" applyProtection="1">
      <alignment horizontal="right" vertical="center" shrinkToFit="1"/>
      <protection/>
    </xf>
    <xf numFmtId="0" fontId="12" fillId="0" borderId="0" xfId="70" applyFont="1" applyAlignment="1">
      <alignment vertical="center"/>
      <protection/>
    </xf>
    <xf numFmtId="0" fontId="13" fillId="0" borderId="0" xfId="70" applyFont="1" applyAlignment="1">
      <alignment horizontal="center" vertical="center"/>
      <protection/>
    </xf>
    <xf numFmtId="0" fontId="14" fillId="0" borderId="0" xfId="70" applyFont="1" applyAlignment="1">
      <alignment horizontal="center" vertical="center"/>
      <protection/>
    </xf>
    <xf numFmtId="0" fontId="12" fillId="0" borderId="0" xfId="70" applyFont="1">
      <alignment vertical="center"/>
      <protection/>
    </xf>
    <xf numFmtId="0" fontId="12" fillId="0" borderId="0" xfId="70" applyFont="1" applyFill="1" applyAlignment="1">
      <alignment vertical="center"/>
      <protection/>
    </xf>
    <xf numFmtId="0" fontId="0" fillId="0" borderId="0" xfId="0" applyFont="1" applyFill="1" applyAlignment="1">
      <alignment vertical="center"/>
    </xf>
    <xf numFmtId="0" fontId="0" fillId="0" borderId="0" xfId="0" applyFill="1" applyAlignment="1">
      <alignment vertical="center"/>
    </xf>
    <xf numFmtId="0" fontId="15" fillId="0" borderId="0" xfId="70" applyFont="1">
      <alignment vertical="center"/>
      <protection/>
    </xf>
    <xf numFmtId="0" fontId="16" fillId="0" borderId="0" xfId="70" applyFont="1">
      <alignment vertical="center"/>
      <protection/>
    </xf>
    <xf numFmtId="0" fontId="0" fillId="0" borderId="0" xfId="0" applyFont="1" applyAlignment="1">
      <alignment/>
    </xf>
    <xf numFmtId="0" fontId="15" fillId="0" borderId="0" xfId="70" applyFont="1" applyFill="1">
      <alignment vertical="center"/>
      <protection/>
    </xf>
    <xf numFmtId="0" fontId="16" fillId="0" borderId="0" xfId="69" applyFont="1" applyFill="1">
      <alignment vertical="center"/>
      <protection/>
    </xf>
    <xf numFmtId="0" fontId="17" fillId="0" borderId="0" xfId="69" applyFont="1" applyAlignment="1">
      <alignment horizontal="center" vertical="center"/>
      <protection/>
    </xf>
    <xf numFmtId="0" fontId="12" fillId="0" borderId="0" xfId="69" applyFont="1" applyAlignment="1">
      <alignment vertical="center"/>
      <protection/>
    </xf>
    <xf numFmtId="0" fontId="14" fillId="0" borderId="0" xfId="69" applyFont="1" applyAlignment="1">
      <alignment horizontal="center" vertical="center"/>
      <protection/>
    </xf>
    <xf numFmtId="0" fontId="15" fillId="0" borderId="0" xfId="69" applyFont="1" applyFill="1">
      <alignment vertical="center"/>
      <protection/>
    </xf>
    <xf numFmtId="0" fontId="10" fillId="0" borderId="0" xfId="0" applyFont="1" applyAlignment="1">
      <alignment/>
    </xf>
    <xf numFmtId="0" fontId="15" fillId="0" borderId="23" xfId="69" applyFont="1" applyFill="1" applyBorder="1">
      <alignment vertical="center"/>
      <protection/>
    </xf>
    <xf numFmtId="0" fontId="15" fillId="0" borderId="24" xfId="69" applyFont="1" applyFill="1" applyBorder="1">
      <alignment vertical="center"/>
      <protection/>
    </xf>
    <xf numFmtId="0" fontId="15" fillId="0" borderId="45" xfId="69" applyFont="1" applyFill="1" applyBorder="1">
      <alignment vertical="center"/>
      <protection/>
    </xf>
    <xf numFmtId="0" fontId="17" fillId="0" borderId="0" xfId="69" applyFont="1" applyFill="1" applyAlignment="1">
      <alignment vertical="center"/>
      <protection/>
    </xf>
    <xf numFmtId="0" fontId="14" fillId="0" borderId="56" xfId="69" applyFont="1" applyFill="1" applyBorder="1" applyAlignment="1">
      <alignment horizontal="center" vertical="center"/>
      <protection/>
    </xf>
    <xf numFmtId="0" fontId="14" fillId="0" borderId="0" xfId="69" applyFont="1" applyFill="1" applyBorder="1" applyAlignment="1">
      <alignment horizontal="center" vertical="center"/>
      <protection/>
    </xf>
    <xf numFmtId="0" fontId="14" fillId="0" borderId="68" xfId="69" applyFont="1" applyFill="1" applyBorder="1" applyAlignment="1">
      <alignment horizontal="center" vertical="center"/>
      <protection/>
    </xf>
    <xf numFmtId="0" fontId="10" fillId="0" borderId="0" xfId="0" applyFont="1" applyAlignment="1">
      <alignment/>
    </xf>
    <xf numFmtId="0" fontId="15" fillId="0" borderId="0" xfId="69" applyFont="1" applyFill="1" applyAlignment="1">
      <alignment horizontal="center" vertical="center"/>
      <protection/>
    </xf>
    <xf numFmtId="0" fontId="15" fillId="0" borderId="56" xfId="69" applyFont="1" applyFill="1" applyBorder="1" applyAlignment="1">
      <alignment horizontal="center" vertical="center"/>
      <protection/>
    </xf>
    <xf numFmtId="0" fontId="10" fillId="0" borderId="0" xfId="0" applyFont="1" applyBorder="1" applyAlignment="1">
      <alignment horizontal="center"/>
    </xf>
    <xf numFmtId="0" fontId="10" fillId="0" borderId="68" xfId="0" applyFont="1" applyBorder="1" applyAlignment="1">
      <alignment horizontal="center"/>
    </xf>
    <xf numFmtId="0" fontId="10" fillId="0" borderId="0" xfId="0" applyFont="1" applyAlignment="1">
      <alignment horizontal="center"/>
    </xf>
    <xf numFmtId="0" fontId="15" fillId="0" borderId="56" xfId="69" applyFont="1" applyFill="1" applyBorder="1">
      <alignment vertical="center"/>
      <protection/>
    </xf>
    <xf numFmtId="0" fontId="15" fillId="0" borderId="0" xfId="69" applyFont="1" applyFill="1" applyBorder="1">
      <alignment vertical="center"/>
      <protection/>
    </xf>
    <xf numFmtId="0" fontId="15" fillId="0" borderId="68" xfId="69" applyFont="1" applyFill="1" applyBorder="1">
      <alignment vertical="center"/>
      <protection/>
    </xf>
    <xf numFmtId="0" fontId="18" fillId="0" borderId="68" xfId="69" applyFont="1" applyFill="1" applyBorder="1">
      <alignment vertical="center"/>
      <protection/>
    </xf>
    <xf numFmtId="0" fontId="15" fillId="0" borderId="53" xfId="69" applyFont="1" applyFill="1" applyBorder="1">
      <alignment vertical="center"/>
      <protection/>
    </xf>
    <xf numFmtId="0" fontId="15" fillId="0" borderId="32" xfId="69" applyFont="1" applyFill="1" applyBorder="1">
      <alignment vertical="center"/>
      <protection/>
    </xf>
    <xf numFmtId="0" fontId="15" fillId="0" borderId="69" xfId="69" applyFont="1" applyFill="1" applyBorder="1">
      <alignment vertical="center"/>
      <protection/>
    </xf>
    <xf numFmtId="0" fontId="0" fillId="0" borderId="0" xfId="0" applyFont="1" applyFill="1" applyAlignment="1">
      <alignment/>
    </xf>
    <xf numFmtId="38" fontId="4" fillId="0" borderId="48" xfId="49" applyFont="1" applyBorder="1" applyAlignment="1" applyProtection="1">
      <alignment vertical="center"/>
      <protection/>
    </xf>
    <xf numFmtId="0" fontId="59" fillId="0" borderId="0" xfId="0" applyFont="1" applyAlignment="1">
      <alignment/>
    </xf>
    <xf numFmtId="38" fontId="4" fillId="0" borderId="49" xfId="49" applyFont="1" applyBorder="1" applyAlignment="1" applyProtection="1">
      <alignment vertical="center"/>
      <protection/>
    </xf>
    <xf numFmtId="0" fontId="19" fillId="0" borderId="0" xfId="0" applyFont="1" applyAlignment="1">
      <alignment/>
    </xf>
    <xf numFmtId="0" fontId="20" fillId="0" borderId="0" xfId="0" applyFont="1" applyAlignment="1">
      <alignment/>
    </xf>
    <xf numFmtId="0" fontId="21" fillId="0" borderId="0" xfId="0" applyFont="1" applyAlignment="1">
      <alignment/>
    </xf>
    <xf numFmtId="192" fontId="0" fillId="0" borderId="49" xfId="49" applyNumberFormat="1" applyFont="1" applyFill="1" applyBorder="1" applyAlignment="1" applyProtection="1">
      <alignment vertical="center"/>
      <protection/>
    </xf>
    <xf numFmtId="185" fontId="4" fillId="34" borderId="16" xfId="49" applyNumberFormat="1" applyFont="1" applyFill="1" applyBorder="1" applyAlignment="1" applyProtection="1">
      <alignment horizontal="right" vertical="center"/>
      <protection/>
    </xf>
    <xf numFmtId="185" fontId="4" fillId="34" borderId="61" xfId="49" applyNumberFormat="1" applyFont="1" applyFill="1" applyBorder="1" applyAlignment="1" applyProtection="1">
      <alignment vertical="center"/>
      <protection/>
    </xf>
    <xf numFmtId="185" fontId="4" fillId="0" borderId="14" xfId="49" applyNumberFormat="1" applyFont="1" applyBorder="1" applyAlignment="1" applyProtection="1">
      <alignment vertical="center"/>
      <protection/>
    </xf>
    <xf numFmtId="185" fontId="57" fillId="0" borderId="11" xfId="49" applyNumberFormat="1" applyFont="1" applyFill="1" applyBorder="1" applyAlignment="1" applyProtection="1">
      <alignment vertical="center"/>
      <protection/>
    </xf>
    <xf numFmtId="185" fontId="57" fillId="0" borderId="12" xfId="49" applyNumberFormat="1" applyFont="1" applyFill="1" applyBorder="1" applyAlignment="1" applyProtection="1">
      <alignment vertical="center"/>
      <protection/>
    </xf>
    <xf numFmtId="185" fontId="57" fillId="0" borderId="39" xfId="49" applyNumberFormat="1" applyFont="1" applyFill="1" applyBorder="1" applyAlignment="1" applyProtection="1">
      <alignment vertical="center"/>
      <protection/>
    </xf>
    <xf numFmtId="38" fontId="4" fillId="0" borderId="29" xfId="49" applyFont="1" applyFill="1" applyBorder="1" applyAlignment="1" applyProtection="1">
      <alignment horizontal="right" vertical="center"/>
      <protection/>
    </xf>
    <xf numFmtId="38" fontId="4" fillId="0" borderId="51" xfId="49" applyFont="1" applyFill="1" applyBorder="1" applyAlignment="1" applyProtection="1">
      <alignment horizontal="right" vertical="center"/>
      <protection/>
    </xf>
    <xf numFmtId="38" fontId="4" fillId="0" borderId="21" xfId="49" applyFont="1" applyBorder="1" applyAlignment="1" applyProtection="1">
      <alignment horizontal="right" vertical="center"/>
      <protection/>
    </xf>
    <xf numFmtId="179" fontId="4" fillId="0" borderId="17" xfId="49" applyNumberFormat="1" applyFont="1" applyFill="1" applyBorder="1" applyAlignment="1" applyProtection="1">
      <alignment vertical="center"/>
      <protection/>
    </xf>
    <xf numFmtId="0" fontId="60" fillId="0" borderId="0" xfId="0" applyFont="1" applyAlignment="1">
      <alignment/>
    </xf>
    <xf numFmtId="0" fontId="12" fillId="0" borderId="0" xfId="70" applyFont="1" applyAlignment="1">
      <alignment vertical="center"/>
      <protection/>
    </xf>
    <xf numFmtId="0" fontId="12" fillId="0" borderId="0" xfId="70" applyFont="1" applyFill="1" applyAlignment="1">
      <alignment vertical="center"/>
      <protection/>
    </xf>
    <xf numFmtId="0" fontId="0" fillId="0" borderId="0" xfId="0" applyFont="1" applyFill="1" applyAlignment="1">
      <alignment vertical="center"/>
    </xf>
    <xf numFmtId="0" fontId="13" fillId="0" borderId="0" xfId="69" applyFont="1" applyAlignment="1">
      <alignment horizontal="center" vertical="center"/>
      <protection/>
    </xf>
    <xf numFmtId="0" fontId="14" fillId="0" borderId="56" xfId="69" applyFont="1" applyFill="1" applyBorder="1" applyAlignment="1">
      <alignment horizontal="center" vertical="center"/>
      <protection/>
    </xf>
    <xf numFmtId="0" fontId="14" fillId="0" borderId="0" xfId="69" applyFont="1" applyFill="1" applyBorder="1" applyAlignment="1">
      <alignment horizontal="center" vertical="center"/>
      <protection/>
    </xf>
    <xf numFmtId="0" fontId="14" fillId="0" borderId="68" xfId="69" applyFont="1" applyFill="1" applyBorder="1" applyAlignment="1">
      <alignment horizontal="center" vertical="center"/>
      <protection/>
    </xf>
    <xf numFmtId="0" fontId="9" fillId="0" borderId="0" xfId="0" applyFont="1" applyFill="1" applyAlignment="1">
      <alignment horizontal="center"/>
    </xf>
    <xf numFmtId="0" fontId="9" fillId="0" borderId="0" xfId="0" applyFont="1" applyFill="1" applyAlignment="1">
      <alignment/>
    </xf>
    <xf numFmtId="189" fontId="8" fillId="0" borderId="70" xfId="56" applyNumberFormat="1" applyFont="1" applyBorder="1" applyAlignment="1" applyProtection="1">
      <alignment horizontal="center" vertical="top" shrinkToFit="1"/>
      <protection locked="0"/>
    </xf>
    <xf numFmtId="189" fontId="8" fillId="0" borderId="71" xfId="56" applyNumberFormat="1" applyFont="1" applyBorder="1" applyAlignment="1" applyProtection="1">
      <alignment horizontal="center" vertical="top" shrinkToFit="1"/>
      <protection locked="0"/>
    </xf>
    <xf numFmtId="185" fontId="4" fillId="0" borderId="40" xfId="56" applyNumberFormat="1" applyFont="1" applyBorder="1" applyAlignment="1" applyProtection="1">
      <alignment horizontal="left" vertical="top"/>
      <protection/>
    </xf>
    <xf numFmtId="185" fontId="4" fillId="0" borderId="57" xfId="56" applyNumberFormat="1" applyFont="1" applyBorder="1" applyAlignment="1" applyProtection="1">
      <alignment horizontal="left" vertical="top"/>
      <protection/>
    </xf>
    <xf numFmtId="185" fontId="4" fillId="0" borderId="63" xfId="49" applyNumberFormat="1" applyFont="1" applyFill="1" applyBorder="1" applyAlignment="1" applyProtection="1">
      <alignment vertical="center"/>
      <protection/>
    </xf>
    <xf numFmtId="0" fontId="0" fillId="0" borderId="19" xfId="0" applyBorder="1" applyAlignment="1" applyProtection="1">
      <alignment vertical="center"/>
      <protection/>
    </xf>
    <xf numFmtId="185" fontId="4" fillId="0" borderId="61" xfId="49" applyNumberFormat="1" applyFont="1" applyFill="1" applyBorder="1" applyAlignment="1" applyProtection="1">
      <alignment vertical="center"/>
      <protection/>
    </xf>
    <xf numFmtId="0" fontId="0" fillId="0" borderId="16" xfId="0" applyBorder="1" applyAlignment="1" applyProtection="1">
      <alignment vertical="center"/>
      <protection/>
    </xf>
    <xf numFmtId="190" fontId="6" fillId="0" borderId="10" xfId="0" applyNumberFormat="1" applyFont="1" applyBorder="1" applyAlignment="1" applyProtection="1">
      <alignment horizontal="right" vertical="center" shrinkToFit="1"/>
      <protection/>
    </xf>
    <xf numFmtId="190" fontId="6" fillId="0" borderId="21" xfId="0" applyNumberFormat="1" applyFont="1" applyBorder="1" applyAlignment="1" applyProtection="1">
      <alignment horizontal="right" vertical="center" shrinkToFit="1"/>
      <protection/>
    </xf>
    <xf numFmtId="189" fontId="6" fillId="0" borderId="10" xfId="0" applyNumberFormat="1" applyFont="1" applyBorder="1" applyAlignment="1" applyProtection="1">
      <alignment horizontal="center" vertical="center" shrinkToFit="1"/>
      <protection locked="0"/>
    </xf>
    <xf numFmtId="189" fontId="6" fillId="0" borderId="21" xfId="0" applyNumberFormat="1" applyFont="1" applyBorder="1" applyAlignment="1" applyProtection="1">
      <alignment horizontal="center" vertical="center" shrinkToFit="1"/>
      <protection locked="0"/>
    </xf>
    <xf numFmtId="0" fontId="6" fillId="0" borderId="10" xfId="0" applyFont="1" applyBorder="1" applyAlignment="1" applyProtection="1">
      <alignment horizontal="center" vertical="center" shrinkToFit="1"/>
      <protection locked="0"/>
    </xf>
    <xf numFmtId="0" fontId="6" fillId="0" borderId="21" xfId="0" applyFont="1" applyBorder="1" applyAlignment="1" applyProtection="1">
      <alignment horizontal="center" vertical="center" shrinkToFit="1"/>
      <protection locked="0"/>
    </xf>
    <xf numFmtId="185" fontId="4" fillId="0" borderId="28" xfId="49" applyNumberFormat="1" applyFont="1" applyFill="1" applyBorder="1" applyAlignment="1" applyProtection="1">
      <alignment vertical="center"/>
      <protection/>
    </xf>
    <xf numFmtId="0" fontId="0" fillId="0" borderId="43" xfId="0" applyBorder="1" applyAlignment="1" applyProtection="1">
      <alignment vertical="center"/>
      <protection/>
    </xf>
    <xf numFmtId="185" fontId="4" fillId="0" borderId="42" xfId="49" applyNumberFormat="1" applyFont="1" applyFill="1" applyBorder="1" applyAlignment="1" applyProtection="1">
      <alignment vertical="center"/>
      <protection/>
    </xf>
    <xf numFmtId="0" fontId="0" fillId="0" borderId="52" xfId="0" applyBorder="1" applyAlignment="1" applyProtection="1">
      <alignment vertical="center"/>
      <protection/>
    </xf>
    <xf numFmtId="185" fontId="4" fillId="0" borderId="13" xfId="49" applyNumberFormat="1" applyFont="1" applyBorder="1" applyAlignment="1" applyProtection="1">
      <alignment horizontal="right" vertical="center"/>
      <protection/>
    </xf>
    <xf numFmtId="0" fontId="0" fillId="0" borderId="44" xfId="0" applyBorder="1" applyAlignment="1" applyProtection="1">
      <alignment vertical="center"/>
      <protection/>
    </xf>
    <xf numFmtId="185" fontId="4" fillId="0" borderId="26" xfId="49" applyNumberFormat="1" applyFont="1" applyFill="1" applyBorder="1" applyAlignment="1" applyProtection="1">
      <alignment vertical="center"/>
      <protection/>
    </xf>
    <xf numFmtId="0" fontId="0" fillId="0" borderId="46" xfId="0" applyBorder="1" applyAlignment="1" applyProtection="1">
      <alignment vertical="center"/>
      <protection/>
    </xf>
    <xf numFmtId="185" fontId="4" fillId="0" borderId="59" xfId="49" applyNumberFormat="1" applyFont="1" applyBorder="1" applyAlignment="1" applyProtection="1">
      <alignment horizontal="right" vertical="center"/>
      <protection/>
    </xf>
    <xf numFmtId="0" fontId="0" fillId="0" borderId="20" xfId="0" applyBorder="1" applyAlignment="1" applyProtection="1">
      <alignment vertical="center"/>
      <protection/>
    </xf>
    <xf numFmtId="185" fontId="4" fillId="0" borderId="62" xfId="49" applyNumberFormat="1" applyFont="1" applyFill="1" applyBorder="1" applyAlignment="1" applyProtection="1">
      <alignment vertical="center"/>
      <protection/>
    </xf>
    <xf numFmtId="0" fontId="0" fillId="0" borderId="22" xfId="0" applyBorder="1" applyAlignment="1" applyProtection="1">
      <alignment vertical="center"/>
      <protection/>
    </xf>
    <xf numFmtId="0" fontId="58" fillId="0" borderId="13" xfId="0" applyFont="1" applyBorder="1" applyAlignment="1" applyProtection="1">
      <alignment horizontal="center" vertical="center"/>
      <protection/>
    </xf>
    <xf numFmtId="0" fontId="0" fillId="0" borderId="10" xfId="0" applyBorder="1" applyAlignment="1" applyProtection="1">
      <alignment horizontal="center" vertical="center"/>
      <protection/>
    </xf>
    <xf numFmtId="0" fontId="58" fillId="0" borderId="14" xfId="0" applyFont="1" applyBorder="1" applyAlignment="1" applyProtection="1">
      <alignment horizontal="center" vertical="center"/>
      <protection/>
    </xf>
    <xf numFmtId="0" fontId="58" fillId="0" borderId="21" xfId="0" applyFont="1" applyBorder="1" applyAlignment="1" applyProtection="1">
      <alignment horizontal="center" vertical="center"/>
      <protection/>
    </xf>
    <xf numFmtId="0" fontId="58" fillId="0" borderId="59" xfId="0" applyFont="1" applyBorder="1" applyAlignment="1" applyProtection="1">
      <alignment horizontal="center" vertical="center"/>
      <protection/>
    </xf>
    <xf numFmtId="185" fontId="1" fillId="0" borderId="28" xfId="43" applyNumberFormat="1" applyFill="1" applyBorder="1" applyAlignment="1" applyProtection="1">
      <alignment horizontal="center" vertical="center"/>
      <protection/>
    </xf>
    <xf numFmtId="185" fontId="1" fillId="0" borderId="18" xfId="43" applyNumberFormat="1" applyFill="1" applyBorder="1" applyAlignment="1" applyProtection="1">
      <alignment horizontal="center" vertical="center"/>
      <protection/>
    </xf>
    <xf numFmtId="0" fontId="1" fillId="0" borderId="28" xfId="43" applyBorder="1" applyAlignment="1" applyProtection="1">
      <alignment horizontal="center" vertical="center"/>
      <protection/>
    </xf>
    <xf numFmtId="0" fontId="1" fillId="0" borderId="18" xfId="43" applyBorder="1" applyAlignment="1" applyProtection="1">
      <alignment horizontal="center" vertical="center"/>
      <protection/>
    </xf>
    <xf numFmtId="179" fontId="4" fillId="0" borderId="13" xfId="0" applyNumberFormat="1" applyFont="1" applyFill="1" applyBorder="1" applyAlignment="1" applyProtection="1">
      <alignment horizontal="center" vertical="center"/>
      <protection/>
    </xf>
    <xf numFmtId="179" fontId="4" fillId="0" borderId="10" xfId="0" applyNumberFormat="1" applyFont="1" applyFill="1" applyBorder="1" applyAlignment="1" applyProtection="1">
      <alignment horizontal="center" vertical="center"/>
      <protection/>
    </xf>
    <xf numFmtId="185" fontId="1" fillId="0" borderId="26" xfId="43" applyNumberFormat="1" applyFill="1" applyBorder="1" applyAlignment="1" applyProtection="1">
      <alignment horizontal="center" vertical="center"/>
      <protection/>
    </xf>
    <xf numFmtId="185" fontId="1" fillId="0" borderId="17" xfId="43" applyNumberFormat="1" applyFill="1" applyBorder="1" applyAlignment="1" applyProtection="1">
      <alignment horizontal="center" vertical="center"/>
      <protection/>
    </xf>
    <xf numFmtId="185" fontId="1" fillId="0" borderId="42" xfId="43" applyNumberFormat="1" applyFill="1" applyBorder="1" applyAlignment="1" applyProtection="1">
      <alignment horizontal="center" vertical="center"/>
      <protection/>
    </xf>
    <xf numFmtId="185" fontId="1" fillId="0" borderId="34" xfId="43" applyNumberFormat="1" applyFill="1" applyBorder="1" applyAlignment="1" applyProtection="1">
      <alignment horizontal="center" vertical="center"/>
      <protection/>
    </xf>
    <xf numFmtId="185" fontId="4" fillId="0" borderId="13" xfId="49" applyNumberFormat="1" applyFont="1" applyFill="1" applyBorder="1" applyAlignment="1" applyProtection="1">
      <alignment horizontal="center" vertical="center"/>
      <protection/>
    </xf>
    <xf numFmtId="185" fontId="4" fillId="0" borderId="10" xfId="49" applyNumberFormat="1" applyFont="1" applyFill="1" applyBorder="1" applyAlignment="1" applyProtection="1">
      <alignment horizontal="center" vertical="center"/>
      <protection/>
    </xf>
    <xf numFmtId="0" fontId="0" fillId="0" borderId="13" xfId="0" applyBorder="1" applyAlignment="1" applyProtection="1">
      <alignment horizontal="center" vertical="center"/>
      <protection/>
    </xf>
    <xf numFmtId="0" fontId="0" fillId="0" borderId="21" xfId="0" applyBorder="1" applyAlignment="1" applyProtection="1">
      <alignment horizontal="center" vertical="center"/>
      <protection/>
    </xf>
    <xf numFmtId="189" fontId="6" fillId="0" borderId="70" xfId="51" applyNumberFormat="1" applyFont="1" applyBorder="1" applyAlignment="1" applyProtection="1">
      <alignment horizontal="center" vertical="top" shrinkToFit="1"/>
      <protection locked="0"/>
    </xf>
    <xf numFmtId="189" fontId="6" fillId="0" borderId="72" xfId="51" applyNumberFormat="1" applyFont="1" applyBorder="1" applyAlignment="1" applyProtection="1">
      <alignment horizontal="center" vertical="top" shrinkToFit="1"/>
      <protection locked="0"/>
    </xf>
    <xf numFmtId="189" fontId="6" fillId="0" borderId="71" xfId="51" applyNumberFormat="1" applyFont="1" applyBorder="1" applyAlignment="1" applyProtection="1">
      <alignment horizontal="center" vertical="top" shrinkToFit="1"/>
      <protection locked="0"/>
    </xf>
    <xf numFmtId="38" fontId="10" fillId="0" borderId="40" xfId="51" applyFont="1" applyBorder="1" applyAlignment="1" applyProtection="1">
      <alignment horizontal="left" vertical="top"/>
      <protection/>
    </xf>
    <xf numFmtId="38" fontId="10" fillId="0" borderId="38" xfId="51" applyFont="1" applyBorder="1" applyAlignment="1" applyProtection="1">
      <alignment horizontal="left" vertical="top"/>
      <protection/>
    </xf>
    <xf numFmtId="38" fontId="10" fillId="0" borderId="57" xfId="51" applyFont="1" applyBorder="1" applyAlignment="1" applyProtection="1">
      <alignment horizontal="left" vertical="top"/>
      <protection/>
    </xf>
    <xf numFmtId="0" fontId="58" fillId="0" borderId="44" xfId="0" applyFont="1" applyBorder="1" applyAlignment="1" applyProtection="1">
      <alignment horizontal="center" vertical="center"/>
      <protection/>
    </xf>
    <xf numFmtId="38" fontId="10" fillId="0" borderId="72" xfId="49" applyFont="1" applyBorder="1" applyAlignment="1" applyProtection="1">
      <alignment horizontal="right"/>
      <protection locked="0"/>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10" xfId="51"/>
    <cellStyle name="桁区切り 2 2" xfId="52"/>
    <cellStyle name="桁区切り 2 3" xfId="53"/>
    <cellStyle name="桁区切り 2 4" xfId="54"/>
    <cellStyle name="桁区切り 2 5" xfId="55"/>
    <cellStyle name="桁区切り 3" xfId="56"/>
    <cellStyle name="桁区切り 4" xfId="57"/>
    <cellStyle name="見出し 1" xfId="58"/>
    <cellStyle name="見出し 2" xfId="59"/>
    <cellStyle name="見出し 3" xfId="60"/>
    <cellStyle name="見出し 4" xfId="61"/>
    <cellStyle name="集計" xfId="62"/>
    <cellStyle name="出力" xfId="63"/>
    <cellStyle name="説明文" xfId="64"/>
    <cellStyle name="Currency [0]" xfId="65"/>
    <cellStyle name="Currency" xfId="66"/>
    <cellStyle name="入力" xfId="67"/>
    <cellStyle name="標準 2" xfId="68"/>
    <cellStyle name="標準_Sheet1" xfId="69"/>
    <cellStyle name="標準_Sheet2" xfId="70"/>
    <cellStyle name="Followed Hyperlink" xfId="71"/>
    <cellStyle name="良い"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66675</xdr:colOff>
      <xdr:row>53</xdr:row>
      <xdr:rowOff>19050</xdr:rowOff>
    </xdr:from>
    <xdr:to>
      <xdr:col>8</xdr:col>
      <xdr:colOff>438150</xdr:colOff>
      <xdr:row>54</xdr:row>
      <xdr:rowOff>123825</xdr:rowOff>
    </xdr:to>
    <xdr:pic>
      <xdr:nvPicPr>
        <xdr:cNvPr id="1" name="図 1"/>
        <xdr:cNvPicPr preferRelativeResize="1">
          <a:picLocks noChangeAspect="1"/>
        </xdr:cNvPicPr>
      </xdr:nvPicPr>
      <xdr:blipFill>
        <a:blip r:embed="rId1"/>
        <a:stretch>
          <a:fillRect/>
        </a:stretch>
      </xdr:blipFill>
      <xdr:spPr>
        <a:xfrm>
          <a:off x="3495675" y="9848850"/>
          <a:ext cx="2428875" cy="276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48</xdr:row>
      <xdr:rowOff>0</xdr:rowOff>
    </xdr:from>
    <xdr:ext cx="85725" cy="228600"/>
    <xdr:sp fLocksText="0">
      <xdr:nvSpPr>
        <xdr:cNvPr id="1" name="Text Box 1"/>
        <xdr:cNvSpPr txBox="1">
          <a:spLocks noChangeArrowheads="1"/>
        </xdr:cNvSpPr>
      </xdr:nvSpPr>
      <xdr:spPr>
        <a:xfrm>
          <a:off x="7038975" y="133254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48</xdr:row>
      <xdr:rowOff>0</xdr:rowOff>
    </xdr:from>
    <xdr:ext cx="85725" cy="228600"/>
    <xdr:sp fLocksText="0">
      <xdr:nvSpPr>
        <xdr:cNvPr id="1" name="Text Box 1"/>
        <xdr:cNvSpPr txBox="1">
          <a:spLocks noChangeArrowheads="1"/>
        </xdr:cNvSpPr>
      </xdr:nvSpPr>
      <xdr:spPr>
        <a:xfrm>
          <a:off x="7038975" y="133254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sogofilesv\data\&#20840;&#22269;&#37096;&#25968;&#34920;\&#26481;&#28023;\2018&#24180;&#21069;&#26399;&#20840;&#22495;&#37096;&#25968;&#34920;&#65288;5&#26376;1&#26085;&#65374;&#65289;\2011&#24460;&#26399;&#12539;&#20840;&#22495;&#37197;&#24067;&#23696;&#38428;.xls#&#22303;&#23696;&#24066;&#12539;&#29790;&#28010;&#24066;&#12539;&#24693;&#37027;&#24066;!A1" TargetMode="External" /><Relationship Id="rId2" Type="http://schemas.openxmlformats.org/officeDocument/2006/relationships/hyperlink" Target="\\sogofilesv\data\&#20840;&#22269;&#37096;&#25968;&#34920;\&#26481;&#28023;\2018&#24180;&#21069;&#26399;&#20840;&#22495;&#37096;&#25968;&#34920;&#65288;5&#26376;1&#26085;&#65374;&#65289;\2011&#24460;&#26399;&#12539;&#20840;&#22495;&#37197;&#24067;&#23696;&#38428;.xls#&#20013;&#27941;&#24029;&#24066;&#12539;&#19979;&#21570;&#24066;!A1" TargetMode="External" /><Relationship Id="rId3" Type="http://schemas.openxmlformats.org/officeDocument/2006/relationships/hyperlink" Target="\\sogofilesv\data\&#20840;&#22269;&#37096;&#25968;&#34920;\&#26481;&#28023;\2018&#24180;&#21069;&#26399;&#20840;&#22495;&#37096;&#25968;&#34920;&#65288;5&#26376;1&#26085;&#65374;&#65289;\2011&#24460;&#26399;&#12539;&#20840;&#22495;&#37197;&#24067;&#23696;&#38428;.xls#&#39640;&#23665;&#24066;&#12539;&#39131;&#39464;&#24066;!A1" TargetMode="External" /><Relationship Id="rId4" Type="http://schemas.openxmlformats.org/officeDocument/2006/relationships/hyperlink" Target="\\sogofilesv\data\&#20840;&#22269;&#37096;&#25968;&#34920;\&#26481;&#28023;\2018&#24180;&#21069;&#26399;&#20840;&#22495;&#37096;&#25968;&#34920;&#65288;5&#26376;1&#26085;&#65374;&#65289;\2011&#24460;&#26399;&#12539;&#20840;&#22495;&#37197;&#24067;&#23696;&#38428;.xls#&#32701;&#23798;&#24066;&#12539;&#32701;&#23798;&#37089;!A1" TargetMode="External" /><Relationship Id="rId5" Type="http://schemas.openxmlformats.org/officeDocument/2006/relationships/hyperlink" Target="\\sogofilesv\data\&#20840;&#22269;&#37096;&#25968;&#34920;\&#26481;&#28023;\2018&#24180;&#21069;&#26399;&#20840;&#22495;&#37096;&#25968;&#34920;&#65288;5&#26376;1&#26085;&#65374;&#65289;\2011&#24460;&#26399;&#12539;&#20840;&#22495;&#37197;&#24067;&#23696;&#38428;.xls#&#29790;&#31298;&#24066;&#12539;&#26412;&#24035;&#24066;&#12539;&#26412;&#24035;&#37089;&#12539;&#23665;&#30476;&#24066;!A1" TargetMode="External" /><Relationship Id="rId6" Type="http://schemas.openxmlformats.org/officeDocument/2006/relationships/hyperlink" Target="\\sogofilesv\data\&#20840;&#22269;&#37096;&#25968;&#34920;\&#26481;&#28023;\2018&#24180;&#21069;&#26399;&#20840;&#22495;&#37096;&#25968;&#34920;&#65288;5&#26376;1&#26085;&#65374;&#65289;\2011&#24460;&#26399;&#12539;&#20840;&#22495;&#37197;&#24067;&#23696;&#38428;.xls#&#37089;&#19978;&#24066;&#12539;&#21487;&#20816;&#24066;&#12539;&#21487;&#20816;&#37089;&#12539;&#22810;&#27835;&#35211;&#24066;!A1" TargetMode="External" /><Relationship Id="rId7" Type="http://schemas.openxmlformats.org/officeDocument/2006/relationships/hyperlink" Target="\\sogofilesv\data\&#20840;&#22269;&#37096;&#25968;&#34920;\&#26481;&#28023;\2018&#24180;&#21069;&#26399;&#20840;&#22495;&#37096;&#25968;&#34920;&#65288;5&#26376;1&#26085;&#65374;&#65289;\2011&#24460;&#26399;&#12539;&#20840;&#22495;&#37197;&#24067;&#23696;&#38428;.xls#&#21152;&#33538;&#37089;&#12539;&#32654;&#28611;&#24066;&#12539;&#38306;&#24066;!A1" TargetMode="External" /><Relationship Id="rId8" Type="http://schemas.openxmlformats.org/officeDocument/2006/relationships/hyperlink" Target="\\sogofilesv\data\&#20840;&#22269;&#37096;&#25968;&#34920;\&#26481;&#28023;\2018&#24180;&#21069;&#26399;&#20840;&#22495;&#37096;&#25968;&#34920;&#65288;5&#26376;1&#26085;&#65374;&#65289;\2011&#24460;&#26399;&#12539;&#20840;&#22495;&#37197;&#24067;&#23696;&#38428;.xls#&#25558;&#26000;&#37089;&#12539;&#19981;&#30772;&#37089;&#12539;&#23433;&#20843;&#37089;&#12539;&#39178;&#32769;&#37089;&#12539;&#32654;&#28611;&#21152;&#33538;&#24066;!A1" TargetMode="External" /><Relationship Id="rId9" Type="http://schemas.openxmlformats.org/officeDocument/2006/relationships/hyperlink" Target="\\sogofilesv\data\&#20840;&#22269;&#37096;&#25968;&#34920;\&#26481;&#28023;\2018&#24180;&#21069;&#26399;&#20840;&#22495;&#37096;&#25968;&#34920;&#65288;5&#26376;1&#26085;&#65374;&#65289;\2011&#24460;&#26399;&#12539;&#20840;&#22495;&#37197;&#24067;&#23696;&#38428;.xls#&#21508;&#21209;&#21407;&#24066;&#12539;&#22823;&#22435;&#24066;&#12539;&#28023;&#27941;&#24066;!A1" TargetMode="External" /><Relationship Id="rId10"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5"/>
  <dimension ref="A23:A25"/>
  <sheetViews>
    <sheetView zoomScalePageLayoutView="0" workbookViewId="0" topLeftCell="A1">
      <selection activeCell="A1" sqref="A1"/>
    </sheetView>
  </sheetViews>
  <sheetFormatPr defaultColWidth="9.00390625" defaultRowHeight="13.5"/>
  <sheetData>
    <row r="23" ht="38.25">
      <c r="A23" s="291" t="s">
        <v>553</v>
      </c>
    </row>
    <row r="24" ht="47.25">
      <c r="A24" s="292" t="s">
        <v>494</v>
      </c>
    </row>
    <row r="25" ht="13.5" customHeight="1">
      <c r="A25" s="293"/>
    </row>
  </sheetData>
  <sheetProtection password="C6E9" sheet="1" objects="1" scenarios="1" formatCells="0"/>
  <printOptions horizontalCentered="1" verticalCentered="1"/>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6">
    <pageSetUpPr fitToPage="1"/>
  </sheetPr>
  <dimension ref="A1:K49"/>
  <sheetViews>
    <sheetView showGridLines="0" showZeros="0" zoomScale="70" zoomScaleNormal="70" zoomScalePageLayoutView="0" workbookViewId="0" topLeftCell="A1">
      <pane xSplit="3" ySplit="2" topLeftCell="E3" activePane="bottomRight" state="frozen"/>
      <selection pane="topLeft" activeCell="G31" sqref="G31"/>
      <selection pane="topRight" activeCell="G31" sqref="G31"/>
      <selection pane="bottomLeft" activeCell="G31" sqref="G31"/>
      <selection pane="bottomRight" activeCell="A2" sqref="A2:C2"/>
    </sheetView>
  </sheetViews>
  <sheetFormatPr defaultColWidth="9.00390625" defaultRowHeight="13.5"/>
  <cols>
    <col min="1" max="1" width="10.125" style="4" customWidth="1"/>
    <col min="2" max="2" width="1.625" style="4" customWidth="1"/>
    <col min="3" max="3" width="10.125" style="4" customWidth="1"/>
    <col min="4" max="4" width="10.625" style="86" hidden="1" customWidth="1"/>
    <col min="5" max="5" width="20.625" style="5" customWidth="1"/>
    <col min="6" max="7" width="18.625" style="8" customWidth="1"/>
    <col min="8" max="9" width="12.625" style="4" customWidth="1"/>
    <col min="10" max="11" width="7.625" style="3" customWidth="1"/>
    <col min="12" max="16384" width="9.00390625" style="3" customWidth="1"/>
  </cols>
  <sheetData>
    <row r="1" spans="1:9" s="103" customFormat="1" ht="39.75" customHeight="1">
      <c r="A1" s="363" t="s">
        <v>0</v>
      </c>
      <c r="B1" s="364"/>
      <c r="C1" s="365"/>
      <c r="D1" s="201"/>
      <c r="E1" s="201" t="s">
        <v>52</v>
      </c>
      <c r="F1" s="327"/>
      <c r="G1" s="328"/>
      <c r="H1" s="237" t="s">
        <v>271</v>
      </c>
      <c r="I1" s="248"/>
    </row>
    <row r="2" spans="1:9" s="103" customFormat="1" ht="39.75" customHeight="1">
      <c r="A2" s="360"/>
      <c r="B2" s="361"/>
      <c r="C2" s="362"/>
      <c r="D2" s="201"/>
      <c r="E2" s="201" t="s">
        <v>53</v>
      </c>
      <c r="F2" s="327"/>
      <c r="G2" s="328"/>
      <c r="H2" s="237" t="s">
        <v>11</v>
      </c>
      <c r="I2" s="249">
        <f>SUM(A6,A16,A25,A33,A41)</f>
        <v>0</v>
      </c>
    </row>
    <row r="3" spans="4:11" s="103" customFormat="1" ht="24.75" customHeight="1">
      <c r="D3" s="106"/>
      <c r="E3" s="367" t="str">
        <f>'岐阜市'!E3</f>
        <v>※2023年8月は第4金曜日のみ、12月は第2金曜日のみ（通常第4金曜日実施販売店対象）の実施となります。</v>
      </c>
      <c r="F3" s="367"/>
      <c r="G3" s="367"/>
      <c r="H3" s="367"/>
      <c r="I3" s="367"/>
      <c r="J3" s="367"/>
      <c r="K3" s="367"/>
    </row>
    <row r="4" spans="1:11" s="115" customFormat="1" ht="21" customHeight="1">
      <c r="A4" s="358" t="s">
        <v>57</v>
      </c>
      <c r="B4" s="342"/>
      <c r="C4" s="359"/>
      <c r="D4" s="341" t="s">
        <v>58</v>
      </c>
      <c r="E4" s="366"/>
      <c r="F4" s="114" t="s">
        <v>55</v>
      </c>
      <c r="G4" s="218" t="s">
        <v>284</v>
      </c>
      <c r="H4" s="224" t="s">
        <v>56</v>
      </c>
      <c r="I4" s="219" t="s">
        <v>306</v>
      </c>
      <c r="J4" s="197" t="s">
        <v>300</v>
      </c>
      <c r="K4" s="198" t="s">
        <v>301</v>
      </c>
    </row>
    <row r="5" spans="1:11" ht="21" customHeight="1">
      <c r="A5" s="124" t="s">
        <v>25</v>
      </c>
      <c r="B5" s="125"/>
      <c r="C5" s="126"/>
      <c r="D5" s="82" t="s">
        <v>99</v>
      </c>
      <c r="E5" s="97" t="s">
        <v>378</v>
      </c>
      <c r="F5" s="9">
        <v>2500</v>
      </c>
      <c r="G5" s="113"/>
      <c r="H5" s="230">
        <v>2500</v>
      </c>
      <c r="I5" s="244">
        <v>0</v>
      </c>
      <c r="J5" s="210"/>
      <c r="K5" s="212"/>
    </row>
    <row r="6" spans="1:11" ht="21" customHeight="1">
      <c r="A6" s="48">
        <f>SUM(G13)</f>
        <v>0</v>
      </c>
      <c r="B6" s="65" t="s">
        <v>20</v>
      </c>
      <c r="C6" s="49">
        <f>SUM(F13)</f>
        <v>9550</v>
      </c>
      <c r="D6" s="83" t="s">
        <v>100</v>
      </c>
      <c r="E6" s="91" t="s">
        <v>380</v>
      </c>
      <c r="F6" s="10">
        <v>3600</v>
      </c>
      <c r="G6" s="12"/>
      <c r="H6" s="227">
        <v>3600</v>
      </c>
      <c r="I6" s="240">
        <v>0</v>
      </c>
      <c r="J6" s="206"/>
      <c r="K6" s="205"/>
    </row>
    <row r="7" spans="1:11" ht="21" customHeight="1">
      <c r="A7" s="127"/>
      <c r="B7" s="65"/>
      <c r="C7" s="128"/>
      <c r="D7" s="83" t="s">
        <v>101</v>
      </c>
      <c r="E7" s="91" t="s">
        <v>379</v>
      </c>
      <c r="F7" s="10">
        <v>3450</v>
      </c>
      <c r="G7" s="12"/>
      <c r="H7" s="227">
        <v>3450</v>
      </c>
      <c r="I7" s="240">
        <v>0</v>
      </c>
      <c r="J7" s="206"/>
      <c r="K7" s="205"/>
    </row>
    <row r="8" spans="1:11" ht="21" customHeight="1">
      <c r="A8" s="127"/>
      <c r="B8" s="65"/>
      <c r="C8" s="128"/>
      <c r="D8" s="83"/>
      <c r="E8" s="91"/>
      <c r="F8" s="11"/>
      <c r="G8" s="78"/>
      <c r="H8" s="227"/>
      <c r="I8" s="117"/>
      <c r="J8" s="206"/>
      <c r="K8" s="207"/>
    </row>
    <row r="9" spans="1:11" ht="21" customHeight="1">
      <c r="A9" s="127"/>
      <c r="B9" s="65"/>
      <c r="C9" s="128"/>
      <c r="D9" s="83"/>
      <c r="E9" s="91"/>
      <c r="F9" s="11"/>
      <c r="G9" s="78"/>
      <c r="H9" s="227"/>
      <c r="I9" s="117"/>
      <c r="J9" s="206"/>
      <c r="K9" s="207"/>
    </row>
    <row r="10" spans="1:11" ht="21" customHeight="1">
      <c r="A10" s="127"/>
      <c r="B10" s="65"/>
      <c r="C10" s="128"/>
      <c r="D10" s="83"/>
      <c r="E10" s="91"/>
      <c r="F10" s="11"/>
      <c r="G10" s="78"/>
      <c r="H10" s="227"/>
      <c r="I10" s="117"/>
      <c r="J10" s="206"/>
      <c r="K10" s="207"/>
    </row>
    <row r="11" spans="1:11" ht="21" customHeight="1">
      <c r="A11" s="127"/>
      <c r="B11" s="65"/>
      <c r="C11" s="128"/>
      <c r="D11" s="83"/>
      <c r="E11" s="91"/>
      <c r="F11" s="11"/>
      <c r="G11" s="78"/>
      <c r="H11" s="227"/>
      <c r="I11" s="117"/>
      <c r="J11" s="206"/>
      <c r="K11" s="207"/>
    </row>
    <row r="12" spans="1:11" ht="21" customHeight="1">
      <c r="A12" s="127"/>
      <c r="B12" s="65"/>
      <c r="C12" s="128"/>
      <c r="D12" s="83"/>
      <c r="E12" s="91"/>
      <c r="F12" s="11"/>
      <c r="G12" s="78"/>
      <c r="H12" s="227"/>
      <c r="I12" s="118"/>
      <c r="J12" s="208"/>
      <c r="K12" s="209"/>
    </row>
    <row r="13" spans="1:11" s="7" customFormat="1" ht="21" customHeight="1">
      <c r="A13" s="185"/>
      <c r="B13" s="186"/>
      <c r="C13" s="187"/>
      <c r="D13" s="85"/>
      <c r="E13" s="92" t="str">
        <f>CONCATENATE(FIXED(COUNTA(E5:E12),0,0),"　店")</f>
        <v>3　店</v>
      </c>
      <c r="F13" s="15">
        <f>SUM(F5:F12)</f>
        <v>9550</v>
      </c>
      <c r="G13" s="15">
        <f>SUM(G5:G12)</f>
        <v>0</v>
      </c>
      <c r="H13" s="222">
        <f>SUM(H5:H12)</f>
        <v>9550</v>
      </c>
      <c r="I13" s="245">
        <f>SUM(I5:I12)</f>
        <v>0</v>
      </c>
      <c r="J13" s="193"/>
      <c r="K13" s="194"/>
    </row>
    <row r="14" spans="1:11" s="7" customFormat="1" ht="21" customHeight="1">
      <c r="A14" s="121"/>
      <c r="B14" s="122"/>
      <c r="C14" s="123"/>
      <c r="D14" s="88"/>
      <c r="E14" s="93"/>
      <c r="F14" s="102"/>
      <c r="G14" s="102"/>
      <c r="H14" s="228"/>
      <c r="I14" s="232"/>
      <c r="J14" s="193"/>
      <c r="K14" s="194"/>
    </row>
    <row r="15" spans="1:11" ht="21" customHeight="1">
      <c r="A15" s="129" t="s">
        <v>26</v>
      </c>
      <c r="B15" s="130"/>
      <c r="C15" s="131"/>
      <c r="D15" s="82" t="s">
        <v>102</v>
      </c>
      <c r="E15" s="19" t="s">
        <v>381</v>
      </c>
      <c r="F15" s="25">
        <v>2500</v>
      </c>
      <c r="G15" s="113"/>
      <c r="H15" s="230">
        <v>2500</v>
      </c>
      <c r="I15" s="242">
        <v>0</v>
      </c>
      <c r="J15" s="210"/>
      <c r="K15" s="212"/>
    </row>
    <row r="16" spans="1:11" ht="21" customHeight="1">
      <c r="A16" s="50">
        <f>SUM(G22)</f>
        <v>0</v>
      </c>
      <c r="B16" s="47" t="s">
        <v>10</v>
      </c>
      <c r="C16" s="52">
        <f>SUM(F22)</f>
        <v>6150</v>
      </c>
      <c r="D16" s="83" t="s">
        <v>103</v>
      </c>
      <c r="E16" s="20" t="s">
        <v>383</v>
      </c>
      <c r="F16" s="18">
        <v>1900</v>
      </c>
      <c r="G16" s="12"/>
      <c r="H16" s="227">
        <v>1900</v>
      </c>
      <c r="I16" s="240">
        <v>0</v>
      </c>
      <c r="J16" s="206"/>
      <c r="K16" s="205"/>
    </row>
    <row r="17" spans="1:11" ht="21" customHeight="1">
      <c r="A17" s="132"/>
      <c r="B17" s="66"/>
      <c r="C17" s="133"/>
      <c r="D17" s="83" t="s">
        <v>104</v>
      </c>
      <c r="E17" s="20" t="s">
        <v>382</v>
      </c>
      <c r="F17" s="18">
        <v>1500</v>
      </c>
      <c r="G17" s="12"/>
      <c r="H17" s="227">
        <v>1500</v>
      </c>
      <c r="I17" s="240">
        <v>0</v>
      </c>
      <c r="J17" s="206"/>
      <c r="K17" s="205"/>
    </row>
    <row r="18" spans="1:11" ht="21" customHeight="1">
      <c r="A18" s="132"/>
      <c r="B18" s="66"/>
      <c r="C18" s="133"/>
      <c r="D18" s="83" t="s">
        <v>105</v>
      </c>
      <c r="E18" s="20" t="s">
        <v>451</v>
      </c>
      <c r="F18" s="18">
        <v>250</v>
      </c>
      <c r="G18" s="12"/>
      <c r="H18" s="227">
        <v>250</v>
      </c>
      <c r="I18" s="240">
        <v>0</v>
      </c>
      <c r="J18" s="206"/>
      <c r="K18" s="205"/>
    </row>
    <row r="19" spans="1:11" ht="21" customHeight="1">
      <c r="A19" s="132"/>
      <c r="B19" s="66"/>
      <c r="C19" s="133"/>
      <c r="D19" s="83"/>
      <c r="E19" s="20"/>
      <c r="F19" s="10"/>
      <c r="G19" s="12"/>
      <c r="H19" s="227"/>
      <c r="I19" s="117"/>
      <c r="J19" s="206"/>
      <c r="K19" s="207"/>
    </row>
    <row r="20" spans="1:11" ht="21" customHeight="1">
      <c r="A20" s="132"/>
      <c r="B20" s="66"/>
      <c r="C20" s="133"/>
      <c r="D20" s="83"/>
      <c r="E20" s="91"/>
      <c r="F20" s="11"/>
      <c r="G20" s="78"/>
      <c r="H20" s="227"/>
      <c r="I20" s="117"/>
      <c r="J20" s="206"/>
      <c r="K20" s="207"/>
    </row>
    <row r="21" spans="1:11" ht="21" customHeight="1">
      <c r="A21" s="132"/>
      <c r="B21" s="66"/>
      <c r="C21" s="133"/>
      <c r="D21" s="83"/>
      <c r="E21" s="91"/>
      <c r="F21" s="11"/>
      <c r="G21" s="78"/>
      <c r="H21" s="227"/>
      <c r="I21" s="118"/>
      <c r="J21" s="208"/>
      <c r="K21" s="209"/>
    </row>
    <row r="22" spans="1:11" s="7" customFormat="1" ht="21" customHeight="1">
      <c r="A22" s="185"/>
      <c r="B22" s="186"/>
      <c r="C22" s="187"/>
      <c r="D22" s="85"/>
      <c r="E22" s="92" t="str">
        <f>CONCATENATE(FIXED(COUNTA(E15:E21),0,0),"　店")</f>
        <v>4　店</v>
      </c>
      <c r="F22" s="15">
        <f>SUM(F15:F21)</f>
        <v>6150</v>
      </c>
      <c r="G22" s="15">
        <f>SUM(G15:G21)</f>
        <v>0</v>
      </c>
      <c r="H22" s="222">
        <f>SUM(H15:H21)</f>
        <v>6150</v>
      </c>
      <c r="I22" s="245">
        <f>SUM(I15:I21)</f>
        <v>0</v>
      </c>
      <c r="J22" s="193"/>
      <c r="K22" s="194"/>
    </row>
    <row r="23" spans="1:11" s="7" customFormat="1" ht="21" customHeight="1">
      <c r="A23" s="121"/>
      <c r="B23" s="122"/>
      <c r="C23" s="123"/>
      <c r="D23" s="88"/>
      <c r="E23" s="93"/>
      <c r="F23" s="102"/>
      <c r="G23" s="102"/>
      <c r="H23" s="228"/>
      <c r="I23" s="232"/>
      <c r="J23" s="193"/>
      <c r="K23" s="194"/>
    </row>
    <row r="24" spans="1:11" ht="21" customHeight="1">
      <c r="A24" s="129" t="s">
        <v>27</v>
      </c>
      <c r="B24" s="130"/>
      <c r="C24" s="131"/>
      <c r="D24" s="82" t="s">
        <v>106</v>
      </c>
      <c r="E24" s="19" t="s">
        <v>385</v>
      </c>
      <c r="F24" s="25">
        <v>5000</v>
      </c>
      <c r="G24" s="113"/>
      <c r="H24" s="230">
        <v>5000</v>
      </c>
      <c r="I24" s="242">
        <v>0</v>
      </c>
      <c r="J24" s="210"/>
      <c r="K24" s="212"/>
    </row>
    <row r="25" spans="1:11" ht="21" customHeight="1">
      <c r="A25" s="50">
        <f>SUM(G30)</f>
        <v>0</v>
      </c>
      <c r="B25" s="47" t="s">
        <v>10</v>
      </c>
      <c r="C25" s="52">
        <f>SUM(F30)</f>
        <v>8950</v>
      </c>
      <c r="D25" s="83" t="s">
        <v>107</v>
      </c>
      <c r="E25" s="20" t="s">
        <v>386</v>
      </c>
      <c r="F25" s="18">
        <v>1800</v>
      </c>
      <c r="G25" s="12"/>
      <c r="H25" s="227">
        <v>1800</v>
      </c>
      <c r="I25" s="240">
        <v>0</v>
      </c>
      <c r="J25" s="206"/>
      <c r="K25" s="205"/>
    </row>
    <row r="26" spans="1:11" ht="21" customHeight="1">
      <c r="A26" s="132"/>
      <c r="B26" s="66"/>
      <c r="C26" s="133"/>
      <c r="D26" s="83" t="s">
        <v>108</v>
      </c>
      <c r="E26" s="20" t="s">
        <v>384</v>
      </c>
      <c r="F26" s="18">
        <v>2150</v>
      </c>
      <c r="G26" s="12"/>
      <c r="H26" s="227">
        <v>2150</v>
      </c>
      <c r="I26" s="240">
        <v>0</v>
      </c>
      <c r="J26" s="206"/>
      <c r="K26" s="205"/>
    </row>
    <row r="27" spans="1:11" ht="21" customHeight="1">
      <c r="A27" s="132"/>
      <c r="B27" s="66"/>
      <c r="C27" s="133"/>
      <c r="D27" s="83"/>
      <c r="E27" s="20"/>
      <c r="F27" s="18"/>
      <c r="G27" s="12"/>
      <c r="H27" s="227"/>
      <c r="I27" s="117"/>
      <c r="J27" s="206"/>
      <c r="K27" s="207"/>
    </row>
    <row r="28" spans="1:11" ht="21" customHeight="1">
      <c r="A28" s="50"/>
      <c r="B28" s="51"/>
      <c r="C28" s="52"/>
      <c r="D28" s="83"/>
      <c r="E28" s="91"/>
      <c r="F28" s="26"/>
      <c r="G28" s="78"/>
      <c r="H28" s="227"/>
      <c r="I28" s="117"/>
      <c r="J28" s="206"/>
      <c r="K28" s="207"/>
    </row>
    <row r="29" spans="1:11" ht="21" customHeight="1">
      <c r="A29" s="50"/>
      <c r="B29" s="51"/>
      <c r="C29" s="52"/>
      <c r="D29" s="83"/>
      <c r="E29" s="91"/>
      <c r="F29" s="11"/>
      <c r="G29" s="78"/>
      <c r="H29" s="227"/>
      <c r="I29" s="118"/>
      <c r="J29" s="208"/>
      <c r="K29" s="209"/>
    </row>
    <row r="30" spans="1:11" s="7" customFormat="1" ht="21" customHeight="1">
      <c r="A30" s="185"/>
      <c r="B30" s="186"/>
      <c r="C30" s="187"/>
      <c r="D30" s="85"/>
      <c r="E30" s="92" t="str">
        <f>CONCATENATE(FIXED(COUNTA(E24:E29),0,0),"　店")</f>
        <v>3　店</v>
      </c>
      <c r="F30" s="15">
        <f>SUM(F24:F29)</f>
        <v>8950</v>
      </c>
      <c r="G30" s="15">
        <f>SUM(G24:G29)</f>
        <v>0</v>
      </c>
      <c r="H30" s="222">
        <f>SUM(H24:H29)</f>
        <v>8950</v>
      </c>
      <c r="I30" s="245">
        <f>SUM(I24:I29)</f>
        <v>0</v>
      </c>
      <c r="J30" s="193"/>
      <c r="K30" s="194"/>
    </row>
    <row r="31" spans="1:11" s="7" customFormat="1" ht="21" customHeight="1">
      <c r="A31" s="53"/>
      <c r="B31" s="54"/>
      <c r="C31" s="55"/>
      <c r="D31" s="88"/>
      <c r="E31" s="93"/>
      <c r="F31" s="102"/>
      <c r="G31" s="102"/>
      <c r="H31" s="228"/>
      <c r="I31" s="232"/>
      <c r="J31" s="193"/>
      <c r="K31" s="194"/>
    </row>
    <row r="32" spans="1:11" ht="21" customHeight="1">
      <c r="A32" s="134" t="s">
        <v>28</v>
      </c>
      <c r="B32" s="57"/>
      <c r="C32" s="58"/>
      <c r="D32" s="82" t="s">
        <v>109</v>
      </c>
      <c r="E32" s="19" t="s">
        <v>387</v>
      </c>
      <c r="F32" s="9">
        <v>2500</v>
      </c>
      <c r="G32" s="113"/>
      <c r="H32" s="230">
        <v>2500</v>
      </c>
      <c r="I32" s="242">
        <v>0</v>
      </c>
      <c r="J32" s="210"/>
      <c r="K32" s="212"/>
    </row>
    <row r="33" spans="1:11" ht="21" customHeight="1">
      <c r="A33" s="50">
        <f>SUM(G38)</f>
        <v>0</v>
      </c>
      <c r="B33" s="47" t="s">
        <v>10</v>
      </c>
      <c r="C33" s="52">
        <f>SUM(F38)</f>
        <v>4250</v>
      </c>
      <c r="D33" s="83" t="s">
        <v>110</v>
      </c>
      <c r="E33" s="20" t="s">
        <v>388</v>
      </c>
      <c r="F33" s="10">
        <v>1750</v>
      </c>
      <c r="G33" s="12"/>
      <c r="H33" s="227">
        <v>1750</v>
      </c>
      <c r="I33" s="240">
        <v>0</v>
      </c>
      <c r="J33" s="206"/>
      <c r="K33" s="205"/>
    </row>
    <row r="34" spans="1:11" ht="21" customHeight="1">
      <c r="A34" s="59"/>
      <c r="B34" s="51"/>
      <c r="C34" s="60"/>
      <c r="D34" s="83"/>
      <c r="E34" s="20"/>
      <c r="F34" s="10"/>
      <c r="G34" s="12"/>
      <c r="H34" s="227"/>
      <c r="I34" s="117"/>
      <c r="J34" s="206"/>
      <c r="K34" s="207"/>
    </row>
    <row r="35" spans="1:11" ht="21" customHeight="1">
      <c r="A35" s="50"/>
      <c r="B35" s="51"/>
      <c r="C35" s="52"/>
      <c r="D35" s="83"/>
      <c r="E35" s="91"/>
      <c r="F35" s="11"/>
      <c r="G35" s="78"/>
      <c r="H35" s="227"/>
      <c r="I35" s="117"/>
      <c r="J35" s="206"/>
      <c r="K35" s="207"/>
    </row>
    <row r="36" spans="1:11" ht="21" customHeight="1">
      <c r="A36" s="50"/>
      <c r="B36" s="51"/>
      <c r="C36" s="52"/>
      <c r="D36" s="83"/>
      <c r="E36" s="91"/>
      <c r="F36" s="11"/>
      <c r="G36" s="78"/>
      <c r="H36" s="227"/>
      <c r="I36" s="117"/>
      <c r="J36" s="206"/>
      <c r="K36" s="207"/>
    </row>
    <row r="37" spans="1:11" ht="21" customHeight="1">
      <c r="A37" s="50"/>
      <c r="B37" s="51"/>
      <c r="C37" s="52"/>
      <c r="D37" s="83"/>
      <c r="E37" s="91"/>
      <c r="F37" s="11"/>
      <c r="G37" s="78"/>
      <c r="H37" s="227"/>
      <c r="I37" s="118"/>
      <c r="J37" s="208"/>
      <c r="K37" s="209"/>
    </row>
    <row r="38" spans="1:11" s="7" customFormat="1" ht="21" customHeight="1">
      <c r="A38" s="185"/>
      <c r="B38" s="186"/>
      <c r="C38" s="187"/>
      <c r="D38" s="85"/>
      <c r="E38" s="92" t="str">
        <f>CONCATENATE(FIXED(COUNTA(E32:E37),0,0),"　店")</f>
        <v>2　店</v>
      </c>
      <c r="F38" s="15">
        <f>SUM(F32:F37)</f>
        <v>4250</v>
      </c>
      <c r="G38" s="15">
        <f>SUM(G32:G37)</f>
        <v>0</v>
      </c>
      <c r="H38" s="222">
        <f>SUM(H32:H37)</f>
        <v>4250</v>
      </c>
      <c r="I38" s="245">
        <f>SUM(I32:I37)</f>
        <v>0</v>
      </c>
      <c r="J38" s="193"/>
      <c r="K38" s="194"/>
    </row>
    <row r="39" spans="1:11" s="7" customFormat="1" ht="21" customHeight="1">
      <c r="A39" s="53"/>
      <c r="B39" s="54"/>
      <c r="C39" s="55"/>
      <c r="D39" s="88"/>
      <c r="E39" s="93"/>
      <c r="F39" s="102"/>
      <c r="G39" s="102"/>
      <c r="H39" s="228"/>
      <c r="I39" s="232"/>
      <c r="J39" s="193"/>
      <c r="K39" s="194"/>
    </row>
    <row r="40" spans="1:11" ht="21" customHeight="1">
      <c r="A40" s="135" t="s">
        <v>29</v>
      </c>
      <c r="B40" s="57"/>
      <c r="C40" s="58"/>
      <c r="D40" s="82" t="s">
        <v>111</v>
      </c>
      <c r="E40" s="19" t="s">
        <v>394</v>
      </c>
      <c r="F40" s="25">
        <v>4300</v>
      </c>
      <c r="G40" s="113"/>
      <c r="H40" s="230">
        <v>1700</v>
      </c>
      <c r="I40" s="116">
        <v>2600</v>
      </c>
      <c r="J40" s="210"/>
      <c r="K40" s="212" t="s">
        <v>302</v>
      </c>
    </row>
    <row r="41" spans="1:11" ht="21" customHeight="1">
      <c r="A41" s="50">
        <f>SUM(G48)</f>
        <v>0</v>
      </c>
      <c r="B41" s="47" t="s">
        <v>10</v>
      </c>
      <c r="C41" s="52">
        <f>SUM(F48)</f>
        <v>16700</v>
      </c>
      <c r="D41" s="83" t="s">
        <v>112</v>
      </c>
      <c r="E41" s="20" t="s">
        <v>452</v>
      </c>
      <c r="F41" s="18">
        <v>7300</v>
      </c>
      <c r="G41" s="12"/>
      <c r="H41" s="227">
        <v>3250</v>
      </c>
      <c r="I41" s="117">
        <v>4050</v>
      </c>
      <c r="J41" s="206"/>
      <c r="K41" s="205" t="s">
        <v>302</v>
      </c>
    </row>
    <row r="42" spans="1:11" ht="21" customHeight="1">
      <c r="A42" s="50"/>
      <c r="B42" s="51"/>
      <c r="C42" s="52"/>
      <c r="D42" s="83" t="s">
        <v>113</v>
      </c>
      <c r="E42" s="35" t="s">
        <v>393</v>
      </c>
      <c r="F42" s="18">
        <v>5100</v>
      </c>
      <c r="G42" s="12"/>
      <c r="H42" s="227">
        <v>3500</v>
      </c>
      <c r="I42" s="117">
        <v>1600</v>
      </c>
      <c r="J42" s="206"/>
      <c r="K42" s="205" t="s">
        <v>302</v>
      </c>
    </row>
    <row r="43" spans="1:11" ht="21" customHeight="1">
      <c r="A43" s="50"/>
      <c r="B43" s="51"/>
      <c r="C43" s="52"/>
      <c r="D43" s="83"/>
      <c r="E43" s="91"/>
      <c r="F43" s="11"/>
      <c r="G43" s="78"/>
      <c r="H43" s="227"/>
      <c r="I43" s="117"/>
      <c r="J43" s="206"/>
      <c r="K43" s="207"/>
    </row>
    <row r="44" spans="1:11" ht="21" customHeight="1">
      <c r="A44" s="50"/>
      <c r="B44" s="51"/>
      <c r="C44" s="52"/>
      <c r="D44" s="83"/>
      <c r="E44" s="91"/>
      <c r="F44" s="11"/>
      <c r="G44" s="78"/>
      <c r="H44" s="227"/>
      <c r="I44" s="117"/>
      <c r="J44" s="206"/>
      <c r="K44" s="207"/>
    </row>
    <row r="45" spans="1:11" ht="21" customHeight="1">
      <c r="A45" s="50"/>
      <c r="B45" s="51"/>
      <c r="C45" s="52"/>
      <c r="D45" s="83"/>
      <c r="E45" s="91"/>
      <c r="F45" s="11"/>
      <c r="G45" s="78"/>
      <c r="H45" s="227"/>
      <c r="I45" s="117"/>
      <c r="J45" s="206"/>
      <c r="K45" s="207"/>
    </row>
    <row r="46" spans="1:11" ht="21" customHeight="1">
      <c r="A46" s="50"/>
      <c r="B46" s="51"/>
      <c r="C46" s="52"/>
      <c r="D46" s="83"/>
      <c r="E46" s="91"/>
      <c r="F46" s="11"/>
      <c r="G46" s="78"/>
      <c r="H46" s="227"/>
      <c r="I46" s="117"/>
      <c r="J46" s="206"/>
      <c r="K46" s="207"/>
    </row>
    <row r="47" spans="1:11" ht="21" customHeight="1">
      <c r="A47" s="136"/>
      <c r="B47" s="137"/>
      <c r="C47" s="138"/>
      <c r="D47" s="90"/>
      <c r="E47" s="139"/>
      <c r="F47" s="140"/>
      <c r="G47" s="81"/>
      <c r="H47" s="236"/>
      <c r="I47" s="118"/>
      <c r="J47" s="208"/>
      <c r="K47" s="209"/>
    </row>
    <row r="48" spans="1:11" s="7" customFormat="1" ht="21" customHeight="1">
      <c r="A48" s="13"/>
      <c r="B48" s="28"/>
      <c r="C48" s="29"/>
      <c r="D48" s="85"/>
      <c r="E48" s="92" t="str">
        <f>CONCATENATE(FIXED(COUNTA(E40:E47),0,0),"　店")</f>
        <v>3　店</v>
      </c>
      <c r="F48" s="15">
        <f>SUM(F40:F47)</f>
        <v>16700</v>
      </c>
      <c r="G48" s="15">
        <f>SUM(G40:G47)</f>
        <v>0</v>
      </c>
      <c r="H48" s="229">
        <f>SUM(H40:H47)</f>
        <v>8450</v>
      </c>
      <c r="I48" s="16">
        <f>SUM(I40:I47)</f>
        <v>8250</v>
      </c>
      <c r="J48" s="193"/>
      <c r="K48" s="194"/>
    </row>
    <row r="49" spans="1:11" s="7" customFormat="1" ht="21" customHeight="1">
      <c r="A49" s="184" t="s">
        <v>557</v>
      </c>
      <c r="B49" s="1"/>
      <c r="C49" s="1"/>
      <c r="D49" s="101"/>
      <c r="E49" s="24"/>
      <c r="F49" s="2"/>
      <c r="G49" s="2"/>
      <c r="H49" s="191"/>
      <c r="I49" s="191"/>
      <c r="K49" s="191" t="s">
        <v>8</v>
      </c>
    </row>
    <row r="50" ht="19.5" customHeight="1"/>
  </sheetData>
  <sheetProtection password="C6E9" sheet="1" objects="1" scenarios="1" formatCells="0"/>
  <mergeCells count="7">
    <mergeCell ref="A4:C4"/>
    <mergeCell ref="A1:C1"/>
    <mergeCell ref="A2:C2"/>
    <mergeCell ref="D4:E4"/>
    <mergeCell ref="F1:G1"/>
    <mergeCell ref="F2:G2"/>
    <mergeCell ref="E3:K3"/>
  </mergeCells>
  <dataValidations count="8">
    <dataValidation type="whole" operator="lessThanOrEqual" allowBlank="1" showInputMessage="1" showErrorMessage="1" sqref="H13:I31 H38:I48">
      <formula1>F13</formula1>
    </dataValidation>
    <dataValidation type="whole" operator="lessThanOrEqual" showInputMessage="1" showErrorMessage="1" sqref="HE3:IV4 GX5:IV65536">
      <formula1>HC3</formula1>
    </dataValidation>
    <dataValidation type="whole" operator="lessThanOrEqual" showInputMessage="1" showErrorMessage="1" sqref="L3:L65536 M5:GW65536 M3:GO4">
      <formula1>#REF!</formula1>
    </dataValidation>
    <dataValidation operator="lessThanOrEqual" allowBlank="1" showInputMessage="1" showErrorMessage="1" sqref="H5:I12 H32:I37"/>
    <dataValidation type="list" allowBlank="1" showInputMessage="1" showErrorMessage="1" sqref="I1">
      <formula1>"B5,B4,B3,B2,B1,A5,A4,A3,A2,A1,B5厚,B4厚,B3厚,B2厚,A6厚,A4厚,B3×4,B3×3,B3×2,B3+B4,B2+B3,B1+B2,三ツ折,はがき,横長B3,変形特殊,"</formula1>
    </dataValidation>
    <dataValidation type="whole" operator="lessThanOrEqual" showInputMessage="1" showErrorMessage="1" sqref="GP3:HD4">
      <formula1>GL3</formula1>
    </dataValidation>
    <dataValidation type="whole" operator="lessThanOrEqual" allowBlank="1" showInputMessage="1" showErrorMessage="1" sqref="G40:G47 G15:G21 G24:G29 G32:G37 G5:G12">
      <formula1>F40</formula1>
    </dataValidation>
    <dataValidation operator="lessThanOrEqual" showInputMessage="1" showErrorMessage="1" sqref="L1:IV2"/>
  </dataValidations>
  <printOptions horizontalCentered="1" verticalCentered="1"/>
  <pageMargins left="0.5905511811023623" right="0.5905511811023623" top="0.6299212598425197" bottom="0.4724409448818898" header="0" footer="0.1968503937007874"/>
  <pageSetup fitToHeight="1" fitToWidth="1" horizontalDpi="300" verticalDpi="300" orientation="portrait" paperSize="9" scale="73" r:id="rId1"/>
</worksheet>
</file>

<file path=xl/worksheets/sheet11.xml><?xml version="1.0" encoding="utf-8"?>
<worksheet xmlns="http://schemas.openxmlformats.org/spreadsheetml/2006/main" xmlns:r="http://schemas.openxmlformats.org/officeDocument/2006/relationships">
  <sheetPr codeName="Sheet7">
    <pageSetUpPr fitToPage="1"/>
  </sheetPr>
  <dimension ref="A1:K49"/>
  <sheetViews>
    <sheetView showGridLines="0" showZeros="0" zoomScale="70" zoomScaleNormal="70" zoomScalePageLayoutView="0" workbookViewId="0" topLeftCell="A1">
      <pane xSplit="3" ySplit="2" topLeftCell="D3" activePane="bottomRight" state="frozen"/>
      <selection pane="topLeft" activeCell="G31" sqref="G31"/>
      <selection pane="topRight" activeCell="G31" sqref="G31"/>
      <selection pane="bottomLeft" activeCell="G31" sqref="G31"/>
      <selection pane="bottomRight" activeCell="A2" sqref="A2:C2"/>
    </sheetView>
  </sheetViews>
  <sheetFormatPr defaultColWidth="9.00390625" defaultRowHeight="13.5"/>
  <cols>
    <col min="1" max="1" width="10.125" style="4" customWidth="1"/>
    <col min="2" max="2" width="1.625" style="4" customWidth="1"/>
    <col min="3" max="3" width="10.125" style="4" customWidth="1"/>
    <col min="4" max="4" width="10.625" style="86" hidden="1" customWidth="1"/>
    <col min="5" max="5" width="20.625" style="5" customWidth="1"/>
    <col min="6" max="7" width="18.625" style="8" customWidth="1"/>
    <col min="8" max="9" width="12.625" style="4" customWidth="1"/>
    <col min="10" max="10" width="7.625" style="3" customWidth="1"/>
    <col min="11" max="11" width="7.625" style="40" customWidth="1"/>
    <col min="12" max="16384" width="9.00390625" style="3" customWidth="1"/>
  </cols>
  <sheetData>
    <row r="1" spans="1:11" s="103" customFormat="1" ht="39.75" customHeight="1">
      <c r="A1" s="363" t="s">
        <v>0</v>
      </c>
      <c r="B1" s="364"/>
      <c r="C1" s="365"/>
      <c r="D1" s="201"/>
      <c r="E1" s="201" t="s">
        <v>52</v>
      </c>
      <c r="F1" s="327"/>
      <c r="G1" s="328"/>
      <c r="H1" s="237" t="s">
        <v>271</v>
      </c>
      <c r="I1" s="248"/>
      <c r="K1" s="199"/>
    </row>
    <row r="2" spans="1:11" s="103" customFormat="1" ht="39.75" customHeight="1">
      <c r="A2" s="360"/>
      <c r="B2" s="361"/>
      <c r="C2" s="362"/>
      <c r="D2" s="201"/>
      <c r="E2" s="201" t="s">
        <v>53</v>
      </c>
      <c r="F2" s="327"/>
      <c r="G2" s="328"/>
      <c r="H2" s="237" t="s">
        <v>11</v>
      </c>
      <c r="I2" s="249">
        <f>SUM(A6,A26,A34)</f>
        <v>0</v>
      </c>
      <c r="K2" s="199"/>
    </row>
    <row r="3" spans="4:11" s="103" customFormat="1" ht="24.75" customHeight="1">
      <c r="D3" s="106"/>
      <c r="E3" s="367" t="str">
        <f>'岐阜市'!E3</f>
        <v>※2023年8月は第4金曜日のみ、12月は第2金曜日のみ（通常第4金曜日実施販売店対象）の実施となります。</v>
      </c>
      <c r="F3" s="367"/>
      <c r="G3" s="367"/>
      <c r="H3" s="367"/>
      <c r="I3" s="367"/>
      <c r="J3" s="367"/>
      <c r="K3" s="367"/>
    </row>
    <row r="4" spans="1:11" s="115" customFormat="1" ht="21" customHeight="1">
      <c r="A4" s="358" t="s">
        <v>57</v>
      </c>
      <c r="B4" s="342"/>
      <c r="C4" s="359"/>
      <c r="D4" s="341" t="s">
        <v>58</v>
      </c>
      <c r="E4" s="366"/>
      <c r="F4" s="114" t="s">
        <v>55</v>
      </c>
      <c r="G4" s="218" t="s">
        <v>284</v>
      </c>
      <c r="H4" s="224" t="s">
        <v>56</v>
      </c>
      <c r="I4" s="219" t="s">
        <v>306</v>
      </c>
      <c r="J4" s="197" t="s">
        <v>300</v>
      </c>
      <c r="K4" s="198" t="s">
        <v>301</v>
      </c>
    </row>
    <row r="5" spans="1:11" ht="21" customHeight="1">
      <c r="A5" s="145" t="s">
        <v>30</v>
      </c>
      <c r="B5" s="125"/>
      <c r="C5" s="126"/>
      <c r="D5" s="82" t="s">
        <v>114</v>
      </c>
      <c r="E5" s="19" t="s">
        <v>397</v>
      </c>
      <c r="F5" s="25">
        <v>1800</v>
      </c>
      <c r="G5" s="113"/>
      <c r="H5" s="230">
        <v>1800</v>
      </c>
      <c r="I5" s="246">
        <v>0</v>
      </c>
      <c r="J5" s="210"/>
      <c r="K5" s="212"/>
    </row>
    <row r="6" spans="1:11" ht="21" customHeight="1">
      <c r="A6" s="48">
        <f>SUM(G23)</f>
        <v>0</v>
      </c>
      <c r="B6" s="65" t="s">
        <v>33</v>
      </c>
      <c r="C6" s="49">
        <f>SUM(F23)</f>
        <v>13950</v>
      </c>
      <c r="D6" s="83" t="s">
        <v>115</v>
      </c>
      <c r="E6" s="20" t="s">
        <v>395</v>
      </c>
      <c r="F6" s="18">
        <v>2450</v>
      </c>
      <c r="G6" s="12"/>
      <c r="H6" s="227">
        <v>1150</v>
      </c>
      <c r="I6" s="117">
        <v>1300</v>
      </c>
      <c r="J6" s="206"/>
      <c r="K6" s="205" t="s">
        <v>302</v>
      </c>
    </row>
    <row r="7" spans="1:11" ht="21" customHeight="1">
      <c r="A7" s="127"/>
      <c r="B7" s="65"/>
      <c r="C7" s="128"/>
      <c r="D7" s="83" t="s">
        <v>116</v>
      </c>
      <c r="E7" s="20" t="s">
        <v>498</v>
      </c>
      <c r="F7" s="18">
        <v>3650</v>
      </c>
      <c r="G7" s="12"/>
      <c r="H7" s="227">
        <v>2600</v>
      </c>
      <c r="I7" s="117">
        <v>1050</v>
      </c>
      <c r="J7" s="206"/>
      <c r="K7" s="205" t="s">
        <v>302</v>
      </c>
    </row>
    <row r="8" spans="1:11" ht="21" customHeight="1">
      <c r="A8" s="127"/>
      <c r="B8" s="65"/>
      <c r="C8" s="128"/>
      <c r="D8" s="83" t="s">
        <v>117</v>
      </c>
      <c r="E8" s="20" t="s">
        <v>501</v>
      </c>
      <c r="F8" s="18">
        <v>700</v>
      </c>
      <c r="G8" s="12"/>
      <c r="H8" s="227">
        <v>700</v>
      </c>
      <c r="I8" s="240">
        <v>0</v>
      </c>
      <c r="J8" s="206"/>
      <c r="K8" s="205"/>
    </row>
    <row r="9" spans="1:11" ht="21" customHeight="1">
      <c r="A9" s="127"/>
      <c r="B9" s="65"/>
      <c r="C9" s="128"/>
      <c r="D9" s="83" t="s">
        <v>118</v>
      </c>
      <c r="E9" s="20" t="s">
        <v>454</v>
      </c>
      <c r="F9" s="26">
        <v>200</v>
      </c>
      <c r="G9" s="78"/>
      <c r="H9" s="227">
        <v>200</v>
      </c>
      <c r="I9" s="240">
        <v>0</v>
      </c>
      <c r="J9" s="206"/>
      <c r="K9" s="205"/>
    </row>
    <row r="10" spans="1:11" ht="21" customHeight="1">
      <c r="A10" s="127"/>
      <c r="B10" s="65"/>
      <c r="C10" s="128"/>
      <c r="D10" s="83" t="s">
        <v>119</v>
      </c>
      <c r="E10" s="20" t="s">
        <v>456</v>
      </c>
      <c r="F10" s="18">
        <v>500</v>
      </c>
      <c r="G10" s="12"/>
      <c r="H10" s="227">
        <v>500</v>
      </c>
      <c r="I10" s="240">
        <v>0</v>
      </c>
      <c r="J10" s="206"/>
      <c r="K10" s="205"/>
    </row>
    <row r="11" spans="1:11" ht="21" customHeight="1">
      <c r="A11" s="127"/>
      <c r="B11" s="65"/>
      <c r="C11" s="128"/>
      <c r="D11" s="83" t="s">
        <v>120</v>
      </c>
      <c r="E11" s="20" t="s">
        <v>455</v>
      </c>
      <c r="F11" s="18">
        <v>400</v>
      </c>
      <c r="G11" s="12"/>
      <c r="H11" s="227">
        <v>400</v>
      </c>
      <c r="I11" s="240">
        <v>0</v>
      </c>
      <c r="J11" s="206"/>
      <c r="K11" s="205"/>
    </row>
    <row r="12" spans="1:11" ht="21" customHeight="1">
      <c r="A12" s="127"/>
      <c r="B12" s="65"/>
      <c r="C12" s="128"/>
      <c r="D12" s="83" t="s">
        <v>121</v>
      </c>
      <c r="E12" s="20" t="s">
        <v>457</v>
      </c>
      <c r="F12" s="18">
        <v>350</v>
      </c>
      <c r="G12" s="12"/>
      <c r="H12" s="227">
        <v>350</v>
      </c>
      <c r="I12" s="240">
        <v>0</v>
      </c>
      <c r="J12" s="206"/>
      <c r="K12" s="205"/>
    </row>
    <row r="13" spans="1:11" ht="21" customHeight="1">
      <c r="A13" s="127"/>
      <c r="B13" s="65"/>
      <c r="C13" s="128"/>
      <c r="D13" s="83" t="s">
        <v>122</v>
      </c>
      <c r="E13" s="20" t="s">
        <v>500</v>
      </c>
      <c r="F13" s="18">
        <v>300</v>
      </c>
      <c r="G13" s="12"/>
      <c r="H13" s="227">
        <v>300</v>
      </c>
      <c r="I13" s="240">
        <v>0</v>
      </c>
      <c r="J13" s="206"/>
      <c r="K13" s="205"/>
    </row>
    <row r="14" spans="1:11" ht="21" customHeight="1">
      <c r="A14" s="127"/>
      <c r="B14" s="65"/>
      <c r="C14" s="128"/>
      <c r="D14" s="83" t="s">
        <v>123</v>
      </c>
      <c r="E14" s="20" t="s">
        <v>396</v>
      </c>
      <c r="F14" s="18">
        <v>700</v>
      </c>
      <c r="G14" s="12"/>
      <c r="H14" s="227">
        <v>700</v>
      </c>
      <c r="I14" s="240">
        <v>0</v>
      </c>
      <c r="J14" s="206"/>
      <c r="K14" s="205"/>
    </row>
    <row r="15" spans="1:11" ht="21" customHeight="1">
      <c r="A15" s="127"/>
      <c r="B15" s="65"/>
      <c r="C15" s="128"/>
      <c r="D15" s="83" t="s">
        <v>124</v>
      </c>
      <c r="E15" s="20" t="s">
        <v>453</v>
      </c>
      <c r="F15" s="18">
        <v>850</v>
      </c>
      <c r="G15" s="12"/>
      <c r="H15" s="227">
        <v>850</v>
      </c>
      <c r="I15" s="240">
        <v>0</v>
      </c>
      <c r="J15" s="206"/>
      <c r="K15" s="205"/>
    </row>
    <row r="16" spans="1:11" ht="21" customHeight="1">
      <c r="A16" s="127"/>
      <c r="B16" s="65"/>
      <c r="C16" s="128"/>
      <c r="D16" s="83" t="s">
        <v>125</v>
      </c>
      <c r="E16" s="68" t="s">
        <v>499</v>
      </c>
      <c r="F16" s="18">
        <v>2050</v>
      </c>
      <c r="G16" s="12"/>
      <c r="H16" s="227">
        <v>2050</v>
      </c>
      <c r="I16" s="240">
        <v>0</v>
      </c>
      <c r="J16" s="206"/>
      <c r="K16" s="205"/>
    </row>
    <row r="17" spans="1:11" ht="21" customHeight="1">
      <c r="A17" s="127"/>
      <c r="B17" s="65"/>
      <c r="C17" s="128"/>
      <c r="D17" s="83"/>
      <c r="E17" s="20"/>
      <c r="F17" s="26"/>
      <c r="G17" s="78"/>
      <c r="H17" s="227"/>
      <c r="I17" s="240"/>
      <c r="J17" s="206"/>
      <c r="K17" s="205"/>
    </row>
    <row r="18" spans="1:11" ht="21" customHeight="1">
      <c r="A18" s="127"/>
      <c r="B18" s="65"/>
      <c r="C18" s="128"/>
      <c r="D18" s="83"/>
      <c r="E18" s="20"/>
      <c r="F18" s="18"/>
      <c r="G18" s="12"/>
      <c r="H18" s="227"/>
      <c r="I18" s="117"/>
      <c r="J18" s="206"/>
      <c r="K18" s="205"/>
    </row>
    <row r="19" spans="1:11" ht="21" customHeight="1">
      <c r="A19" s="127"/>
      <c r="B19" s="65"/>
      <c r="C19" s="128"/>
      <c r="D19" s="83"/>
      <c r="E19" s="20"/>
      <c r="F19" s="18"/>
      <c r="G19" s="12"/>
      <c r="H19" s="227"/>
      <c r="I19" s="117"/>
      <c r="J19" s="206"/>
      <c r="K19" s="205"/>
    </row>
    <row r="20" spans="1:11" ht="21" customHeight="1">
      <c r="A20" s="127"/>
      <c r="B20" s="65"/>
      <c r="C20" s="128"/>
      <c r="D20" s="83"/>
      <c r="E20" s="20"/>
      <c r="F20" s="18"/>
      <c r="G20" s="12"/>
      <c r="H20" s="227"/>
      <c r="I20" s="117"/>
      <c r="J20" s="206"/>
      <c r="K20" s="205"/>
    </row>
    <row r="21" spans="1:11" ht="21" customHeight="1">
      <c r="A21" s="48"/>
      <c r="B21" s="47"/>
      <c r="C21" s="49"/>
      <c r="D21" s="83"/>
      <c r="E21" s="95"/>
      <c r="F21" s="18"/>
      <c r="G21" s="12"/>
      <c r="H21" s="227"/>
      <c r="I21" s="117"/>
      <c r="J21" s="206"/>
      <c r="K21" s="205"/>
    </row>
    <row r="22" spans="1:11" ht="21" customHeight="1">
      <c r="A22" s="48"/>
      <c r="B22" s="47"/>
      <c r="C22" s="49"/>
      <c r="D22" s="83"/>
      <c r="E22" s="96"/>
      <c r="F22" s="18"/>
      <c r="G22" s="12"/>
      <c r="H22" s="227"/>
      <c r="I22" s="118"/>
      <c r="J22" s="208"/>
      <c r="K22" s="213"/>
    </row>
    <row r="23" spans="1:11" s="7" customFormat="1" ht="21" customHeight="1">
      <c r="A23" s="185"/>
      <c r="B23" s="186"/>
      <c r="C23" s="187"/>
      <c r="D23" s="85"/>
      <c r="E23" s="30" t="str">
        <f>CONCATENATE(FIXED(COUNTA(E5:E22),0,0),"　店")</f>
        <v>12　店</v>
      </c>
      <c r="F23" s="27">
        <f>SUM(F5:F22)</f>
        <v>13950</v>
      </c>
      <c r="G23" s="15">
        <f>SUM(G5:G22)</f>
        <v>0</v>
      </c>
      <c r="H23" s="222">
        <f>SUM(H5:H22)</f>
        <v>11600</v>
      </c>
      <c r="I23" s="32">
        <f>SUM(I5:I22)</f>
        <v>2350</v>
      </c>
      <c r="J23" s="193"/>
      <c r="K23" s="200"/>
    </row>
    <row r="24" spans="1:11" s="7" customFormat="1" ht="21" customHeight="1">
      <c r="A24" s="141"/>
      <c r="B24" s="142"/>
      <c r="C24" s="143"/>
      <c r="D24" s="88"/>
      <c r="E24" s="144"/>
      <c r="F24" s="33"/>
      <c r="G24" s="34"/>
      <c r="H24" s="228"/>
      <c r="I24" s="244"/>
      <c r="J24" s="193"/>
      <c r="K24" s="200"/>
    </row>
    <row r="25" spans="1:11" ht="21" customHeight="1">
      <c r="A25" s="37" t="s">
        <v>31</v>
      </c>
      <c r="B25" s="45"/>
      <c r="C25" s="46"/>
      <c r="D25" s="82" t="s">
        <v>126</v>
      </c>
      <c r="E25" s="19" t="s">
        <v>497</v>
      </c>
      <c r="F25" s="25">
        <v>1650</v>
      </c>
      <c r="G25" s="113"/>
      <c r="H25" s="230">
        <v>1650</v>
      </c>
      <c r="I25" s="242">
        <v>0</v>
      </c>
      <c r="J25" s="210"/>
      <c r="K25" s="212"/>
    </row>
    <row r="26" spans="1:11" ht="21" customHeight="1">
      <c r="A26" s="48">
        <f>SUM(G31)</f>
        <v>0</v>
      </c>
      <c r="B26" s="47" t="s">
        <v>34</v>
      </c>
      <c r="C26" s="49">
        <f>SUM(F31)</f>
        <v>2950</v>
      </c>
      <c r="D26" s="83" t="s">
        <v>511</v>
      </c>
      <c r="E26" s="20" t="s">
        <v>513</v>
      </c>
      <c r="F26" s="18">
        <v>1300</v>
      </c>
      <c r="G26" s="12"/>
      <c r="H26" s="227">
        <v>1300</v>
      </c>
      <c r="I26" s="240">
        <v>0</v>
      </c>
      <c r="J26" s="206"/>
      <c r="K26" s="205"/>
    </row>
    <row r="27" spans="1:11" ht="21" customHeight="1">
      <c r="A27" s="48"/>
      <c r="B27" s="47"/>
      <c r="C27" s="49"/>
      <c r="D27" s="83" t="s">
        <v>127</v>
      </c>
      <c r="E27" s="20"/>
      <c r="F27" s="18"/>
      <c r="G27" s="12"/>
      <c r="H27" s="227"/>
      <c r="I27" s="240"/>
      <c r="J27" s="206"/>
      <c r="K27" s="205"/>
    </row>
    <row r="28" spans="1:11" ht="21" customHeight="1">
      <c r="A28" s="48"/>
      <c r="B28" s="47"/>
      <c r="C28" s="49"/>
      <c r="D28" s="83"/>
      <c r="E28" s="95"/>
      <c r="F28" s="18"/>
      <c r="G28" s="12"/>
      <c r="H28" s="227"/>
      <c r="I28" s="117"/>
      <c r="J28" s="206"/>
      <c r="K28" s="205"/>
    </row>
    <row r="29" spans="1:11" ht="21" customHeight="1">
      <c r="A29" s="48"/>
      <c r="B29" s="47"/>
      <c r="C29" s="49"/>
      <c r="D29" s="83"/>
      <c r="E29" s="95"/>
      <c r="F29" s="18"/>
      <c r="G29" s="12"/>
      <c r="H29" s="227"/>
      <c r="I29" s="117"/>
      <c r="J29" s="206"/>
      <c r="K29" s="205"/>
    </row>
    <row r="30" spans="1:11" ht="21" customHeight="1">
      <c r="A30" s="48"/>
      <c r="B30" s="47"/>
      <c r="C30" s="49"/>
      <c r="D30" s="83"/>
      <c r="E30" s="95"/>
      <c r="F30" s="18"/>
      <c r="G30" s="12"/>
      <c r="H30" s="227"/>
      <c r="I30" s="118"/>
      <c r="J30" s="208"/>
      <c r="K30" s="213"/>
    </row>
    <row r="31" spans="1:11" s="7" customFormat="1" ht="21" customHeight="1">
      <c r="A31" s="185"/>
      <c r="B31" s="186"/>
      <c r="C31" s="187"/>
      <c r="D31" s="85"/>
      <c r="E31" s="30" t="str">
        <f>CONCATENATE(FIXED(COUNTA(E24:E30),0,0),"　店")</f>
        <v>2　店</v>
      </c>
      <c r="F31" s="27">
        <f>SUM(F24:F30)</f>
        <v>2950</v>
      </c>
      <c r="G31" s="15">
        <f>SUM(G24:G30)</f>
        <v>0</v>
      </c>
      <c r="H31" s="222">
        <f>SUM(H24:H30)</f>
        <v>2950</v>
      </c>
      <c r="I31" s="245">
        <f>SUM(I24:I30)</f>
        <v>0</v>
      </c>
      <c r="J31" s="193"/>
      <c r="K31" s="200"/>
    </row>
    <row r="32" spans="1:11" s="7" customFormat="1" ht="21" customHeight="1">
      <c r="A32" s="141"/>
      <c r="B32" s="142"/>
      <c r="C32" s="143"/>
      <c r="D32" s="88"/>
      <c r="E32" s="144"/>
      <c r="F32" s="33"/>
      <c r="G32" s="34"/>
      <c r="H32" s="228"/>
      <c r="I32" s="232"/>
      <c r="J32" s="193"/>
      <c r="K32" s="200"/>
    </row>
    <row r="33" spans="1:11" ht="21" customHeight="1">
      <c r="A33" s="37" t="s">
        <v>32</v>
      </c>
      <c r="B33" s="45"/>
      <c r="C33" s="46"/>
      <c r="D33" s="82" t="s">
        <v>128</v>
      </c>
      <c r="E33" s="19" t="s">
        <v>458</v>
      </c>
      <c r="F33" s="25">
        <v>6050</v>
      </c>
      <c r="G33" s="113"/>
      <c r="H33" s="230">
        <v>2550</v>
      </c>
      <c r="I33" s="116">
        <v>3500</v>
      </c>
      <c r="J33" s="210"/>
      <c r="K33" s="212" t="s">
        <v>302</v>
      </c>
    </row>
    <row r="34" spans="1:11" ht="21" customHeight="1">
      <c r="A34" s="48">
        <f>SUM(G48)</f>
        <v>0</v>
      </c>
      <c r="B34" s="47" t="s">
        <v>35</v>
      </c>
      <c r="C34" s="49">
        <f>SUM(F48)</f>
        <v>24800</v>
      </c>
      <c r="D34" s="83" t="s">
        <v>129</v>
      </c>
      <c r="E34" s="20" t="s">
        <v>462</v>
      </c>
      <c r="F34" s="18">
        <v>4500</v>
      </c>
      <c r="G34" s="12"/>
      <c r="H34" s="227">
        <v>1900</v>
      </c>
      <c r="I34" s="117">
        <v>2600</v>
      </c>
      <c r="J34" s="206"/>
      <c r="K34" s="205" t="s">
        <v>302</v>
      </c>
    </row>
    <row r="35" spans="1:11" ht="21" customHeight="1">
      <c r="A35" s="48"/>
      <c r="B35" s="47"/>
      <c r="C35" s="49"/>
      <c r="D35" s="83" t="s">
        <v>130</v>
      </c>
      <c r="E35" s="20" t="s">
        <v>512</v>
      </c>
      <c r="F35" s="295">
        <v>2000</v>
      </c>
      <c r="G35" s="12"/>
      <c r="H35" s="296">
        <v>1200</v>
      </c>
      <c r="I35" s="117">
        <v>800</v>
      </c>
      <c r="J35" s="206"/>
      <c r="K35" s="205" t="s">
        <v>302</v>
      </c>
    </row>
    <row r="36" spans="1:11" ht="21" customHeight="1">
      <c r="A36" s="48"/>
      <c r="B36" s="47"/>
      <c r="C36" s="49"/>
      <c r="D36" s="83" t="s">
        <v>131</v>
      </c>
      <c r="E36" s="20" t="s">
        <v>459</v>
      </c>
      <c r="F36" s="26">
        <v>4350</v>
      </c>
      <c r="G36" s="78"/>
      <c r="H36" s="227">
        <v>2200</v>
      </c>
      <c r="I36" s="117">
        <v>2150</v>
      </c>
      <c r="J36" s="206"/>
      <c r="K36" s="205" t="s">
        <v>302</v>
      </c>
    </row>
    <row r="37" spans="1:11" ht="21" customHeight="1">
      <c r="A37" s="48"/>
      <c r="B37" s="47"/>
      <c r="C37" s="49"/>
      <c r="D37" s="83" t="s">
        <v>132</v>
      </c>
      <c r="E37" s="20" t="s">
        <v>463</v>
      </c>
      <c r="F37" s="26">
        <v>3650</v>
      </c>
      <c r="G37" s="78"/>
      <c r="H37" s="227">
        <v>1700</v>
      </c>
      <c r="I37" s="117">
        <v>1950</v>
      </c>
      <c r="J37" s="206"/>
      <c r="K37" s="205" t="s">
        <v>302</v>
      </c>
    </row>
    <row r="38" spans="1:11" ht="21" customHeight="1">
      <c r="A38" s="48"/>
      <c r="B38" s="47"/>
      <c r="C38" s="49"/>
      <c r="D38" s="83" t="s">
        <v>133</v>
      </c>
      <c r="E38" s="20" t="s">
        <v>460</v>
      </c>
      <c r="F38" s="18">
        <v>500</v>
      </c>
      <c r="G38" s="12"/>
      <c r="H38" s="227">
        <v>500</v>
      </c>
      <c r="I38" s="240">
        <v>0</v>
      </c>
      <c r="J38" s="206"/>
      <c r="K38" s="205"/>
    </row>
    <row r="39" spans="1:11" ht="21" customHeight="1">
      <c r="A39" s="48"/>
      <c r="B39" s="47"/>
      <c r="C39" s="49"/>
      <c r="D39" s="83" t="s">
        <v>134</v>
      </c>
      <c r="E39" s="20" t="s">
        <v>461</v>
      </c>
      <c r="F39" s="18">
        <v>850</v>
      </c>
      <c r="G39" s="12"/>
      <c r="H39" s="227">
        <v>850</v>
      </c>
      <c r="I39" s="240">
        <v>0</v>
      </c>
      <c r="J39" s="206"/>
      <c r="K39" s="205"/>
    </row>
    <row r="40" spans="1:11" ht="21" customHeight="1">
      <c r="A40" s="48"/>
      <c r="B40" s="47"/>
      <c r="C40" s="49"/>
      <c r="D40" s="83" t="s">
        <v>507</v>
      </c>
      <c r="E40" s="95" t="s">
        <v>510</v>
      </c>
      <c r="F40" s="18">
        <v>1350</v>
      </c>
      <c r="G40" s="12"/>
      <c r="H40" s="227">
        <v>1350</v>
      </c>
      <c r="I40" s="240">
        <v>0</v>
      </c>
      <c r="J40" s="206"/>
      <c r="K40" s="205"/>
    </row>
    <row r="41" spans="1:11" ht="21" customHeight="1">
      <c r="A41" s="48"/>
      <c r="B41" s="47"/>
      <c r="C41" s="49"/>
      <c r="D41" s="83" t="s">
        <v>508</v>
      </c>
      <c r="E41" s="95" t="s">
        <v>294</v>
      </c>
      <c r="F41" s="18">
        <v>650</v>
      </c>
      <c r="G41" s="12"/>
      <c r="H41" s="227">
        <v>650</v>
      </c>
      <c r="I41" s="240">
        <v>0</v>
      </c>
      <c r="J41" s="206"/>
      <c r="K41" s="205"/>
    </row>
    <row r="42" spans="1:11" ht="21" customHeight="1">
      <c r="A42" s="48"/>
      <c r="B42" s="47"/>
      <c r="C42" s="49"/>
      <c r="D42" s="83" t="s">
        <v>509</v>
      </c>
      <c r="E42" s="95" t="s">
        <v>295</v>
      </c>
      <c r="F42" s="18">
        <v>900</v>
      </c>
      <c r="G42" s="12"/>
      <c r="H42" s="227">
        <v>900</v>
      </c>
      <c r="I42" s="240">
        <v>0</v>
      </c>
      <c r="J42" s="206"/>
      <c r="K42" s="205"/>
    </row>
    <row r="43" spans="1:11" ht="21" customHeight="1">
      <c r="A43" s="48"/>
      <c r="B43" s="47"/>
      <c r="C43" s="49"/>
      <c r="D43" s="83"/>
      <c r="E43" s="95"/>
      <c r="F43" s="18"/>
      <c r="G43" s="12"/>
      <c r="H43" s="227"/>
      <c r="I43" s="117"/>
      <c r="J43" s="206"/>
      <c r="K43" s="205"/>
    </row>
    <row r="44" spans="1:11" ht="21" customHeight="1">
      <c r="A44" s="48"/>
      <c r="B44" s="47"/>
      <c r="C44" s="49"/>
      <c r="D44" s="83"/>
      <c r="E44" s="95"/>
      <c r="F44" s="18"/>
      <c r="G44" s="12"/>
      <c r="H44" s="227"/>
      <c r="I44" s="117"/>
      <c r="J44" s="206"/>
      <c r="K44" s="205"/>
    </row>
    <row r="45" spans="1:11" ht="21" customHeight="1">
      <c r="A45" s="48"/>
      <c r="B45" s="47"/>
      <c r="C45" s="49"/>
      <c r="D45" s="83"/>
      <c r="E45" s="95"/>
      <c r="F45" s="18"/>
      <c r="G45" s="12"/>
      <c r="H45" s="227"/>
      <c r="I45" s="117"/>
      <c r="J45" s="206"/>
      <c r="K45" s="205"/>
    </row>
    <row r="46" spans="1:11" ht="21" customHeight="1">
      <c r="A46" s="48"/>
      <c r="B46" s="47"/>
      <c r="C46" s="49"/>
      <c r="D46" s="83"/>
      <c r="E46" s="95"/>
      <c r="F46" s="18"/>
      <c r="G46" s="12"/>
      <c r="H46" s="227"/>
      <c r="I46" s="117"/>
      <c r="J46" s="206"/>
      <c r="K46" s="205"/>
    </row>
    <row r="47" spans="1:11" ht="21" customHeight="1">
      <c r="A47" s="146"/>
      <c r="B47" s="147"/>
      <c r="C47" s="148"/>
      <c r="D47" s="90"/>
      <c r="E47" s="67"/>
      <c r="F47" s="64"/>
      <c r="G47" s="120"/>
      <c r="H47" s="234"/>
      <c r="I47" s="235"/>
      <c r="J47" s="208"/>
      <c r="K47" s="213"/>
    </row>
    <row r="48" spans="1:11" s="7" customFormat="1" ht="21" customHeight="1">
      <c r="A48" s="13"/>
      <c r="B48" s="28"/>
      <c r="C48" s="29"/>
      <c r="D48" s="85"/>
      <c r="E48" s="30" t="str">
        <f>CONCATENATE(FIXED(COUNTA(E33:E47),0,0),"　店")</f>
        <v>10　店</v>
      </c>
      <c r="F48" s="27">
        <f>SUM(F33:F47)</f>
        <v>24800</v>
      </c>
      <c r="G48" s="15">
        <f>SUM(G33:G47)</f>
        <v>0</v>
      </c>
      <c r="H48" s="222">
        <f>SUM(H33:H47)</f>
        <v>13800</v>
      </c>
      <c r="I48" s="32">
        <f>SUM(I33:I47)</f>
        <v>11000</v>
      </c>
      <c r="J48" s="193"/>
      <c r="K48" s="200"/>
    </row>
    <row r="49" spans="1:11" s="7" customFormat="1" ht="21" customHeight="1">
      <c r="A49" s="184" t="s">
        <v>557</v>
      </c>
      <c r="B49" s="1"/>
      <c r="C49" s="1"/>
      <c r="D49" s="101"/>
      <c r="E49" s="24"/>
      <c r="F49" s="2"/>
      <c r="G49" s="2"/>
      <c r="H49" s="191"/>
      <c r="I49" s="191"/>
      <c r="K49" s="191" t="s">
        <v>8</v>
      </c>
    </row>
    <row r="50" ht="19.5" customHeight="1"/>
  </sheetData>
  <sheetProtection password="C6E9" sheet="1" objects="1" scenarios="1" formatCells="0"/>
  <mergeCells count="7">
    <mergeCell ref="A4:C4"/>
    <mergeCell ref="A1:C1"/>
    <mergeCell ref="A2:C2"/>
    <mergeCell ref="D4:E4"/>
    <mergeCell ref="F1:G1"/>
    <mergeCell ref="F2:G2"/>
    <mergeCell ref="E3:K3"/>
  </mergeCells>
  <dataValidations count="9">
    <dataValidation type="whole" operator="lessThanOrEqual" allowBlank="1" showInputMessage="1" showErrorMessage="1" sqref="H44:I48 I40:I42 H22:I39">
      <formula1>F44</formula1>
    </dataValidation>
    <dataValidation operator="lessThanOrEqual" allowBlank="1" showInputMessage="1" showErrorMessage="1" sqref="I43 H5:I21 H40:H43"/>
    <dataValidation type="whole" operator="lessThanOrEqual" showInputMessage="1" showErrorMessage="1" sqref="GG5:IV65536">
      <formula1>FW5</formula1>
    </dataValidation>
    <dataValidation type="whole" operator="lessThanOrEqual" showInputMessage="1" showErrorMessage="1" sqref="L3:L65536 M5:GF65536 M3:GO4">
      <formula1>#REF!</formula1>
    </dataValidation>
    <dataValidation type="list" allowBlank="1" showInputMessage="1" showErrorMessage="1" sqref="I1">
      <formula1>"B5,B4,B3,B2,B1,A5,A4,A3,A2,A1,B5厚,B4厚,B3厚,B2厚,A6厚,A4厚,B3×4,B3×3,B3×2,B3+B4,B2+B3,B1+B2,三ツ折,はがき,横長B3,変形特殊,"</formula1>
    </dataValidation>
    <dataValidation type="whole" operator="lessThanOrEqual" showInputMessage="1" showErrorMessage="1" sqref="HE3:IV4">
      <formula1>HC3</formula1>
    </dataValidation>
    <dataValidation type="whole" operator="lessThanOrEqual" showInputMessage="1" showErrorMessage="1" sqref="GP3:HD4">
      <formula1>GL3</formula1>
    </dataValidation>
    <dataValidation type="whole" operator="lessThanOrEqual" allowBlank="1" showInputMessage="1" showErrorMessage="1" sqref="G5:G22 G33:G47 G25:G30">
      <formula1>F5</formula1>
    </dataValidation>
    <dataValidation operator="lessThanOrEqual" showInputMessage="1" showErrorMessage="1" sqref="L1:IV2"/>
  </dataValidations>
  <printOptions horizontalCentered="1" verticalCentered="1"/>
  <pageMargins left="0.5905511811023623" right="0.5905511811023623" top="0.6299212598425197" bottom="0.4724409448818898" header="0" footer="0.1968503937007874"/>
  <pageSetup fitToHeight="1" fitToWidth="1" horizontalDpi="300" verticalDpi="300" orientation="portrait" paperSize="9" scale="73" r:id="rId1"/>
</worksheet>
</file>

<file path=xl/worksheets/sheet12.xml><?xml version="1.0" encoding="utf-8"?>
<worksheet xmlns="http://schemas.openxmlformats.org/spreadsheetml/2006/main" xmlns:r="http://schemas.openxmlformats.org/officeDocument/2006/relationships">
  <sheetPr codeName="Sheet10">
    <pageSetUpPr fitToPage="1"/>
  </sheetPr>
  <dimension ref="A1:K49"/>
  <sheetViews>
    <sheetView showGridLines="0" showZeros="0" zoomScale="70" zoomScaleNormal="70" zoomScalePageLayoutView="0" workbookViewId="0" topLeftCell="A1">
      <pane xSplit="3" ySplit="2" topLeftCell="E3" activePane="bottomRight" state="frozen"/>
      <selection pane="topLeft" activeCell="G31" sqref="G31"/>
      <selection pane="topRight" activeCell="G31" sqref="G31"/>
      <selection pane="bottomLeft" activeCell="G31" sqref="G31"/>
      <selection pane="bottomRight" activeCell="A2" sqref="A2:C2"/>
    </sheetView>
  </sheetViews>
  <sheetFormatPr defaultColWidth="9.00390625" defaultRowHeight="13.5"/>
  <cols>
    <col min="1" max="1" width="10.125" style="4" customWidth="1"/>
    <col min="2" max="2" width="1.625" style="4" customWidth="1"/>
    <col min="3" max="3" width="10.125" style="4" customWidth="1"/>
    <col min="4" max="4" width="10.625" style="86" hidden="1" customWidth="1"/>
    <col min="5" max="5" width="20.625" style="5" customWidth="1"/>
    <col min="6" max="7" width="18.625" style="8" customWidth="1"/>
    <col min="8" max="9" width="12.625" style="4" customWidth="1"/>
    <col min="10" max="11" width="7.625" style="3" customWidth="1"/>
    <col min="12" max="16384" width="9.00390625" style="3" customWidth="1"/>
  </cols>
  <sheetData>
    <row r="1" spans="1:9" s="103" customFormat="1" ht="39.75" customHeight="1">
      <c r="A1" s="363" t="s">
        <v>0</v>
      </c>
      <c r="B1" s="364"/>
      <c r="C1" s="365"/>
      <c r="D1" s="201"/>
      <c r="E1" s="201" t="s">
        <v>52</v>
      </c>
      <c r="F1" s="327"/>
      <c r="G1" s="328"/>
      <c r="H1" s="237" t="s">
        <v>271</v>
      </c>
      <c r="I1" s="248"/>
    </row>
    <row r="2" spans="1:9" s="103" customFormat="1" ht="39.75" customHeight="1">
      <c r="A2" s="360"/>
      <c r="B2" s="361"/>
      <c r="C2" s="362"/>
      <c r="D2" s="201"/>
      <c r="E2" s="201" t="s">
        <v>53</v>
      </c>
      <c r="F2" s="327"/>
      <c r="G2" s="328"/>
      <c r="H2" s="237" t="s">
        <v>11</v>
      </c>
      <c r="I2" s="249">
        <f>SUM(A6,A18,A29,A35)</f>
        <v>0</v>
      </c>
    </row>
    <row r="3" spans="4:11" s="103" customFormat="1" ht="24.75" customHeight="1">
      <c r="D3" s="106"/>
      <c r="E3" s="367" t="str">
        <f>'岐阜市'!E3</f>
        <v>※2023年8月は第4金曜日のみ、12月は第2金曜日のみ（通常第4金曜日実施販売店対象）の実施となります。</v>
      </c>
      <c r="F3" s="367"/>
      <c r="G3" s="367"/>
      <c r="H3" s="367"/>
      <c r="I3" s="367"/>
      <c r="J3" s="367"/>
      <c r="K3" s="367"/>
    </row>
    <row r="4" spans="1:11" s="115" customFormat="1" ht="21" customHeight="1">
      <c r="A4" s="358" t="s">
        <v>57</v>
      </c>
      <c r="B4" s="342"/>
      <c r="C4" s="359"/>
      <c r="D4" s="341" t="s">
        <v>58</v>
      </c>
      <c r="E4" s="366"/>
      <c r="F4" s="114" t="s">
        <v>55</v>
      </c>
      <c r="G4" s="218" t="s">
        <v>284</v>
      </c>
      <c r="H4" s="224" t="s">
        <v>56</v>
      </c>
      <c r="I4" s="219" t="s">
        <v>306</v>
      </c>
      <c r="J4" s="197" t="s">
        <v>300</v>
      </c>
      <c r="K4" s="198" t="s">
        <v>301</v>
      </c>
    </row>
    <row r="5" spans="1:11" ht="21" customHeight="1">
      <c r="A5" s="155" t="s">
        <v>36</v>
      </c>
      <c r="B5" s="156"/>
      <c r="C5" s="157"/>
      <c r="D5" s="87" t="s">
        <v>135</v>
      </c>
      <c r="E5" s="74" t="s">
        <v>398</v>
      </c>
      <c r="F5" s="25">
        <v>2150</v>
      </c>
      <c r="G5" s="113"/>
      <c r="H5" s="230">
        <v>2150</v>
      </c>
      <c r="I5" s="246">
        <v>0</v>
      </c>
      <c r="J5" s="210"/>
      <c r="K5" s="212"/>
    </row>
    <row r="6" spans="1:11" ht="21" customHeight="1">
      <c r="A6" s="48">
        <f>SUM(G15)</f>
        <v>0</v>
      </c>
      <c r="B6" s="47" t="s">
        <v>39</v>
      </c>
      <c r="C6" s="49">
        <f>SUM(F15)</f>
        <v>8600</v>
      </c>
      <c r="D6" s="83" t="s">
        <v>293</v>
      </c>
      <c r="E6" s="68" t="s">
        <v>464</v>
      </c>
      <c r="F6" s="18">
        <v>1350</v>
      </c>
      <c r="G6" s="12"/>
      <c r="H6" s="227">
        <v>1350</v>
      </c>
      <c r="I6" s="240">
        <v>0</v>
      </c>
      <c r="J6" s="206"/>
      <c r="K6" s="205"/>
    </row>
    <row r="7" spans="1:11" ht="21" customHeight="1">
      <c r="A7" s="158"/>
      <c r="B7" s="159"/>
      <c r="C7" s="160"/>
      <c r="D7" s="83" t="s">
        <v>136</v>
      </c>
      <c r="E7" s="20" t="s">
        <v>399</v>
      </c>
      <c r="F7" s="18">
        <v>900</v>
      </c>
      <c r="G7" s="12"/>
      <c r="H7" s="227">
        <v>900</v>
      </c>
      <c r="I7" s="240">
        <v>0</v>
      </c>
      <c r="J7" s="206"/>
      <c r="K7" s="205"/>
    </row>
    <row r="8" spans="1:11" ht="21" customHeight="1">
      <c r="A8" s="48"/>
      <c r="B8" s="47"/>
      <c r="C8" s="49"/>
      <c r="D8" s="83" t="s">
        <v>137</v>
      </c>
      <c r="E8" s="91" t="s">
        <v>465</v>
      </c>
      <c r="F8" s="18">
        <v>450</v>
      </c>
      <c r="G8" s="12"/>
      <c r="H8" s="227">
        <v>450</v>
      </c>
      <c r="I8" s="240">
        <v>0</v>
      </c>
      <c r="J8" s="206"/>
      <c r="K8" s="205"/>
    </row>
    <row r="9" spans="1:11" ht="21" customHeight="1">
      <c r="A9" s="158"/>
      <c r="B9" s="159"/>
      <c r="C9" s="160"/>
      <c r="D9" s="83" t="s">
        <v>138</v>
      </c>
      <c r="E9" s="91" t="s">
        <v>502</v>
      </c>
      <c r="F9" s="26">
        <v>2250</v>
      </c>
      <c r="G9" s="78"/>
      <c r="H9" s="227">
        <v>2250</v>
      </c>
      <c r="I9" s="240">
        <v>0</v>
      </c>
      <c r="J9" s="206"/>
      <c r="K9" s="205"/>
    </row>
    <row r="10" spans="1:11" ht="21" customHeight="1">
      <c r="A10" s="48"/>
      <c r="B10" s="47"/>
      <c r="C10" s="49"/>
      <c r="D10" s="83" t="s">
        <v>139</v>
      </c>
      <c r="E10" s="91" t="s">
        <v>466</v>
      </c>
      <c r="F10" s="26">
        <v>950</v>
      </c>
      <c r="G10" s="78"/>
      <c r="H10" s="227">
        <v>950</v>
      </c>
      <c r="I10" s="240">
        <v>0</v>
      </c>
      <c r="J10" s="206"/>
      <c r="K10" s="205"/>
    </row>
    <row r="11" spans="1:11" ht="21" customHeight="1">
      <c r="A11" s="161"/>
      <c r="B11" s="69"/>
      <c r="C11" s="162"/>
      <c r="D11" s="83" t="s">
        <v>140</v>
      </c>
      <c r="E11" s="91" t="s">
        <v>467</v>
      </c>
      <c r="F11" s="18">
        <v>550</v>
      </c>
      <c r="G11" s="12"/>
      <c r="H11" s="227">
        <v>550</v>
      </c>
      <c r="I11" s="240">
        <v>0</v>
      </c>
      <c r="J11" s="206"/>
      <c r="K11" s="205"/>
    </row>
    <row r="12" spans="1:11" ht="21" customHeight="1">
      <c r="A12" s="161"/>
      <c r="B12" s="69"/>
      <c r="C12" s="162"/>
      <c r="D12" s="83"/>
      <c r="E12" s="91"/>
      <c r="F12" s="18"/>
      <c r="G12" s="12"/>
      <c r="H12" s="227"/>
      <c r="I12" s="117"/>
      <c r="J12" s="206"/>
      <c r="K12" s="205"/>
    </row>
    <row r="13" spans="1:11" ht="21" customHeight="1">
      <c r="A13" s="161"/>
      <c r="B13" s="69"/>
      <c r="C13" s="162"/>
      <c r="D13" s="83"/>
      <c r="E13" s="91"/>
      <c r="F13" s="18"/>
      <c r="G13" s="12"/>
      <c r="H13" s="227"/>
      <c r="I13" s="117"/>
      <c r="J13" s="206"/>
      <c r="K13" s="205"/>
    </row>
    <row r="14" spans="1:11" ht="21" customHeight="1">
      <c r="A14" s="161"/>
      <c r="B14" s="69"/>
      <c r="C14" s="162"/>
      <c r="D14" s="90"/>
      <c r="E14" s="139"/>
      <c r="F14" s="72"/>
      <c r="G14" s="149"/>
      <c r="H14" s="227"/>
      <c r="I14" s="118"/>
      <c r="J14" s="208"/>
      <c r="K14" s="213"/>
    </row>
    <row r="15" spans="1:11" s="7" customFormat="1" ht="21" customHeight="1">
      <c r="A15" s="185"/>
      <c r="B15" s="186"/>
      <c r="C15" s="187"/>
      <c r="D15" s="85"/>
      <c r="E15" s="30" t="str">
        <f>CONCATENATE(FIXED(COUNTA(E5:E14),0,0),"　店")</f>
        <v>7　店</v>
      </c>
      <c r="F15" s="27">
        <f>SUM(F5:F14)</f>
        <v>8600</v>
      </c>
      <c r="G15" s="15">
        <f>SUM(G5:G14)</f>
        <v>0</v>
      </c>
      <c r="H15" s="222">
        <f>SUM(H5:H14)</f>
        <v>8600</v>
      </c>
      <c r="I15" s="245">
        <f>SUM(I5:I14)</f>
        <v>0</v>
      </c>
      <c r="J15" s="193"/>
      <c r="K15" s="200"/>
    </row>
    <row r="16" spans="1:11" s="7" customFormat="1" ht="21" customHeight="1">
      <c r="A16" s="150"/>
      <c r="B16" s="151"/>
      <c r="C16" s="152"/>
      <c r="D16" s="89"/>
      <c r="E16" s="73"/>
      <c r="F16" s="153"/>
      <c r="G16" s="154"/>
      <c r="H16" s="228"/>
      <c r="I16" s="232"/>
      <c r="J16" s="193"/>
      <c r="K16" s="200"/>
    </row>
    <row r="17" spans="1:11" ht="21" customHeight="1">
      <c r="A17" s="37" t="s">
        <v>37</v>
      </c>
      <c r="B17" s="57"/>
      <c r="C17" s="58"/>
      <c r="D17" s="82" t="s">
        <v>141</v>
      </c>
      <c r="E17" s="19" t="s">
        <v>400</v>
      </c>
      <c r="F17" s="25">
        <v>6250</v>
      </c>
      <c r="G17" s="113"/>
      <c r="H17" s="230">
        <v>3600</v>
      </c>
      <c r="I17" s="116">
        <v>2650</v>
      </c>
      <c r="J17" s="210"/>
      <c r="K17" s="212" t="s">
        <v>302</v>
      </c>
    </row>
    <row r="18" spans="1:11" ht="21" customHeight="1">
      <c r="A18" s="161">
        <f>SUM(G26)</f>
        <v>0</v>
      </c>
      <c r="B18" s="47" t="s">
        <v>10</v>
      </c>
      <c r="C18" s="162">
        <f>SUM(F26)</f>
        <v>29900</v>
      </c>
      <c r="D18" s="83" t="s">
        <v>142</v>
      </c>
      <c r="E18" s="20" t="s">
        <v>401</v>
      </c>
      <c r="F18" s="18">
        <v>10750</v>
      </c>
      <c r="G18" s="12"/>
      <c r="H18" s="227">
        <v>4500</v>
      </c>
      <c r="I18" s="117">
        <v>6250</v>
      </c>
      <c r="J18" s="206"/>
      <c r="K18" s="205" t="s">
        <v>302</v>
      </c>
    </row>
    <row r="19" spans="1:11" ht="21" customHeight="1">
      <c r="A19" s="70"/>
      <c r="B19" s="69"/>
      <c r="C19" s="162"/>
      <c r="D19" s="83" t="s">
        <v>143</v>
      </c>
      <c r="E19" s="20" t="s">
        <v>403</v>
      </c>
      <c r="F19" s="18">
        <v>3650</v>
      </c>
      <c r="G19" s="12"/>
      <c r="H19" s="227">
        <v>2200</v>
      </c>
      <c r="I19" s="117">
        <v>1450</v>
      </c>
      <c r="J19" s="206"/>
      <c r="K19" s="205" t="s">
        <v>302</v>
      </c>
    </row>
    <row r="20" spans="1:11" ht="21" customHeight="1">
      <c r="A20" s="161"/>
      <c r="B20" s="69"/>
      <c r="C20" s="162"/>
      <c r="D20" s="83" t="s">
        <v>144</v>
      </c>
      <c r="E20" s="20" t="s">
        <v>404</v>
      </c>
      <c r="F20" s="18">
        <v>3900</v>
      </c>
      <c r="G20" s="12"/>
      <c r="H20" s="227">
        <v>2350</v>
      </c>
      <c r="I20" s="117">
        <v>1550</v>
      </c>
      <c r="J20" s="206"/>
      <c r="K20" s="205" t="s">
        <v>302</v>
      </c>
    </row>
    <row r="21" spans="1:11" ht="21" customHeight="1">
      <c r="A21" s="161"/>
      <c r="B21" s="69"/>
      <c r="C21" s="162"/>
      <c r="D21" s="84" t="s">
        <v>145</v>
      </c>
      <c r="E21" s="20" t="s">
        <v>405</v>
      </c>
      <c r="F21" s="26">
        <v>2500</v>
      </c>
      <c r="G21" s="78"/>
      <c r="H21" s="227">
        <v>1300</v>
      </c>
      <c r="I21" s="117">
        <v>1200</v>
      </c>
      <c r="J21" s="206"/>
      <c r="K21" s="205" t="s">
        <v>302</v>
      </c>
    </row>
    <row r="22" spans="1:11" ht="21" customHeight="1">
      <c r="A22" s="161"/>
      <c r="B22" s="69"/>
      <c r="C22" s="162"/>
      <c r="D22" s="83" t="s">
        <v>146</v>
      </c>
      <c r="E22" s="20" t="s">
        <v>402</v>
      </c>
      <c r="F22" s="18">
        <v>2850</v>
      </c>
      <c r="G22" s="12"/>
      <c r="H22" s="227">
        <v>1850</v>
      </c>
      <c r="I22" s="117">
        <v>1000</v>
      </c>
      <c r="J22" s="206"/>
      <c r="K22" s="205" t="s">
        <v>302</v>
      </c>
    </row>
    <row r="23" spans="1:11" ht="21" customHeight="1">
      <c r="A23" s="161"/>
      <c r="B23" s="69"/>
      <c r="C23" s="162"/>
      <c r="D23" s="84"/>
      <c r="E23" s="63"/>
      <c r="F23" s="18"/>
      <c r="G23" s="12"/>
      <c r="H23" s="227"/>
      <c r="I23" s="117"/>
      <c r="J23" s="206"/>
      <c r="K23" s="205"/>
    </row>
    <row r="24" spans="1:11" ht="21" customHeight="1">
      <c r="A24" s="161"/>
      <c r="B24" s="69"/>
      <c r="C24" s="162"/>
      <c r="D24" s="84"/>
      <c r="E24" s="63"/>
      <c r="F24" s="18"/>
      <c r="G24" s="12"/>
      <c r="H24" s="227"/>
      <c r="I24" s="117"/>
      <c r="J24" s="206"/>
      <c r="K24" s="205"/>
    </row>
    <row r="25" spans="1:11" ht="21" customHeight="1">
      <c r="A25" s="161"/>
      <c r="B25" s="69"/>
      <c r="C25" s="162"/>
      <c r="D25" s="84"/>
      <c r="E25" s="63"/>
      <c r="F25" s="72"/>
      <c r="G25" s="149"/>
      <c r="H25" s="227"/>
      <c r="I25" s="118"/>
      <c r="J25" s="208"/>
      <c r="K25" s="213"/>
    </row>
    <row r="26" spans="1:11" s="7" customFormat="1" ht="21" customHeight="1">
      <c r="A26" s="185"/>
      <c r="B26" s="186"/>
      <c r="C26" s="187"/>
      <c r="D26" s="85"/>
      <c r="E26" s="30" t="str">
        <f>CONCATENATE(FIXED(COUNTA(E17:E25),0,0),"　店")</f>
        <v>6　店</v>
      </c>
      <c r="F26" s="27">
        <f>SUM(F17:F25)</f>
        <v>29900</v>
      </c>
      <c r="G26" s="15">
        <f>SUM(G17:G25)</f>
        <v>0</v>
      </c>
      <c r="H26" s="222">
        <f>SUM(H17:H25)</f>
        <v>15800</v>
      </c>
      <c r="I26" s="32">
        <f>SUM(I17:I25)</f>
        <v>14100</v>
      </c>
      <c r="J26" s="193"/>
      <c r="K26" s="200"/>
    </row>
    <row r="27" spans="1:11" s="7" customFormat="1" ht="21" customHeight="1">
      <c r="A27" s="150"/>
      <c r="B27" s="151"/>
      <c r="C27" s="152"/>
      <c r="D27" s="89"/>
      <c r="E27" s="73"/>
      <c r="F27" s="153"/>
      <c r="G27" s="154"/>
      <c r="H27" s="228"/>
      <c r="I27" s="232"/>
      <c r="J27" s="193"/>
      <c r="K27" s="200"/>
    </row>
    <row r="28" spans="1:11" ht="21" customHeight="1">
      <c r="A28" s="37" t="s">
        <v>38</v>
      </c>
      <c r="B28" s="57"/>
      <c r="C28" s="58"/>
      <c r="D28" s="82" t="s">
        <v>147</v>
      </c>
      <c r="E28" s="19" t="s">
        <v>560</v>
      </c>
      <c r="F28" s="25">
        <v>2450</v>
      </c>
      <c r="G28" s="113"/>
      <c r="H28" s="230">
        <v>2450</v>
      </c>
      <c r="I28" s="242">
        <v>0</v>
      </c>
      <c r="J28" s="210"/>
      <c r="K28" s="212"/>
    </row>
    <row r="29" spans="1:11" ht="21" customHeight="1">
      <c r="A29" s="161">
        <f>SUM(G32)</f>
        <v>0</v>
      </c>
      <c r="B29" s="47" t="s">
        <v>10</v>
      </c>
      <c r="C29" s="162">
        <f>SUM(F32)</f>
        <v>2450</v>
      </c>
      <c r="D29" s="84"/>
      <c r="E29" s="63"/>
      <c r="F29" s="72"/>
      <c r="G29" s="149"/>
      <c r="H29" s="227"/>
      <c r="I29" s="117"/>
      <c r="J29" s="206"/>
      <c r="K29" s="205"/>
    </row>
    <row r="30" spans="1:11" ht="21" customHeight="1">
      <c r="A30" s="70"/>
      <c r="B30" s="69"/>
      <c r="C30" s="71"/>
      <c r="D30" s="84"/>
      <c r="E30" s="63"/>
      <c r="F30" s="72"/>
      <c r="G30" s="149"/>
      <c r="H30" s="227"/>
      <c r="I30" s="117"/>
      <c r="J30" s="206"/>
      <c r="K30" s="205"/>
    </row>
    <row r="31" spans="1:11" ht="21" customHeight="1">
      <c r="A31" s="161"/>
      <c r="B31" s="69"/>
      <c r="C31" s="162"/>
      <c r="D31" s="84"/>
      <c r="E31" s="63"/>
      <c r="F31" s="72"/>
      <c r="G31" s="149"/>
      <c r="H31" s="227"/>
      <c r="I31" s="118"/>
      <c r="J31" s="208"/>
      <c r="K31" s="213"/>
    </row>
    <row r="32" spans="1:11" s="7" customFormat="1" ht="21" customHeight="1">
      <c r="A32" s="185"/>
      <c r="B32" s="186"/>
      <c r="C32" s="187"/>
      <c r="D32" s="85"/>
      <c r="E32" s="30" t="str">
        <f>CONCATENATE(FIXED(COUNTA(E27:E31),0,0),"　店")</f>
        <v>1　店</v>
      </c>
      <c r="F32" s="27">
        <f>SUM(F27:F31)</f>
        <v>2450</v>
      </c>
      <c r="G32" s="15">
        <f>SUM(G27:G31)</f>
        <v>0</v>
      </c>
      <c r="H32" s="222">
        <f>SUM(H27:H31)</f>
        <v>2450</v>
      </c>
      <c r="I32" s="245">
        <f>SUM(I27:I31)</f>
        <v>0</v>
      </c>
      <c r="J32" s="193"/>
      <c r="K32" s="200"/>
    </row>
    <row r="33" spans="1:11" s="7" customFormat="1" ht="21" customHeight="1">
      <c r="A33" s="150"/>
      <c r="B33" s="151"/>
      <c r="C33" s="152"/>
      <c r="D33" s="89"/>
      <c r="E33" s="73"/>
      <c r="F33" s="153"/>
      <c r="G33" s="154"/>
      <c r="H33" s="228"/>
      <c r="I33" s="232"/>
      <c r="J33" s="193"/>
      <c r="K33" s="200"/>
    </row>
    <row r="34" spans="1:11" ht="21" customHeight="1">
      <c r="A34" s="37" t="s">
        <v>40</v>
      </c>
      <c r="B34" s="57"/>
      <c r="C34" s="58"/>
      <c r="D34" s="82" t="s">
        <v>148</v>
      </c>
      <c r="E34" s="19" t="s">
        <v>406</v>
      </c>
      <c r="F34" s="25">
        <v>11900</v>
      </c>
      <c r="G34" s="113"/>
      <c r="H34" s="230">
        <v>7250</v>
      </c>
      <c r="I34" s="116">
        <v>4650</v>
      </c>
      <c r="J34" s="210"/>
      <c r="K34" s="212" t="s">
        <v>302</v>
      </c>
    </row>
    <row r="35" spans="1:11" ht="21" customHeight="1">
      <c r="A35" s="161">
        <f>SUM(G48)</f>
        <v>0</v>
      </c>
      <c r="B35" s="47" t="s">
        <v>10</v>
      </c>
      <c r="C35" s="162">
        <f>SUM(F48)</f>
        <v>39700</v>
      </c>
      <c r="D35" s="83" t="s">
        <v>149</v>
      </c>
      <c r="E35" s="20" t="s">
        <v>468</v>
      </c>
      <c r="F35" s="18">
        <v>2600</v>
      </c>
      <c r="G35" s="12"/>
      <c r="H35" s="227">
        <v>1750</v>
      </c>
      <c r="I35" s="117">
        <v>850</v>
      </c>
      <c r="J35" s="206"/>
      <c r="K35" s="205" t="s">
        <v>302</v>
      </c>
    </row>
    <row r="36" spans="1:11" ht="21" customHeight="1">
      <c r="A36" s="161"/>
      <c r="B36" s="69"/>
      <c r="C36" s="162"/>
      <c r="D36" s="83" t="s">
        <v>150</v>
      </c>
      <c r="E36" s="20" t="s">
        <v>410</v>
      </c>
      <c r="F36" s="18">
        <v>2500</v>
      </c>
      <c r="G36" s="12"/>
      <c r="H36" s="227">
        <v>1500</v>
      </c>
      <c r="I36" s="117">
        <v>1000</v>
      </c>
      <c r="J36" s="206"/>
      <c r="K36" s="205" t="s">
        <v>302</v>
      </c>
    </row>
    <row r="37" spans="1:11" ht="21" customHeight="1">
      <c r="A37" s="161"/>
      <c r="B37" s="69"/>
      <c r="C37" s="162"/>
      <c r="D37" s="83" t="s">
        <v>151</v>
      </c>
      <c r="E37" s="20" t="s">
        <v>407</v>
      </c>
      <c r="F37" s="18">
        <v>2500</v>
      </c>
      <c r="G37" s="12"/>
      <c r="H37" s="227">
        <v>1400</v>
      </c>
      <c r="I37" s="117">
        <v>1100</v>
      </c>
      <c r="J37" s="206"/>
      <c r="K37" s="205" t="s">
        <v>302</v>
      </c>
    </row>
    <row r="38" spans="1:11" ht="21" customHeight="1">
      <c r="A38" s="161"/>
      <c r="B38" s="69"/>
      <c r="C38" s="162"/>
      <c r="D38" s="83" t="s">
        <v>152</v>
      </c>
      <c r="E38" s="20" t="s">
        <v>408</v>
      </c>
      <c r="F38" s="26">
        <v>5800</v>
      </c>
      <c r="G38" s="78"/>
      <c r="H38" s="227">
        <v>3300</v>
      </c>
      <c r="I38" s="117">
        <v>2500</v>
      </c>
      <c r="J38" s="206"/>
      <c r="K38" s="205" t="s">
        <v>302</v>
      </c>
    </row>
    <row r="39" spans="1:11" ht="21" customHeight="1">
      <c r="A39" s="161"/>
      <c r="B39" s="69"/>
      <c r="C39" s="162"/>
      <c r="D39" s="83" t="s">
        <v>153</v>
      </c>
      <c r="E39" s="20" t="s">
        <v>470</v>
      </c>
      <c r="F39" s="26">
        <v>1650</v>
      </c>
      <c r="G39" s="78"/>
      <c r="H39" s="227">
        <v>950</v>
      </c>
      <c r="I39" s="117">
        <v>700</v>
      </c>
      <c r="J39" s="206"/>
      <c r="K39" s="205" t="s">
        <v>302</v>
      </c>
    </row>
    <row r="40" spans="1:11" ht="21" customHeight="1">
      <c r="A40" s="161"/>
      <c r="B40" s="69"/>
      <c r="C40" s="162"/>
      <c r="D40" s="83" t="s">
        <v>154</v>
      </c>
      <c r="E40" s="20" t="s">
        <v>469</v>
      </c>
      <c r="F40" s="18">
        <v>2150</v>
      </c>
      <c r="G40" s="12"/>
      <c r="H40" s="227">
        <v>1450</v>
      </c>
      <c r="I40" s="117">
        <v>700</v>
      </c>
      <c r="J40" s="206"/>
      <c r="K40" s="205" t="s">
        <v>302</v>
      </c>
    </row>
    <row r="41" spans="1:11" ht="21" customHeight="1">
      <c r="A41" s="161"/>
      <c r="B41" s="69"/>
      <c r="C41" s="162"/>
      <c r="D41" s="84" t="s">
        <v>155</v>
      </c>
      <c r="E41" s="20" t="s">
        <v>412</v>
      </c>
      <c r="F41" s="18">
        <v>2500</v>
      </c>
      <c r="G41" s="12"/>
      <c r="H41" s="227">
        <v>1300</v>
      </c>
      <c r="I41" s="117">
        <v>1200</v>
      </c>
      <c r="J41" s="206"/>
      <c r="K41" s="205" t="s">
        <v>302</v>
      </c>
    </row>
    <row r="42" spans="1:11" ht="21" customHeight="1">
      <c r="A42" s="161"/>
      <c r="B42" s="69"/>
      <c r="C42" s="162"/>
      <c r="D42" s="84" t="s">
        <v>156</v>
      </c>
      <c r="E42" s="20" t="s">
        <v>411</v>
      </c>
      <c r="F42" s="18">
        <v>3700</v>
      </c>
      <c r="G42" s="12"/>
      <c r="H42" s="227">
        <v>2050</v>
      </c>
      <c r="I42" s="117">
        <v>1650</v>
      </c>
      <c r="J42" s="206"/>
      <c r="K42" s="205" t="s">
        <v>302</v>
      </c>
    </row>
    <row r="43" spans="1:11" ht="21" customHeight="1">
      <c r="A43" s="50"/>
      <c r="B43" s="51"/>
      <c r="C43" s="52"/>
      <c r="D43" s="88" t="s">
        <v>157</v>
      </c>
      <c r="E43" s="35" t="s">
        <v>409</v>
      </c>
      <c r="F43" s="26">
        <v>4400</v>
      </c>
      <c r="G43" s="78"/>
      <c r="H43" s="227">
        <v>2900</v>
      </c>
      <c r="I43" s="117">
        <v>1500</v>
      </c>
      <c r="J43" s="206"/>
      <c r="K43" s="205" t="s">
        <v>302</v>
      </c>
    </row>
    <row r="44" spans="1:11" ht="21" customHeight="1">
      <c r="A44" s="50"/>
      <c r="B44" s="51"/>
      <c r="C44" s="52"/>
      <c r="D44" s="83"/>
      <c r="E44" s="20"/>
      <c r="F44" s="18"/>
      <c r="G44" s="12"/>
      <c r="H44" s="227"/>
      <c r="I44" s="117"/>
      <c r="J44" s="206"/>
      <c r="K44" s="205"/>
    </row>
    <row r="45" spans="1:11" ht="21" customHeight="1">
      <c r="A45" s="50"/>
      <c r="B45" s="51"/>
      <c r="C45" s="52"/>
      <c r="D45" s="83"/>
      <c r="E45" s="20"/>
      <c r="F45" s="18"/>
      <c r="G45" s="12"/>
      <c r="H45" s="227"/>
      <c r="I45" s="117"/>
      <c r="J45" s="206"/>
      <c r="K45" s="205"/>
    </row>
    <row r="46" spans="1:11" ht="21" customHeight="1">
      <c r="A46" s="50"/>
      <c r="B46" s="51"/>
      <c r="C46" s="52"/>
      <c r="D46" s="83"/>
      <c r="E46" s="20"/>
      <c r="F46" s="18"/>
      <c r="G46" s="12"/>
      <c r="H46" s="227"/>
      <c r="I46" s="117"/>
      <c r="J46" s="206"/>
      <c r="K46" s="205"/>
    </row>
    <row r="47" spans="1:11" ht="21" customHeight="1">
      <c r="A47" s="141"/>
      <c r="B47" s="142"/>
      <c r="C47" s="143"/>
      <c r="D47" s="88"/>
      <c r="E47" s="35"/>
      <c r="F47" s="64"/>
      <c r="G47" s="44"/>
      <c r="H47" s="228"/>
      <c r="I47" s="118"/>
      <c r="J47" s="208"/>
      <c r="K47" s="209"/>
    </row>
    <row r="48" spans="1:11" s="7" customFormat="1" ht="21" customHeight="1">
      <c r="A48" s="13"/>
      <c r="B48" s="28"/>
      <c r="C48" s="29"/>
      <c r="D48" s="85"/>
      <c r="E48" s="30" t="str">
        <f>CONCATENATE(FIXED(COUNTA(E34:E47),0,0),"　店")</f>
        <v>10　店</v>
      </c>
      <c r="F48" s="27">
        <f>SUM(F34:F47)</f>
        <v>39700</v>
      </c>
      <c r="G48" s="15">
        <f>SUM(G34:G47)</f>
        <v>0</v>
      </c>
      <c r="H48" s="222">
        <f>SUM(H34:H47)</f>
        <v>23850</v>
      </c>
      <c r="I48" s="32">
        <f>SUM(I34:I47)</f>
        <v>15850</v>
      </c>
      <c r="J48" s="193"/>
      <c r="K48" s="194"/>
    </row>
    <row r="49" spans="1:11" s="7" customFormat="1" ht="21" customHeight="1">
      <c r="A49" s="184" t="s">
        <v>557</v>
      </c>
      <c r="B49" s="1"/>
      <c r="C49" s="1"/>
      <c r="D49" s="101"/>
      <c r="E49" s="24"/>
      <c r="F49" s="2"/>
      <c r="G49" s="2"/>
      <c r="H49" s="191"/>
      <c r="I49" s="191"/>
      <c r="K49" s="191" t="s">
        <v>8</v>
      </c>
    </row>
    <row r="50" ht="19.5" customHeight="1"/>
  </sheetData>
  <sheetProtection password="C6E9" sheet="1" objects="1" scenarios="1" formatCells="0"/>
  <mergeCells count="7">
    <mergeCell ref="A4:C4"/>
    <mergeCell ref="A1:C1"/>
    <mergeCell ref="A2:C2"/>
    <mergeCell ref="D4:E4"/>
    <mergeCell ref="F1:G1"/>
    <mergeCell ref="F2:G2"/>
    <mergeCell ref="E3:K3"/>
  </mergeCells>
  <dataValidations count="8">
    <dataValidation type="whole" operator="lessThanOrEqual" allowBlank="1" showInputMessage="1" showErrorMessage="1" sqref="H5:I33">
      <formula1>F5</formula1>
    </dataValidation>
    <dataValidation type="whole" operator="lessThanOrEqual" showInputMessage="1" showErrorMessage="1" sqref="GX5:IV65536 HE3:IV4">
      <formula1>GV5</formula1>
    </dataValidation>
    <dataValidation type="whole" operator="lessThanOrEqual" showInputMessage="1" showErrorMessage="1" sqref="L3:L65536 M5:GW65536 M3:GO4">
      <formula1>#REF!</formula1>
    </dataValidation>
    <dataValidation operator="lessThanOrEqual" allowBlank="1" showInputMessage="1" showErrorMessage="1" sqref="H34:I48"/>
    <dataValidation type="list" allowBlank="1" showInputMessage="1" showErrorMessage="1" sqref="I1">
      <formula1>"B5,B4,B3,B2,B1,A5,A4,A3,A2,A1,B5厚,B4厚,B3厚,B2厚,A6厚,A4厚,B3×4,B3×3,B3×2,B3+B4,B2+B3,B1+B2,三ツ折,はがき,横長B3,変形特殊,"</formula1>
    </dataValidation>
    <dataValidation type="whole" operator="lessThanOrEqual" showInputMessage="1" showErrorMessage="1" sqref="GP3:HD4">
      <formula1>GL3</formula1>
    </dataValidation>
    <dataValidation type="whole" operator="lessThanOrEqual" allowBlank="1" showInputMessage="1" showErrorMessage="1" sqref="G34:G47 G17:G25 G28:G31 G5:G14">
      <formula1>F34</formula1>
    </dataValidation>
    <dataValidation operator="lessThanOrEqual" showInputMessage="1" showErrorMessage="1" sqref="L1:IV2"/>
  </dataValidations>
  <printOptions horizontalCentered="1" verticalCentered="1"/>
  <pageMargins left="0.5905511811023623" right="0.5905511811023623" top="0.6299212598425197" bottom="0.4724409448818898" header="0" footer="0.1968503937007874"/>
  <pageSetup fitToHeight="1" fitToWidth="1" horizontalDpi="300" verticalDpi="300" orientation="portrait" paperSize="9" scale="73" r:id="rId1"/>
</worksheet>
</file>

<file path=xl/worksheets/sheet13.xml><?xml version="1.0" encoding="utf-8"?>
<worksheet xmlns="http://schemas.openxmlformats.org/spreadsheetml/2006/main" xmlns:r="http://schemas.openxmlformats.org/officeDocument/2006/relationships">
  <sheetPr codeName="Sheet12">
    <pageSetUpPr fitToPage="1"/>
  </sheetPr>
  <dimension ref="A1:K49"/>
  <sheetViews>
    <sheetView showGridLines="0" showZeros="0" zoomScale="70" zoomScaleNormal="70" zoomScalePageLayoutView="0" workbookViewId="0" topLeftCell="A1">
      <pane xSplit="3" ySplit="2" topLeftCell="E3" activePane="bottomRight" state="frozen"/>
      <selection pane="topLeft" activeCell="G31" sqref="G31"/>
      <selection pane="topRight" activeCell="G31" sqref="G31"/>
      <selection pane="bottomLeft" activeCell="G31" sqref="G31"/>
      <selection pane="bottomRight" activeCell="A1" sqref="A1:C1"/>
    </sheetView>
  </sheetViews>
  <sheetFormatPr defaultColWidth="9.00390625" defaultRowHeight="13.5"/>
  <cols>
    <col min="1" max="1" width="10.125" style="4" customWidth="1"/>
    <col min="2" max="2" width="1.625" style="4" customWidth="1"/>
    <col min="3" max="3" width="10.125" style="4" customWidth="1"/>
    <col min="4" max="4" width="10.625" style="86" hidden="1" customWidth="1"/>
    <col min="5" max="5" width="20.625" style="5" customWidth="1"/>
    <col min="6" max="7" width="18.625" style="8" customWidth="1"/>
    <col min="8" max="9" width="12.625" style="4" customWidth="1"/>
    <col min="10" max="11" width="7.625" style="3" customWidth="1"/>
    <col min="12" max="16384" width="9.00390625" style="3" customWidth="1"/>
  </cols>
  <sheetData>
    <row r="1" spans="1:9" s="103" customFormat="1" ht="39.75" customHeight="1">
      <c r="A1" s="363" t="s">
        <v>0</v>
      </c>
      <c r="B1" s="364"/>
      <c r="C1" s="365"/>
      <c r="D1" s="201"/>
      <c r="E1" s="201" t="s">
        <v>52</v>
      </c>
      <c r="F1" s="327"/>
      <c r="G1" s="328"/>
      <c r="H1" s="237" t="s">
        <v>271</v>
      </c>
      <c r="I1" s="248"/>
    </row>
    <row r="2" spans="1:9" s="103" customFormat="1" ht="39.75" customHeight="1">
      <c r="A2" s="360"/>
      <c r="B2" s="361"/>
      <c r="C2" s="362"/>
      <c r="D2" s="201"/>
      <c r="E2" s="201" t="s">
        <v>53</v>
      </c>
      <c r="F2" s="327"/>
      <c r="G2" s="328"/>
      <c r="H2" s="237" t="s">
        <v>11</v>
      </c>
      <c r="I2" s="249">
        <f>SUM(A6,A19,A31)</f>
        <v>0</v>
      </c>
    </row>
    <row r="3" spans="4:11" s="103" customFormat="1" ht="24.75" customHeight="1">
      <c r="D3" s="106"/>
      <c r="E3" s="367" t="str">
        <f>'岐阜市'!E3</f>
        <v>※2023年8月は第4金曜日のみ、12月は第2金曜日のみ（通常第4金曜日実施販売店対象）の実施となります。</v>
      </c>
      <c r="F3" s="367"/>
      <c r="G3" s="367"/>
      <c r="H3" s="367"/>
      <c r="I3" s="367"/>
      <c r="J3" s="367"/>
      <c r="K3" s="367"/>
    </row>
    <row r="4" spans="1:11" s="115" customFormat="1" ht="21" customHeight="1">
      <c r="A4" s="358" t="s">
        <v>57</v>
      </c>
      <c r="B4" s="342"/>
      <c r="C4" s="359"/>
      <c r="D4" s="341" t="s">
        <v>58</v>
      </c>
      <c r="E4" s="366"/>
      <c r="F4" s="114" t="s">
        <v>55</v>
      </c>
      <c r="G4" s="218" t="s">
        <v>284</v>
      </c>
      <c r="H4" s="224" t="s">
        <v>56</v>
      </c>
      <c r="I4" s="219" t="s">
        <v>306</v>
      </c>
      <c r="J4" s="197" t="s">
        <v>300</v>
      </c>
      <c r="K4" s="198" t="s">
        <v>301</v>
      </c>
    </row>
    <row r="5" spans="1:11" ht="21" customHeight="1">
      <c r="A5" s="135" t="s">
        <v>41</v>
      </c>
      <c r="B5" s="173"/>
      <c r="C5" s="174"/>
      <c r="D5" s="82" t="s">
        <v>158</v>
      </c>
      <c r="E5" s="19" t="s">
        <v>413</v>
      </c>
      <c r="F5" s="25">
        <v>9100</v>
      </c>
      <c r="G5" s="113"/>
      <c r="H5" s="230">
        <v>5300</v>
      </c>
      <c r="I5" s="175">
        <v>3800</v>
      </c>
      <c r="J5" s="210"/>
      <c r="K5" s="212" t="s">
        <v>302</v>
      </c>
    </row>
    <row r="6" spans="1:11" ht="21" customHeight="1">
      <c r="A6" s="48">
        <f>SUM(G16)</f>
        <v>0</v>
      </c>
      <c r="B6" s="47" t="s">
        <v>44</v>
      </c>
      <c r="C6" s="49">
        <f>SUM(F16)</f>
        <v>17700</v>
      </c>
      <c r="D6" s="83" t="s">
        <v>159</v>
      </c>
      <c r="E6" s="20" t="s">
        <v>416</v>
      </c>
      <c r="F6" s="18">
        <v>2000</v>
      </c>
      <c r="G6" s="12"/>
      <c r="H6" s="227">
        <v>1350</v>
      </c>
      <c r="I6" s="175">
        <v>650</v>
      </c>
      <c r="J6" s="206"/>
      <c r="K6" s="205" t="s">
        <v>302</v>
      </c>
    </row>
    <row r="7" spans="1:11" ht="21" customHeight="1">
      <c r="A7" s="75"/>
      <c r="B7" s="76"/>
      <c r="C7" s="77"/>
      <c r="D7" s="83" t="s">
        <v>160</v>
      </c>
      <c r="E7" s="20" t="s">
        <v>415</v>
      </c>
      <c r="F7" s="18">
        <v>1950</v>
      </c>
      <c r="G7" s="12"/>
      <c r="H7" s="227">
        <v>1200</v>
      </c>
      <c r="I7" s="175">
        <v>750</v>
      </c>
      <c r="J7" s="206"/>
      <c r="K7" s="205" t="s">
        <v>302</v>
      </c>
    </row>
    <row r="8" spans="1:11" ht="21" customHeight="1">
      <c r="A8" s="75"/>
      <c r="B8" s="76"/>
      <c r="C8" s="77"/>
      <c r="D8" s="83" t="s">
        <v>161</v>
      </c>
      <c r="E8" s="20" t="s">
        <v>414</v>
      </c>
      <c r="F8" s="18">
        <v>2050</v>
      </c>
      <c r="G8" s="12"/>
      <c r="H8" s="227">
        <v>1250</v>
      </c>
      <c r="I8" s="175">
        <v>800</v>
      </c>
      <c r="J8" s="206"/>
      <c r="K8" s="205" t="s">
        <v>302</v>
      </c>
    </row>
    <row r="9" spans="1:11" ht="21" customHeight="1">
      <c r="A9" s="75"/>
      <c r="B9" s="76"/>
      <c r="C9" s="77"/>
      <c r="D9" s="83" t="s">
        <v>162</v>
      </c>
      <c r="E9" s="20" t="s">
        <v>471</v>
      </c>
      <c r="F9" s="18">
        <v>2600</v>
      </c>
      <c r="G9" s="12"/>
      <c r="H9" s="227">
        <v>1850</v>
      </c>
      <c r="I9" s="175">
        <v>750</v>
      </c>
      <c r="J9" s="206"/>
      <c r="K9" s="205" t="s">
        <v>302</v>
      </c>
    </row>
    <row r="10" spans="1:11" ht="21" customHeight="1">
      <c r="A10" s="75"/>
      <c r="B10" s="76"/>
      <c r="C10" s="77"/>
      <c r="D10" s="83"/>
      <c r="E10" s="20"/>
      <c r="F10" s="18"/>
      <c r="G10" s="12"/>
      <c r="H10" s="227"/>
      <c r="I10" s="117"/>
      <c r="J10" s="206"/>
      <c r="K10" s="207"/>
    </row>
    <row r="11" spans="1:11" ht="21" customHeight="1">
      <c r="A11" s="75"/>
      <c r="B11" s="76"/>
      <c r="C11" s="77"/>
      <c r="D11" s="83"/>
      <c r="E11" s="20"/>
      <c r="F11" s="18"/>
      <c r="G11" s="12"/>
      <c r="H11" s="227"/>
      <c r="I11" s="117"/>
      <c r="J11" s="206"/>
      <c r="K11" s="207"/>
    </row>
    <row r="12" spans="1:11" ht="21" customHeight="1">
      <c r="A12" s="75"/>
      <c r="B12" s="76"/>
      <c r="C12" s="77"/>
      <c r="D12" s="83"/>
      <c r="E12" s="20"/>
      <c r="F12" s="18"/>
      <c r="G12" s="12"/>
      <c r="H12" s="227"/>
      <c r="I12" s="117"/>
      <c r="J12" s="206"/>
      <c r="K12" s="207"/>
    </row>
    <row r="13" spans="1:11" ht="21" customHeight="1">
      <c r="A13" s="75"/>
      <c r="B13" s="76"/>
      <c r="C13" s="77"/>
      <c r="D13" s="83"/>
      <c r="E13" s="20"/>
      <c r="F13" s="18"/>
      <c r="G13" s="12"/>
      <c r="H13" s="227"/>
      <c r="I13" s="117"/>
      <c r="J13" s="206"/>
      <c r="K13" s="207"/>
    </row>
    <row r="14" spans="1:11" ht="21" customHeight="1">
      <c r="A14" s="75"/>
      <c r="B14" s="76"/>
      <c r="C14" s="77"/>
      <c r="D14" s="83"/>
      <c r="E14" s="20"/>
      <c r="F14" s="18"/>
      <c r="G14" s="12"/>
      <c r="H14" s="227"/>
      <c r="I14" s="117"/>
      <c r="J14" s="206"/>
      <c r="K14" s="207"/>
    </row>
    <row r="15" spans="1:11" ht="21" customHeight="1">
      <c r="A15" s="164"/>
      <c r="B15" s="165"/>
      <c r="C15" s="166"/>
      <c r="D15" s="88"/>
      <c r="E15" s="93"/>
      <c r="F15" s="34"/>
      <c r="G15" s="44"/>
      <c r="H15" s="228"/>
      <c r="I15" s="118"/>
      <c r="J15" s="208"/>
      <c r="K15" s="209"/>
    </row>
    <row r="16" spans="1:11" s="7" customFormat="1" ht="21" customHeight="1">
      <c r="A16" s="185"/>
      <c r="B16" s="186"/>
      <c r="C16" s="187"/>
      <c r="D16" s="85"/>
      <c r="E16" s="92" t="str">
        <f>CONCATENATE(FIXED(COUNTA(E5:E15),0,0),"　店")</f>
        <v>5　店</v>
      </c>
      <c r="F16" s="15">
        <f>SUM(F5:F15)</f>
        <v>17700</v>
      </c>
      <c r="G16" s="15">
        <f>SUM(G5:G15)</f>
        <v>0</v>
      </c>
      <c r="H16" s="222">
        <f>SUM(H5:H15)</f>
        <v>10950</v>
      </c>
      <c r="I16" s="32">
        <f>SUM(I5:I15)</f>
        <v>6750</v>
      </c>
      <c r="J16" s="193"/>
      <c r="K16" s="194"/>
    </row>
    <row r="17" spans="1:11" s="7" customFormat="1" ht="21" customHeight="1">
      <c r="A17" s="164"/>
      <c r="B17" s="165"/>
      <c r="C17" s="166"/>
      <c r="D17" s="88"/>
      <c r="E17" s="93"/>
      <c r="F17" s="34"/>
      <c r="G17" s="34"/>
      <c r="H17" s="228"/>
      <c r="I17" s="232"/>
      <c r="J17" s="193"/>
      <c r="K17" s="194"/>
    </row>
    <row r="18" spans="1:11" ht="21" customHeight="1">
      <c r="A18" s="188" t="s">
        <v>42</v>
      </c>
      <c r="B18" s="189"/>
      <c r="C18" s="190"/>
      <c r="D18" s="82" t="s">
        <v>163</v>
      </c>
      <c r="E18" s="19" t="s">
        <v>549</v>
      </c>
      <c r="F18" s="25">
        <v>5150</v>
      </c>
      <c r="G18" s="119"/>
      <c r="H18" s="233">
        <v>3550</v>
      </c>
      <c r="I18" s="116">
        <v>1600</v>
      </c>
      <c r="J18" s="210"/>
      <c r="K18" s="212" t="s">
        <v>302</v>
      </c>
    </row>
    <row r="19" spans="1:11" ht="21" customHeight="1">
      <c r="A19" s="141">
        <f>SUM(G28)</f>
        <v>0</v>
      </c>
      <c r="B19" s="142" t="s">
        <v>44</v>
      </c>
      <c r="C19" s="143">
        <f>SUM(F28)</f>
        <v>11250</v>
      </c>
      <c r="D19" s="83" t="s">
        <v>164</v>
      </c>
      <c r="E19" s="20" t="s">
        <v>418</v>
      </c>
      <c r="F19" s="18">
        <v>4400</v>
      </c>
      <c r="G19" s="44"/>
      <c r="H19" s="228">
        <v>2850</v>
      </c>
      <c r="I19" s="175">
        <v>1550</v>
      </c>
      <c r="J19" s="206"/>
      <c r="K19" s="205" t="s">
        <v>302</v>
      </c>
    </row>
    <row r="20" spans="1:11" ht="21" customHeight="1">
      <c r="A20" s="164"/>
      <c r="B20" s="165"/>
      <c r="C20" s="166"/>
      <c r="D20" s="83" t="s">
        <v>165</v>
      </c>
      <c r="E20" s="20" t="s">
        <v>503</v>
      </c>
      <c r="F20" s="18">
        <v>800</v>
      </c>
      <c r="G20" s="44"/>
      <c r="H20" s="228">
        <v>800</v>
      </c>
      <c r="I20" s="246">
        <v>0</v>
      </c>
      <c r="J20" s="206"/>
      <c r="K20" s="205"/>
    </row>
    <row r="21" spans="1:11" ht="21" customHeight="1">
      <c r="A21" s="75"/>
      <c r="B21" s="76"/>
      <c r="C21" s="77"/>
      <c r="D21" s="83" t="s">
        <v>166</v>
      </c>
      <c r="E21" s="20" t="s">
        <v>417</v>
      </c>
      <c r="F21" s="18">
        <v>900</v>
      </c>
      <c r="G21" s="12"/>
      <c r="H21" s="227">
        <v>900</v>
      </c>
      <c r="I21" s="246">
        <v>0</v>
      </c>
      <c r="J21" s="206"/>
      <c r="K21" s="205"/>
    </row>
    <row r="22" spans="1:11" ht="21" customHeight="1">
      <c r="A22" s="164"/>
      <c r="B22" s="165"/>
      <c r="C22" s="166"/>
      <c r="D22" s="88"/>
      <c r="E22" s="35"/>
      <c r="F22" s="34"/>
      <c r="G22" s="44"/>
      <c r="H22" s="228"/>
      <c r="I22" s="118"/>
      <c r="J22" s="206"/>
      <c r="K22" s="207"/>
    </row>
    <row r="23" spans="1:11" ht="21" customHeight="1">
      <c r="A23" s="164"/>
      <c r="B23" s="165"/>
      <c r="C23" s="166"/>
      <c r="D23" s="88"/>
      <c r="E23" s="35"/>
      <c r="F23" s="34"/>
      <c r="G23" s="44"/>
      <c r="H23" s="228"/>
      <c r="I23" s="118"/>
      <c r="J23" s="206"/>
      <c r="K23" s="207"/>
    </row>
    <row r="24" spans="1:11" ht="21" customHeight="1">
      <c r="A24" s="164"/>
      <c r="B24" s="165"/>
      <c r="C24" s="166"/>
      <c r="D24" s="88"/>
      <c r="E24" s="35"/>
      <c r="F24" s="34"/>
      <c r="G24" s="44"/>
      <c r="H24" s="228"/>
      <c r="I24" s="118"/>
      <c r="J24" s="206"/>
      <c r="K24" s="207"/>
    </row>
    <row r="25" spans="1:11" ht="21" customHeight="1">
      <c r="A25" s="164"/>
      <c r="B25" s="165"/>
      <c r="C25" s="166"/>
      <c r="D25" s="88"/>
      <c r="E25" s="35"/>
      <c r="F25" s="34"/>
      <c r="G25" s="44"/>
      <c r="H25" s="228"/>
      <c r="I25" s="118"/>
      <c r="J25" s="206"/>
      <c r="K25" s="207"/>
    </row>
    <row r="26" spans="1:11" ht="21" customHeight="1">
      <c r="A26" s="164"/>
      <c r="B26" s="165"/>
      <c r="C26" s="166"/>
      <c r="D26" s="88"/>
      <c r="E26" s="93"/>
      <c r="F26" s="34"/>
      <c r="G26" s="44"/>
      <c r="H26" s="228"/>
      <c r="I26" s="118"/>
      <c r="J26" s="206"/>
      <c r="K26" s="207"/>
    </row>
    <row r="27" spans="1:11" ht="21" customHeight="1">
      <c r="A27" s="164"/>
      <c r="B27" s="165"/>
      <c r="C27" s="166"/>
      <c r="D27" s="88"/>
      <c r="E27" s="93"/>
      <c r="F27" s="34"/>
      <c r="G27" s="44"/>
      <c r="H27" s="228"/>
      <c r="I27" s="118"/>
      <c r="J27" s="208"/>
      <c r="K27" s="209"/>
    </row>
    <row r="28" spans="1:11" s="7" customFormat="1" ht="21" customHeight="1">
      <c r="A28" s="185"/>
      <c r="B28" s="186"/>
      <c r="C28" s="187"/>
      <c r="D28" s="85"/>
      <c r="E28" s="92" t="str">
        <f>CONCATENATE(FIXED(COUNTA(E18:E27),0,0),"　店")</f>
        <v>4　店</v>
      </c>
      <c r="F28" s="15">
        <f>SUM(F18:F27)</f>
        <v>11250</v>
      </c>
      <c r="G28" s="15">
        <f>SUM(G18:G27)</f>
        <v>0</v>
      </c>
      <c r="H28" s="222">
        <f>SUM(H18:H27)</f>
        <v>8100</v>
      </c>
      <c r="I28" s="32">
        <f>SUM(I18:I27)</f>
        <v>3150</v>
      </c>
      <c r="J28" s="193"/>
      <c r="K28" s="194"/>
    </row>
    <row r="29" spans="1:11" s="7" customFormat="1" ht="21" customHeight="1">
      <c r="A29" s="164"/>
      <c r="B29" s="165"/>
      <c r="C29" s="166"/>
      <c r="D29" s="88"/>
      <c r="E29" s="93"/>
      <c r="F29" s="34"/>
      <c r="G29" s="34"/>
      <c r="H29" s="228"/>
      <c r="I29" s="232"/>
      <c r="J29" s="193"/>
      <c r="K29" s="194"/>
    </row>
    <row r="30" spans="1:11" ht="21" customHeight="1">
      <c r="A30" s="188" t="s">
        <v>43</v>
      </c>
      <c r="B30" s="189"/>
      <c r="C30" s="190"/>
      <c r="D30" s="82" t="s">
        <v>167</v>
      </c>
      <c r="E30" s="19" t="s">
        <v>420</v>
      </c>
      <c r="F30" s="25">
        <v>3200</v>
      </c>
      <c r="G30" s="119"/>
      <c r="H30" s="233">
        <v>3200</v>
      </c>
      <c r="I30" s="242">
        <v>0</v>
      </c>
      <c r="J30" s="210"/>
      <c r="K30" s="212"/>
    </row>
    <row r="31" spans="1:11" ht="21" customHeight="1">
      <c r="A31" s="141">
        <f>SUM(G48)</f>
        <v>0</v>
      </c>
      <c r="B31" s="142" t="s">
        <v>44</v>
      </c>
      <c r="C31" s="143">
        <f>SUM(F48)</f>
        <v>10700</v>
      </c>
      <c r="D31" s="83" t="s">
        <v>168</v>
      </c>
      <c r="E31" s="20" t="s">
        <v>421</v>
      </c>
      <c r="F31" s="18">
        <v>2000</v>
      </c>
      <c r="G31" s="44"/>
      <c r="H31" s="228">
        <v>2000</v>
      </c>
      <c r="I31" s="246">
        <v>0</v>
      </c>
      <c r="J31" s="206"/>
      <c r="K31" s="205"/>
    </row>
    <row r="32" spans="1:11" ht="21" customHeight="1">
      <c r="A32" s="164"/>
      <c r="B32" s="165"/>
      <c r="C32" s="166"/>
      <c r="D32" s="83" t="s">
        <v>169</v>
      </c>
      <c r="E32" s="20" t="s">
        <v>504</v>
      </c>
      <c r="F32" s="18">
        <v>700</v>
      </c>
      <c r="G32" s="44"/>
      <c r="H32" s="228">
        <v>700</v>
      </c>
      <c r="I32" s="246">
        <v>0</v>
      </c>
      <c r="J32" s="206"/>
      <c r="K32" s="205"/>
    </row>
    <row r="33" spans="1:11" ht="21" customHeight="1">
      <c r="A33" s="164"/>
      <c r="B33" s="165"/>
      <c r="C33" s="166"/>
      <c r="D33" s="83" t="s">
        <v>170</v>
      </c>
      <c r="E33" s="68" t="s">
        <v>419</v>
      </c>
      <c r="F33" s="18">
        <v>1150</v>
      </c>
      <c r="G33" s="44"/>
      <c r="H33" s="228">
        <v>1150</v>
      </c>
      <c r="I33" s="246">
        <v>0</v>
      </c>
      <c r="J33" s="206"/>
      <c r="K33" s="205"/>
    </row>
    <row r="34" spans="1:11" ht="21" customHeight="1">
      <c r="A34" s="164"/>
      <c r="B34" s="165"/>
      <c r="C34" s="166"/>
      <c r="D34" s="83" t="s">
        <v>171</v>
      </c>
      <c r="E34" s="68" t="s">
        <v>474</v>
      </c>
      <c r="F34" s="18">
        <v>500</v>
      </c>
      <c r="G34" s="44"/>
      <c r="H34" s="228">
        <v>500</v>
      </c>
      <c r="I34" s="246">
        <v>0</v>
      </c>
      <c r="J34" s="206"/>
      <c r="K34" s="205"/>
    </row>
    <row r="35" spans="1:11" ht="21" customHeight="1">
      <c r="A35" s="164"/>
      <c r="B35" s="165"/>
      <c r="C35" s="166"/>
      <c r="D35" s="83" t="s">
        <v>172</v>
      </c>
      <c r="E35" s="68" t="s">
        <v>473</v>
      </c>
      <c r="F35" s="18">
        <v>500</v>
      </c>
      <c r="G35" s="44"/>
      <c r="H35" s="228">
        <v>500</v>
      </c>
      <c r="I35" s="246">
        <v>0</v>
      </c>
      <c r="J35" s="206"/>
      <c r="K35" s="205"/>
    </row>
    <row r="36" spans="1:11" ht="21" customHeight="1">
      <c r="A36" s="164"/>
      <c r="B36" s="165"/>
      <c r="C36" s="166"/>
      <c r="D36" s="83" t="s">
        <v>173</v>
      </c>
      <c r="E36" s="68" t="s">
        <v>472</v>
      </c>
      <c r="F36" s="18">
        <v>600</v>
      </c>
      <c r="G36" s="44"/>
      <c r="H36" s="228">
        <v>600</v>
      </c>
      <c r="I36" s="246">
        <v>0</v>
      </c>
      <c r="J36" s="206"/>
      <c r="K36" s="205"/>
    </row>
    <row r="37" spans="1:11" ht="21" customHeight="1">
      <c r="A37" s="164"/>
      <c r="B37" s="165"/>
      <c r="C37" s="166"/>
      <c r="D37" s="83" t="s">
        <v>174</v>
      </c>
      <c r="E37" s="68" t="s">
        <v>555</v>
      </c>
      <c r="F37" s="18">
        <v>2050</v>
      </c>
      <c r="G37" s="44"/>
      <c r="H37" s="228">
        <v>2050</v>
      </c>
      <c r="I37" s="246">
        <v>0</v>
      </c>
      <c r="J37" s="206"/>
      <c r="K37" s="205"/>
    </row>
    <row r="38" spans="1:11" ht="21" customHeight="1">
      <c r="A38" s="164"/>
      <c r="B38" s="165"/>
      <c r="C38" s="166"/>
      <c r="D38" s="83"/>
      <c r="E38" s="94"/>
      <c r="F38" s="10"/>
      <c r="G38" s="44"/>
      <c r="H38" s="228"/>
      <c r="I38" s="118"/>
      <c r="J38" s="206"/>
      <c r="K38" s="207"/>
    </row>
    <row r="39" spans="1:11" ht="21" customHeight="1">
      <c r="A39" s="75"/>
      <c r="B39" s="76"/>
      <c r="C39" s="77"/>
      <c r="D39" s="83"/>
      <c r="E39" s="91"/>
      <c r="F39" s="10"/>
      <c r="G39" s="12"/>
      <c r="H39" s="227"/>
      <c r="I39" s="117"/>
      <c r="J39" s="206"/>
      <c r="K39" s="207"/>
    </row>
    <row r="40" spans="1:11" ht="21" customHeight="1">
      <c r="A40" s="75"/>
      <c r="B40" s="76"/>
      <c r="C40" s="77"/>
      <c r="D40" s="83"/>
      <c r="E40" s="91"/>
      <c r="F40" s="10"/>
      <c r="G40" s="12"/>
      <c r="H40" s="227"/>
      <c r="I40" s="117"/>
      <c r="J40" s="206"/>
      <c r="K40" s="207"/>
    </row>
    <row r="41" spans="1:11" ht="21" customHeight="1">
      <c r="A41" s="75"/>
      <c r="B41" s="76"/>
      <c r="C41" s="77"/>
      <c r="D41" s="83"/>
      <c r="E41" s="91"/>
      <c r="F41" s="10"/>
      <c r="G41" s="12"/>
      <c r="H41" s="227"/>
      <c r="I41" s="117"/>
      <c r="J41" s="206"/>
      <c r="K41" s="207"/>
    </row>
    <row r="42" spans="1:11" ht="21" customHeight="1">
      <c r="A42" s="75"/>
      <c r="B42" s="76"/>
      <c r="C42" s="77"/>
      <c r="D42" s="83"/>
      <c r="E42" s="91"/>
      <c r="F42" s="10"/>
      <c r="G42" s="12"/>
      <c r="H42" s="227"/>
      <c r="I42" s="117"/>
      <c r="J42" s="206"/>
      <c r="K42" s="207"/>
    </row>
    <row r="43" spans="1:11" ht="21" customHeight="1">
      <c r="A43" s="75"/>
      <c r="B43" s="76"/>
      <c r="C43" s="77"/>
      <c r="D43" s="83"/>
      <c r="E43" s="91"/>
      <c r="F43" s="10"/>
      <c r="G43" s="12"/>
      <c r="H43" s="227"/>
      <c r="I43" s="117"/>
      <c r="J43" s="206"/>
      <c r="K43" s="207"/>
    </row>
    <row r="44" spans="1:11" ht="21" customHeight="1">
      <c r="A44" s="75"/>
      <c r="B44" s="76"/>
      <c r="C44" s="77"/>
      <c r="D44" s="83"/>
      <c r="E44" s="91"/>
      <c r="F44" s="10"/>
      <c r="G44" s="12"/>
      <c r="H44" s="227"/>
      <c r="I44" s="117"/>
      <c r="J44" s="206"/>
      <c r="K44" s="207"/>
    </row>
    <row r="45" spans="1:11" ht="21" customHeight="1">
      <c r="A45" s="75"/>
      <c r="B45" s="76"/>
      <c r="C45" s="77"/>
      <c r="D45" s="83"/>
      <c r="E45" s="91"/>
      <c r="F45" s="10"/>
      <c r="G45" s="12"/>
      <c r="H45" s="227"/>
      <c r="I45" s="117"/>
      <c r="J45" s="206"/>
      <c r="K45" s="207"/>
    </row>
    <row r="46" spans="1:11" ht="21" customHeight="1">
      <c r="A46" s="75"/>
      <c r="B46" s="76"/>
      <c r="C46" s="77"/>
      <c r="D46" s="83"/>
      <c r="E46" s="91"/>
      <c r="F46" s="10"/>
      <c r="G46" s="12"/>
      <c r="H46" s="227"/>
      <c r="I46" s="117"/>
      <c r="J46" s="206"/>
      <c r="K46" s="207"/>
    </row>
    <row r="47" spans="1:11" ht="21" customHeight="1">
      <c r="A47" s="75"/>
      <c r="B47" s="76"/>
      <c r="C47" s="77"/>
      <c r="D47" s="83"/>
      <c r="E47" s="91"/>
      <c r="F47" s="10"/>
      <c r="G47" s="12"/>
      <c r="H47" s="227"/>
      <c r="I47" s="118"/>
      <c r="J47" s="208"/>
      <c r="K47" s="209"/>
    </row>
    <row r="48" spans="1:11" s="7" customFormat="1" ht="21" customHeight="1">
      <c r="A48" s="13"/>
      <c r="B48" s="28"/>
      <c r="C48" s="29"/>
      <c r="D48" s="85"/>
      <c r="E48" s="92" t="str">
        <f>CONCATENATE(FIXED(COUNTA(E30:E47),0,0),"　店")</f>
        <v>8　店</v>
      </c>
      <c r="F48" s="15">
        <f>SUM(F30:F47)</f>
        <v>10700</v>
      </c>
      <c r="G48" s="15">
        <f>SUM(G30:G47)</f>
        <v>0</v>
      </c>
      <c r="H48" s="229">
        <f>SUM(H30:H47)</f>
        <v>10700</v>
      </c>
      <c r="I48" s="243">
        <f>SUM(I30:I47)</f>
        <v>0</v>
      </c>
      <c r="J48" s="193"/>
      <c r="K48" s="194"/>
    </row>
    <row r="49" spans="1:11" s="7" customFormat="1" ht="21" customHeight="1">
      <c r="A49" s="184" t="s">
        <v>557</v>
      </c>
      <c r="B49" s="1"/>
      <c r="C49" s="1"/>
      <c r="D49" s="101"/>
      <c r="E49" s="24"/>
      <c r="F49" s="2"/>
      <c r="G49" s="2"/>
      <c r="H49" s="191"/>
      <c r="I49" s="191"/>
      <c r="K49" s="191" t="s">
        <v>8</v>
      </c>
    </row>
    <row r="50" ht="19.5" customHeight="1"/>
  </sheetData>
  <sheetProtection password="C6E9" sheet="1" objects="1" scenarios="1" formatCells="0"/>
  <mergeCells count="7">
    <mergeCell ref="A4:C4"/>
    <mergeCell ref="A1:C1"/>
    <mergeCell ref="A2:C2"/>
    <mergeCell ref="D4:E4"/>
    <mergeCell ref="F1:G1"/>
    <mergeCell ref="F2:G2"/>
    <mergeCell ref="E3:K3"/>
  </mergeCells>
  <dataValidations count="8">
    <dataValidation type="whole" operator="lessThanOrEqual" allowBlank="1" showInputMessage="1" showErrorMessage="1" sqref="H40:I48 H28:I29 H5:I17 I18:I21 I30:I37">
      <formula1>F40</formula1>
    </dataValidation>
    <dataValidation type="whole" operator="lessThanOrEqual" showInputMessage="1" showErrorMessage="1" sqref="GX5:IV65536 HE3:IV4">
      <formula1>GV5</formula1>
    </dataValidation>
    <dataValidation type="whole" operator="lessThanOrEqual" showInputMessage="1" showErrorMessage="1" sqref="L3:L65536 M5:GW65536 M3:GO4">
      <formula1>#REF!</formula1>
    </dataValidation>
    <dataValidation operator="lessThanOrEqual" allowBlank="1" showInputMessage="1" showErrorMessage="1" sqref="I38:I39 I22:I27 H18:H27 H30:H39"/>
    <dataValidation type="list" allowBlank="1" showInputMessage="1" showErrorMessage="1" sqref="I1">
      <formula1>"B5,B4,B3,B2,B1,A5,A4,A3,A2,A1,B5厚,B4厚,B3厚,B2厚,A6厚,A4厚,B3×4,B3×3,B3×2,B3+B4,B2+B3,B1+B2,三ツ折,はがき,横長B3,変形特殊,"</formula1>
    </dataValidation>
    <dataValidation type="whole" operator="lessThanOrEqual" showInputMessage="1" showErrorMessage="1" sqref="GP3:HD4">
      <formula1>GL3</formula1>
    </dataValidation>
    <dataValidation type="whole" operator="lessThanOrEqual" allowBlank="1" showInputMessage="1" showErrorMessage="1" sqref="G5:G15 G18:G27 G30:G47">
      <formula1>F5</formula1>
    </dataValidation>
    <dataValidation operator="lessThanOrEqual" showInputMessage="1" showErrorMessage="1" sqref="L1:IV2"/>
  </dataValidations>
  <printOptions horizontalCentered="1" verticalCentered="1"/>
  <pageMargins left="0.5905511811023623" right="0.5905511811023623" top="0.6299212598425197" bottom="0.4724409448818898" header="0" footer="0.1968503937007874"/>
  <pageSetup fitToHeight="1" fitToWidth="1" horizontalDpi="300" verticalDpi="300" orientation="portrait" paperSize="9" scale="73" r:id="rId1"/>
</worksheet>
</file>

<file path=xl/worksheets/sheet14.xml><?xml version="1.0" encoding="utf-8"?>
<worksheet xmlns="http://schemas.openxmlformats.org/spreadsheetml/2006/main" xmlns:r="http://schemas.openxmlformats.org/officeDocument/2006/relationships">
  <sheetPr codeName="Sheet14">
    <pageSetUpPr fitToPage="1"/>
  </sheetPr>
  <dimension ref="A1:K49"/>
  <sheetViews>
    <sheetView showGridLines="0" showZeros="0" zoomScale="70" zoomScaleNormal="70" zoomScalePageLayoutView="0" workbookViewId="0" topLeftCell="A1">
      <pane xSplit="3" ySplit="2" topLeftCell="D3" activePane="bottomRight" state="frozen"/>
      <selection pane="topLeft" activeCell="G31" sqref="G31"/>
      <selection pane="topRight" activeCell="G31" sqref="G31"/>
      <selection pane="bottomLeft" activeCell="G31" sqref="G31"/>
      <selection pane="bottomRight" activeCell="I10" sqref="I10"/>
    </sheetView>
  </sheetViews>
  <sheetFormatPr defaultColWidth="9.00390625" defaultRowHeight="13.5"/>
  <cols>
    <col min="1" max="1" width="10.125" style="4" customWidth="1"/>
    <col min="2" max="2" width="1.625" style="4" customWidth="1"/>
    <col min="3" max="3" width="10.125" style="4" customWidth="1"/>
    <col min="4" max="4" width="10.625" style="86" hidden="1" customWidth="1"/>
    <col min="5" max="5" width="20.625" style="5" customWidth="1"/>
    <col min="6" max="7" width="18.625" style="8" customWidth="1"/>
    <col min="8" max="9" width="12.625" style="4" customWidth="1"/>
    <col min="10" max="11" width="7.625" style="3" customWidth="1"/>
    <col min="12" max="16384" width="9.00390625" style="3" customWidth="1"/>
  </cols>
  <sheetData>
    <row r="1" spans="1:9" s="103" customFormat="1" ht="39.75" customHeight="1">
      <c r="A1" s="363" t="s">
        <v>0</v>
      </c>
      <c r="B1" s="364"/>
      <c r="C1" s="365"/>
      <c r="D1" s="201"/>
      <c r="E1" s="201" t="s">
        <v>52</v>
      </c>
      <c r="F1" s="327"/>
      <c r="G1" s="328"/>
      <c r="H1" s="237" t="s">
        <v>271</v>
      </c>
      <c r="I1" s="248"/>
    </row>
    <row r="2" spans="1:9" s="103" customFormat="1" ht="39.75" customHeight="1">
      <c r="A2" s="360"/>
      <c r="B2" s="361"/>
      <c r="C2" s="362"/>
      <c r="D2" s="201"/>
      <c r="E2" s="201" t="s">
        <v>53</v>
      </c>
      <c r="F2" s="327"/>
      <c r="G2" s="328"/>
      <c r="H2" s="237" t="s">
        <v>11</v>
      </c>
      <c r="I2" s="249">
        <f>SUM(A6,A29)</f>
        <v>0</v>
      </c>
    </row>
    <row r="3" spans="4:11" s="103" customFormat="1" ht="24.75" customHeight="1">
      <c r="D3" s="106"/>
      <c r="E3" s="367" t="str">
        <f>'岐阜市'!E3</f>
        <v>※2023年8月は第4金曜日のみ、12月は第2金曜日のみ（通常第4金曜日実施販売店対象）の実施となります。</v>
      </c>
      <c r="F3" s="367"/>
      <c r="G3" s="367"/>
      <c r="H3" s="367"/>
      <c r="I3" s="367"/>
      <c r="J3" s="367"/>
      <c r="K3" s="367"/>
    </row>
    <row r="4" spans="1:11" s="115" customFormat="1" ht="21" customHeight="1">
      <c r="A4" s="358" t="s">
        <v>57</v>
      </c>
      <c r="B4" s="342"/>
      <c r="C4" s="359"/>
      <c r="D4" s="341" t="s">
        <v>58</v>
      </c>
      <c r="E4" s="366"/>
      <c r="F4" s="114" t="s">
        <v>55</v>
      </c>
      <c r="G4" s="218" t="s">
        <v>284</v>
      </c>
      <c r="H4" s="224" t="s">
        <v>56</v>
      </c>
      <c r="I4" s="219" t="s">
        <v>306</v>
      </c>
      <c r="J4" s="197" t="s">
        <v>300</v>
      </c>
      <c r="K4" s="198" t="s">
        <v>301</v>
      </c>
    </row>
    <row r="5" spans="1:11" ht="21" customHeight="1">
      <c r="A5" s="135" t="s">
        <v>45</v>
      </c>
      <c r="B5" s="173"/>
      <c r="C5" s="174"/>
      <c r="D5" s="82" t="s">
        <v>175</v>
      </c>
      <c r="E5" s="19" t="s">
        <v>550</v>
      </c>
      <c r="F5" s="25">
        <v>2550</v>
      </c>
      <c r="G5" s="113"/>
      <c r="H5" s="230">
        <v>2550</v>
      </c>
      <c r="I5" s="246">
        <v>0</v>
      </c>
      <c r="J5" s="210"/>
      <c r="K5" s="211"/>
    </row>
    <row r="6" spans="1:11" ht="21" customHeight="1">
      <c r="A6" s="48">
        <f>SUM(G26)</f>
        <v>0</v>
      </c>
      <c r="B6" s="47" t="s">
        <v>47</v>
      </c>
      <c r="C6" s="49">
        <f>SUM(F26)</f>
        <v>17750</v>
      </c>
      <c r="D6" s="83" t="s">
        <v>176</v>
      </c>
      <c r="E6" s="20" t="s">
        <v>551</v>
      </c>
      <c r="F6" s="18">
        <v>1650</v>
      </c>
      <c r="G6" s="12"/>
      <c r="H6" s="227">
        <v>1650</v>
      </c>
      <c r="I6" s="240">
        <v>0</v>
      </c>
      <c r="J6" s="206"/>
      <c r="K6" s="207"/>
    </row>
    <row r="7" spans="1:11" ht="21" customHeight="1">
      <c r="A7" s="75"/>
      <c r="B7" s="76"/>
      <c r="C7" s="77"/>
      <c r="D7" s="83" t="s">
        <v>177</v>
      </c>
      <c r="E7" s="20" t="s">
        <v>552</v>
      </c>
      <c r="F7" s="18">
        <v>1600</v>
      </c>
      <c r="G7" s="12"/>
      <c r="H7" s="227">
        <v>1600</v>
      </c>
      <c r="I7" s="240">
        <v>0</v>
      </c>
      <c r="J7" s="206"/>
      <c r="K7" s="207"/>
    </row>
    <row r="8" spans="1:11" ht="21" customHeight="1">
      <c r="A8" s="75"/>
      <c r="B8" s="76"/>
      <c r="C8" s="77"/>
      <c r="D8" s="83" t="s">
        <v>178</v>
      </c>
      <c r="E8" s="20" t="s">
        <v>423</v>
      </c>
      <c r="F8" s="18">
        <v>2700</v>
      </c>
      <c r="G8" s="12"/>
      <c r="H8" s="227">
        <v>2700</v>
      </c>
      <c r="I8" s="240">
        <v>0</v>
      </c>
      <c r="J8" s="206"/>
      <c r="K8" s="207"/>
    </row>
    <row r="9" spans="1:11" ht="21" customHeight="1">
      <c r="A9" s="75"/>
      <c r="B9" s="76"/>
      <c r="C9" s="77"/>
      <c r="D9" s="83" t="s">
        <v>179</v>
      </c>
      <c r="E9" s="20" t="s">
        <v>422</v>
      </c>
      <c r="F9" s="18">
        <v>1350</v>
      </c>
      <c r="G9" s="12"/>
      <c r="H9" s="227">
        <v>1350</v>
      </c>
      <c r="I9" s="240">
        <v>0</v>
      </c>
      <c r="J9" s="206"/>
      <c r="K9" s="207"/>
    </row>
    <row r="10" spans="1:11" ht="21" customHeight="1">
      <c r="A10" s="75"/>
      <c r="B10" s="76"/>
      <c r="C10" s="77"/>
      <c r="D10" s="83" t="s">
        <v>180</v>
      </c>
      <c r="E10" s="20" t="s">
        <v>424</v>
      </c>
      <c r="F10" s="18">
        <v>1350</v>
      </c>
      <c r="G10" s="12"/>
      <c r="H10" s="227">
        <v>1350</v>
      </c>
      <c r="I10" s="240">
        <v>0</v>
      </c>
      <c r="J10" s="206"/>
      <c r="K10" s="207"/>
    </row>
    <row r="11" spans="1:11" ht="21" customHeight="1">
      <c r="A11" s="75"/>
      <c r="B11" s="76"/>
      <c r="C11" s="77"/>
      <c r="D11" s="83" t="s">
        <v>181</v>
      </c>
      <c r="E11" s="20" t="s">
        <v>476</v>
      </c>
      <c r="F11" s="18">
        <v>600</v>
      </c>
      <c r="G11" s="12"/>
      <c r="H11" s="227">
        <v>600</v>
      </c>
      <c r="I11" s="240">
        <v>0</v>
      </c>
      <c r="J11" s="206"/>
      <c r="K11" s="207"/>
    </row>
    <row r="12" spans="1:11" ht="21" customHeight="1">
      <c r="A12" s="75"/>
      <c r="B12" s="76"/>
      <c r="C12" s="77"/>
      <c r="D12" s="83" t="s">
        <v>182</v>
      </c>
      <c r="E12" s="20" t="s">
        <v>475</v>
      </c>
      <c r="F12" s="18">
        <v>650</v>
      </c>
      <c r="G12" s="12"/>
      <c r="H12" s="227">
        <v>650</v>
      </c>
      <c r="I12" s="240">
        <v>0</v>
      </c>
      <c r="J12" s="206"/>
      <c r="K12" s="207"/>
    </row>
    <row r="13" spans="1:11" ht="21" customHeight="1">
      <c r="A13" s="48"/>
      <c r="B13" s="47"/>
      <c r="C13" s="49"/>
      <c r="D13" s="83" t="s">
        <v>183</v>
      </c>
      <c r="E13" s="20" t="s">
        <v>307</v>
      </c>
      <c r="F13" s="18">
        <v>1850</v>
      </c>
      <c r="G13" s="12"/>
      <c r="H13" s="227">
        <v>1850</v>
      </c>
      <c r="I13" s="240">
        <v>0</v>
      </c>
      <c r="J13" s="206"/>
      <c r="K13" s="207"/>
    </row>
    <row r="14" spans="1:11" ht="21" customHeight="1">
      <c r="A14" s="50"/>
      <c r="B14" s="51"/>
      <c r="C14" s="52"/>
      <c r="D14" s="83" t="s">
        <v>184</v>
      </c>
      <c r="E14" s="20" t="s">
        <v>477</v>
      </c>
      <c r="F14" s="18">
        <v>950</v>
      </c>
      <c r="G14" s="12"/>
      <c r="H14" s="227">
        <v>950</v>
      </c>
      <c r="I14" s="240">
        <v>0</v>
      </c>
      <c r="J14" s="206"/>
      <c r="K14" s="207"/>
    </row>
    <row r="15" spans="1:11" ht="21" customHeight="1">
      <c r="A15" s="75"/>
      <c r="B15" s="76"/>
      <c r="C15" s="77"/>
      <c r="D15" s="83" t="s">
        <v>185</v>
      </c>
      <c r="E15" s="20" t="s">
        <v>478</v>
      </c>
      <c r="F15" s="18">
        <v>250</v>
      </c>
      <c r="G15" s="12"/>
      <c r="H15" s="227">
        <v>250</v>
      </c>
      <c r="I15" s="240">
        <v>0</v>
      </c>
      <c r="J15" s="206"/>
      <c r="K15" s="207"/>
    </row>
    <row r="16" spans="1:11" ht="21" customHeight="1">
      <c r="A16" s="75"/>
      <c r="B16" s="76"/>
      <c r="C16" s="77"/>
      <c r="D16" s="83" t="s">
        <v>186</v>
      </c>
      <c r="E16" s="20" t="s">
        <v>479</v>
      </c>
      <c r="F16" s="18">
        <v>250</v>
      </c>
      <c r="G16" s="12"/>
      <c r="H16" s="227">
        <v>250</v>
      </c>
      <c r="I16" s="240">
        <v>0</v>
      </c>
      <c r="J16" s="206"/>
      <c r="K16" s="207"/>
    </row>
    <row r="17" spans="1:11" ht="21" customHeight="1">
      <c r="A17" s="75"/>
      <c r="B17" s="76"/>
      <c r="C17" s="77"/>
      <c r="D17" s="83" t="s">
        <v>187</v>
      </c>
      <c r="E17" s="20" t="s">
        <v>480</v>
      </c>
      <c r="F17" s="18">
        <v>1300</v>
      </c>
      <c r="G17" s="12"/>
      <c r="H17" s="227">
        <v>1300</v>
      </c>
      <c r="I17" s="240">
        <v>0</v>
      </c>
      <c r="J17" s="206"/>
      <c r="K17" s="207"/>
    </row>
    <row r="18" spans="1:11" ht="21" customHeight="1">
      <c r="A18" s="48"/>
      <c r="B18" s="47"/>
      <c r="C18" s="49"/>
      <c r="D18" s="83" t="s">
        <v>188</v>
      </c>
      <c r="E18" s="20" t="s">
        <v>425</v>
      </c>
      <c r="F18" s="18">
        <v>700</v>
      </c>
      <c r="G18" s="12"/>
      <c r="H18" s="227">
        <v>700</v>
      </c>
      <c r="I18" s="240">
        <v>0</v>
      </c>
      <c r="J18" s="206"/>
      <c r="K18" s="207"/>
    </row>
    <row r="19" spans="1:11" ht="21" customHeight="1">
      <c r="A19" s="48"/>
      <c r="B19" s="47"/>
      <c r="C19" s="49"/>
      <c r="D19" s="83"/>
      <c r="E19" s="20"/>
      <c r="F19" s="10"/>
      <c r="G19" s="12"/>
      <c r="H19" s="227"/>
      <c r="I19" s="117"/>
      <c r="J19" s="206"/>
      <c r="K19" s="207"/>
    </row>
    <row r="20" spans="1:11" ht="21" customHeight="1">
      <c r="A20" s="48"/>
      <c r="B20" s="47"/>
      <c r="C20" s="49"/>
      <c r="D20" s="83"/>
      <c r="E20" s="20"/>
      <c r="F20" s="10"/>
      <c r="G20" s="12"/>
      <c r="H20" s="227"/>
      <c r="I20" s="117"/>
      <c r="J20" s="206"/>
      <c r="K20" s="207"/>
    </row>
    <row r="21" spans="1:11" ht="21" customHeight="1">
      <c r="A21" s="48"/>
      <c r="B21" s="47"/>
      <c r="C21" s="49"/>
      <c r="D21" s="83"/>
      <c r="E21" s="20"/>
      <c r="F21" s="10"/>
      <c r="G21" s="12"/>
      <c r="H21" s="227"/>
      <c r="I21" s="117"/>
      <c r="J21" s="206"/>
      <c r="K21" s="207"/>
    </row>
    <row r="22" spans="1:11" ht="21" customHeight="1">
      <c r="A22" s="48"/>
      <c r="B22" s="47"/>
      <c r="C22" s="49"/>
      <c r="D22" s="83"/>
      <c r="E22" s="20"/>
      <c r="F22" s="10"/>
      <c r="G22" s="12"/>
      <c r="H22" s="227"/>
      <c r="I22" s="117"/>
      <c r="J22" s="206"/>
      <c r="K22" s="207"/>
    </row>
    <row r="23" spans="1:11" ht="21" customHeight="1">
      <c r="A23" s="48"/>
      <c r="B23" s="47"/>
      <c r="C23" s="49"/>
      <c r="D23" s="83"/>
      <c r="E23" s="20"/>
      <c r="F23" s="10"/>
      <c r="G23" s="12"/>
      <c r="H23" s="227"/>
      <c r="I23" s="117"/>
      <c r="J23" s="206"/>
      <c r="K23" s="207"/>
    </row>
    <row r="24" spans="1:11" ht="21" customHeight="1">
      <c r="A24" s="48"/>
      <c r="B24" s="47"/>
      <c r="C24" s="49"/>
      <c r="D24" s="83"/>
      <c r="E24" s="91"/>
      <c r="F24" s="10"/>
      <c r="G24" s="12"/>
      <c r="H24" s="227"/>
      <c r="I24" s="117"/>
      <c r="J24" s="206"/>
      <c r="K24" s="207"/>
    </row>
    <row r="25" spans="1:11" ht="21" customHeight="1">
      <c r="A25" s="48"/>
      <c r="B25" s="47"/>
      <c r="C25" s="49"/>
      <c r="D25" s="83"/>
      <c r="E25" s="91"/>
      <c r="F25" s="10"/>
      <c r="G25" s="12"/>
      <c r="H25" s="227"/>
      <c r="I25" s="118"/>
      <c r="J25" s="208"/>
      <c r="K25" s="209"/>
    </row>
    <row r="26" spans="1:11" s="7" customFormat="1" ht="21" customHeight="1">
      <c r="A26" s="185"/>
      <c r="B26" s="186"/>
      <c r="C26" s="187"/>
      <c r="D26" s="85"/>
      <c r="E26" s="92" t="str">
        <f>CONCATENATE(FIXED(COUNTA(E5:E25),0,0),"　店")</f>
        <v>14　店</v>
      </c>
      <c r="F26" s="15">
        <f>SUM(F5:F25)</f>
        <v>17750</v>
      </c>
      <c r="G26" s="15">
        <f>SUM(G5:G25)</f>
        <v>0</v>
      </c>
      <c r="H26" s="222">
        <f>SUM(H5:H25)</f>
        <v>17750</v>
      </c>
      <c r="I26" s="245">
        <f>SUM(I5:I25)</f>
        <v>0</v>
      </c>
      <c r="J26" s="193"/>
      <c r="K26" s="194"/>
    </row>
    <row r="27" spans="1:11" s="7" customFormat="1" ht="21" customHeight="1">
      <c r="A27" s="141"/>
      <c r="B27" s="142"/>
      <c r="C27" s="143"/>
      <c r="D27" s="88"/>
      <c r="E27" s="93"/>
      <c r="F27" s="34"/>
      <c r="G27" s="34"/>
      <c r="H27" s="228"/>
      <c r="I27" s="232"/>
      <c r="J27" s="193"/>
      <c r="K27" s="194"/>
    </row>
    <row r="28" spans="1:11" ht="21" customHeight="1">
      <c r="A28" s="37" t="s">
        <v>46</v>
      </c>
      <c r="B28" s="45"/>
      <c r="C28" s="46"/>
      <c r="D28" s="82" t="s">
        <v>189</v>
      </c>
      <c r="E28" s="19" t="s">
        <v>556</v>
      </c>
      <c r="F28" s="25">
        <v>1400</v>
      </c>
      <c r="G28" s="113"/>
      <c r="H28" s="230">
        <v>1400</v>
      </c>
      <c r="I28" s="242">
        <v>0</v>
      </c>
      <c r="J28" s="210"/>
      <c r="K28" s="211"/>
    </row>
    <row r="29" spans="1:11" ht="21" customHeight="1">
      <c r="A29" s="48">
        <f>SUM(G48)</f>
        <v>0</v>
      </c>
      <c r="B29" s="47" t="s">
        <v>47</v>
      </c>
      <c r="C29" s="49">
        <f>SUM(F48)</f>
        <v>8750</v>
      </c>
      <c r="D29" s="83" t="s">
        <v>190</v>
      </c>
      <c r="E29" s="20" t="s">
        <v>491</v>
      </c>
      <c r="F29" s="18">
        <v>400</v>
      </c>
      <c r="G29" s="12"/>
      <c r="H29" s="227">
        <v>400</v>
      </c>
      <c r="I29" s="240">
        <v>0</v>
      </c>
      <c r="J29" s="206"/>
      <c r="K29" s="207"/>
    </row>
    <row r="30" spans="1:11" ht="21" customHeight="1">
      <c r="A30" s="48"/>
      <c r="B30" s="47"/>
      <c r="C30" s="49"/>
      <c r="D30" s="83" t="s">
        <v>191</v>
      </c>
      <c r="E30" s="20" t="s">
        <v>429</v>
      </c>
      <c r="F30" s="18">
        <v>550</v>
      </c>
      <c r="G30" s="12"/>
      <c r="H30" s="227">
        <v>550</v>
      </c>
      <c r="I30" s="240">
        <v>0</v>
      </c>
      <c r="J30" s="206"/>
      <c r="K30" s="207"/>
    </row>
    <row r="31" spans="1:11" ht="21" customHeight="1">
      <c r="A31" s="48"/>
      <c r="B31" s="47"/>
      <c r="C31" s="49"/>
      <c r="D31" s="83" t="s">
        <v>192</v>
      </c>
      <c r="E31" s="20" t="s">
        <v>430</v>
      </c>
      <c r="F31" s="18">
        <v>1650</v>
      </c>
      <c r="G31" s="12"/>
      <c r="H31" s="227">
        <v>1650</v>
      </c>
      <c r="I31" s="240">
        <v>0</v>
      </c>
      <c r="J31" s="206"/>
      <c r="K31" s="207"/>
    </row>
    <row r="32" spans="1:11" ht="21" customHeight="1">
      <c r="A32" s="48"/>
      <c r="B32" s="47"/>
      <c r="C32" s="49"/>
      <c r="D32" s="83" t="s">
        <v>193</v>
      </c>
      <c r="E32" s="20" t="s">
        <v>431</v>
      </c>
      <c r="F32" s="18">
        <v>850</v>
      </c>
      <c r="G32" s="12"/>
      <c r="H32" s="227">
        <v>850</v>
      </c>
      <c r="I32" s="240">
        <v>0</v>
      </c>
      <c r="J32" s="206"/>
      <c r="K32" s="207"/>
    </row>
    <row r="33" spans="1:11" ht="21" customHeight="1">
      <c r="A33" s="48"/>
      <c r="B33" s="47"/>
      <c r="C33" s="49"/>
      <c r="D33" s="83" t="s">
        <v>194</v>
      </c>
      <c r="E33" s="20" t="s">
        <v>432</v>
      </c>
      <c r="F33" s="18">
        <v>1950</v>
      </c>
      <c r="G33" s="12"/>
      <c r="H33" s="227">
        <v>1950</v>
      </c>
      <c r="I33" s="240">
        <v>0</v>
      </c>
      <c r="J33" s="206"/>
      <c r="K33" s="207"/>
    </row>
    <row r="34" spans="1:11" ht="21" customHeight="1">
      <c r="A34" s="48"/>
      <c r="B34" s="47"/>
      <c r="C34" s="49"/>
      <c r="D34" s="83" t="s">
        <v>195</v>
      </c>
      <c r="E34" s="20" t="s">
        <v>492</v>
      </c>
      <c r="F34" s="18">
        <v>1000</v>
      </c>
      <c r="G34" s="12"/>
      <c r="H34" s="227">
        <v>1000</v>
      </c>
      <c r="I34" s="240">
        <v>0</v>
      </c>
      <c r="J34" s="206"/>
      <c r="K34" s="207"/>
    </row>
    <row r="35" spans="1:11" ht="21" customHeight="1">
      <c r="A35" s="48"/>
      <c r="B35" s="47"/>
      <c r="C35" s="49"/>
      <c r="D35" s="83" t="s">
        <v>196</v>
      </c>
      <c r="E35" s="20" t="s">
        <v>493</v>
      </c>
      <c r="F35" s="18">
        <v>950</v>
      </c>
      <c r="G35" s="12"/>
      <c r="H35" s="227">
        <v>950</v>
      </c>
      <c r="I35" s="240">
        <v>0</v>
      </c>
      <c r="J35" s="206"/>
      <c r="K35" s="207"/>
    </row>
    <row r="36" spans="1:11" ht="21" customHeight="1">
      <c r="A36" s="48"/>
      <c r="B36" s="47"/>
      <c r="C36" s="49"/>
      <c r="D36" s="83"/>
      <c r="E36" s="20"/>
      <c r="F36" s="18"/>
      <c r="G36" s="12"/>
      <c r="H36" s="227"/>
      <c r="I36" s="117"/>
      <c r="J36" s="206"/>
      <c r="K36" s="207"/>
    </row>
    <row r="37" spans="1:11" ht="21" customHeight="1">
      <c r="A37" s="75"/>
      <c r="B37" s="76"/>
      <c r="C37" s="77"/>
      <c r="D37" s="83"/>
      <c r="E37" s="91"/>
      <c r="F37" s="10"/>
      <c r="G37" s="12"/>
      <c r="H37" s="227"/>
      <c r="I37" s="117"/>
      <c r="J37" s="206"/>
      <c r="K37" s="207"/>
    </row>
    <row r="38" spans="1:11" ht="21" customHeight="1">
      <c r="A38" s="75"/>
      <c r="B38" s="76"/>
      <c r="C38" s="77"/>
      <c r="D38" s="83"/>
      <c r="E38" s="91"/>
      <c r="F38" s="10"/>
      <c r="G38" s="12"/>
      <c r="H38" s="227"/>
      <c r="I38" s="117"/>
      <c r="J38" s="206"/>
      <c r="K38" s="207"/>
    </row>
    <row r="39" spans="1:11" ht="21" customHeight="1">
      <c r="A39" s="75"/>
      <c r="B39" s="76"/>
      <c r="C39" s="77"/>
      <c r="D39" s="83"/>
      <c r="E39" s="91"/>
      <c r="F39" s="10"/>
      <c r="G39" s="12"/>
      <c r="H39" s="227"/>
      <c r="I39" s="117"/>
      <c r="J39" s="206"/>
      <c r="K39" s="207"/>
    </row>
    <row r="40" spans="1:11" ht="21" customHeight="1">
      <c r="A40" s="75"/>
      <c r="B40" s="76"/>
      <c r="C40" s="77"/>
      <c r="D40" s="83"/>
      <c r="E40" s="91"/>
      <c r="F40" s="10"/>
      <c r="G40" s="12"/>
      <c r="H40" s="227"/>
      <c r="I40" s="117"/>
      <c r="J40" s="206"/>
      <c r="K40" s="207"/>
    </row>
    <row r="41" spans="1:11" ht="21" customHeight="1">
      <c r="A41" s="75"/>
      <c r="B41" s="76"/>
      <c r="C41" s="77"/>
      <c r="D41" s="83"/>
      <c r="E41" s="91"/>
      <c r="F41" s="10"/>
      <c r="G41" s="12"/>
      <c r="H41" s="227"/>
      <c r="I41" s="117"/>
      <c r="J41" s="206"/>
      <c r="K41" s="207"/>
    </row>
    <row r="42" spans="1:11" ht="21" customHeight="1">
      <c r="A42" s="75"/>
      <c r="B42" s="76"/>
      <c r="C42" s="77"/>
      <c r="D42" s="83"/>
      <c r="E42" s="91"/>
      <c r="F42" s="10"/>
      <c r="G42" s="12"/>
      <c r="H42" s="227"/>
      <c r="I42" s="117"/>
      <c r="J42" s="206"/>
      <c r="K42" s="207"/>
    </row>
    <row r="43" spans="1:11" ht="21" customHeight="1">
      <c r="A43" s="75"/>
      <c r="B43" s="76"/>
      <c r="C43" s="77"/>
      <c r="D43" s="83"/>
      <c r="E43" s="91"/>
      <c r="F43" s="10"/>
      <c r="G43" s="12"/>
      <c r="H43" s="227"/>
      <c r="I43" s="117"/>
      <c r="J43" s="206"/>
      <c r="K43" s="207"/>
    </row>
    <row r="44" spans="1:11" ht="21" customHeight="1">
      <c r="A44" s="75"/>
      <c r="B44" s="76"/>
      <c r="C44" s="77"/>
      <c r="D44" s="83"/>
      <c r="E44" s="91"/>
      <c r="F44" s="10"/>
      <c r="G44" s="12"/>
      <c r="H44" s="227"/>
      <c r="I44" s="117"/>
      <c r="J44" s="206"/>
      <c r="K44" s="207"/>
    </row>
    <row r="45" spans="1:11" ht="21" customHeight="1">
      <c r="A45" s="75"/>
      <c r="B45" s="76"/>
      <c r="C45" s="77"/>
      <c r="D45" s="83"/>
      <c r="E45" s="91"/>
      <c r="F45" s="10"/>
      <c r="G45" s="12"/>
      <c r="H45" s="227"/>
      <c r="I45" s="117"/>
      <c r="J45" s="206"/>
      <c r="K45" s="207"/>
    </row>
    <row r="46" spans="1:11" ht="21" customHeight="1">
      <c r="A46" s="75"/>
      <c r="B46" s="76"/>
      <c r="C46" s="77"/>
      <c r="D46" s="83"/>
      <c r="E46" s="91"/>
      <c r="F46" s="10"/>
      <c r="G46" s="12"/>
      <c r="H46" s="227"/>
      <c r="I46" s="117"/>
      <c r="J46" s="206"/>
      <c r="K46" s="207"/>
    </row>
    <row r="47" spans="1:11" ht="21" customHeight="1">
      <c r="A47" s="75"/>
      <c r="B47" s="76"/>
      <c r="C47" s="77"/>
      <c r="D47" s="83"/>
      <c r="E47" s="20"/>
      <c r="F47" s="10"/>
      <c r="G47" s="12"/>
      <c r="H47" s="227"/>
      <c r="I47" s="118"/>
      <c r="J47" s="208"/>
      <c r="K47" s="209"/>
    </row>
    <row r="48" spans="1:11" s="7" customFormat="1" ht="21" customHeight="1">
      <c r="A48" s="13"/>
      <c r="B48" s="28"/>
      <c r="C48" s="29"/>
      <c r="D48" s="85"/>
      <c r="E48" s="30" t="str">
        <f>CONCATENATE(FIXED(COUNTA(E28:E47),0,0),"　店")</f>
        <v>8　店</v>
      </c>
      <c r="F48" s="15">
        <f>SUM(F28:F47)</f>
        <v>8750</v>
      </c>
      <c r="G48" s="15">
        <f>SUM(G28:G47)</f>
        <v>0</v>
      </c>
      <c r="H48" s="229">
        <f>SUM(H28:H47)</f>
        <v>8750</v>
      </c>
      <c r="I48" s="243">
        <f>SUM(I28:I47)</f>
        <v>0</v>
      </c>
      <c r="J48" s="193"/>
      <c r="K48" s="194"/>
    </row>
    <row r="49" spans="1:11" s="7" customFormat="1" ht="21" customHeight="1">
      <c r="A49" s="184" t="s">
        <v>557</v>
      </c>
      <c r="B49" s="1"/>
      <c r="C49" s="1"/>
      <c r="D49" s="101"/>
      <c r="E49" s="24"/>
      <c r="F49" s="2"/>
      <c r="G49" s="2"/>
      <c r="H49" s="191"/>
      <c r="I49" s="247"/>
      <c r="K49" s="191" t="s">
        <v>8</v>
      </c>
    </row>
    <row r="50" ht="19.5" customHeight="1"/>
  </sheetData>
  <sheetProtection password="C6E9" sheet="1" objects="1" scenarios="1" formatCells="0"/>
  <mergeCells count="7">
    <mergeCell ref="A4:C4"/>
    <mergeCell ref="A1:C1"/>
    <mergeCell ref="A2:C2"/>
    <mergeCell ref="D4:E4"/>
    <mergeCell ref="F1:G1"/>
    <mergeCell ref="F2:G2"/>
    <mergeCell ref="E3:K3"/>
  </mergeCells>
  <dataValidations count="8">
    <dataValidation type="whole" operator="lessThanOrEqual" allowBlank="1" showInputMessage="1" showErrorMessage="1" sqref="H25:I27 H39:I48">
      <formula1>F25</formula1>
    </dataValidation>
    <dataValidation type="whole" operator="lessThanOrEqual" showInputMessage="1" showErrorMessage="1" sqref="GX5:IV65536 HE3:IV4">
      <formula1>GV5</formula1>
    </dataValidation>
    <dataValidation type="whole" operator="lessThanOrEqual" showInputMessage="1" showErrorMessage="1" sqref="L3:L65536 M5:GW65536 M3:GO4">
      <formula1>#REF!</formula1>
    </dataValidation>
    <dataValidation operator="lessThanOrEqual" allowBlank="1" showInputMessage="1" showErrorMessage="1" sqref="H5:I24 H28:I38"/>
    <dataValidation type="list" allowBlank="1" showInputMessage="1" showErrorMessage="1" sqref="I1">
      <formula1>"B5,B4,B3,B2,B1,A5,A4,A3,A2,A1,B5厚,B4厚,B3厚,B2厚,A6厚,A4厚,B3×4,B3×3,B3×2,B3+B4,B2+B3,B1+B2,三ツ折,はがき,横長B3,変形特殊,"</formula1>
    </dataValidation>
    <dataValidation type="whole" operator="lessThanOrEqual" showInputMessage="1" showErrorMessage="1" sqref="GP3:HD4">
      <formula1>GL3</formula1>
    </dataValidation>
    <dataValidation type="whole" operator="lessThanOrEqual" allowBlank="1" showInputMessage="1" showErrorMessage="1" sqref="G28:G47 G5:G25">
      <formula1>F28</formula1>
    </dataValidation>
    <dataValidation operator="lessThanOrEqual" showInputMessage="1" showErrorMessage="1" sqref="L1:IV2"/>
  </dataValidations>
  <printOptions horizontalCentered="1" verticalCentered="1"/>
  <pageMargins left="0.5905511811023623" right="0.5905511811023623" top="0.6299212598425197" bottom="0.4724409448818898" header="0" footer="0.1968503937007874"/>
  <pageSetup fitToHeight="1" fitToWidth="1" horizontalDpi="300" verticalDpi="300" orientation="portrait" paperSize="9" scale="73" r:id="rId1"/>
</worksheet>
</file>

<file path=xl/worksheets/sheet15.xml><?xml version="1.0" encoding="utf-8"?>
<worksheet xmlns="http://schemas.openxmlformats.org/spreadsheetml/2006/main" xmlns:r="http://schemas.openxmlformats.org/officeDocument/2006/relationships">
  <sheetPr codeName="Sheet8">
    <pageSetUpPr fitToPage="1"/>
  </sheetPr>
  <dimension ref="A1:K49"/>
  <sheetViews>
    <sheetView showGridLines="0" showZeros="0" zoomScale="70" zoomScaleNormal="70" zoomScalePageLayoutView="0" workbookViewId="0" topLeftCell="A1">
      <pane xSplit="3" ySplit="2" topLeftCell="E3" activePane="bottomRight" state="frozen"/>
      <selection pane="topLeft" activeCell="G31" sqref="G31"/>
      <selection pane="topRight" activeCell="G31" sqref="G31"/>
      <selection pane="bottomLeft" activeCell="G31" sqref="G31"/>
      <selection pane="bottomRight" activeCell="A2" sqref="A2:C2"/>
    </sheetView>
  </sheetViews>
  <sheetFormatPr defaultColWidth="9.00390625" defaultRowHeight="13.5"/>
  <cols>
    <col min="1" max="1" width="10.125" style="4" customWidth="1"/>
    <col min="2" max="2" width="1.625" style="4" customWidth="1"/>
    <col min="3" max="3" width="10.125" style="4" customWidth="1"/>
    <col min="4" max="4" width="10.625" style="86" hidden="1" customWidth="1"/>
    <col min="5" max="5" width="20.625" style="5" customWidth="1"/>
    <col min="6" max="7" width="18.625" style="8" customWidth="1"/>
    <col min="8" max="9" width="12.625" style="4" customWidth="1"/>
    <col min="10" max="11" width="7.625" style="3" customWidth="1"/>
    <col min="12" max="16384" width="9.00390625" style="3" customWidth="1"/>
  </cols>
  <sheetData>
    <row r="1" spans="1:9" s="103" customFormat="1" ht="39.75" customHeight="1">
      <c r="A1" s="363" t="s">
        <v>0</v>
      </c>
      <c r="B1" s="364"/>
      <c r="C1" s="365"/>
      <c r="D1" s="201"/>
      <c r="E1" s="201" t="s">
        <v>52</v>
      </c>
      <c r="F1" s="327"/>
      <c r="G1" s="328"/>
      <c r="H1" s="237" t="s">
        <v>271</v>
      </c>
      <c r="I1" s="248"/>
    </row>
    <row r="2" spans="1:9" s="103" customFormat="1" ht="39.75" customHeight="1">
      <c r="A2" s="360"/>
      <c r="B2" s="361"/>
      <c r="C2" s="362"/>
      <c r="D2" s="201"/>
      <c r="E2" s="201" t="s">
        <v>53</v>
      </c>
      <c r="F2" s="327"/>
      <c r="G2" s="328"/>
      <c r="H2" s="237" t="s">
        <v>11</v>
      </c>
      <c r="I2" s="249">
        <f>SUM(A6,A25)</f>
        <v>0</v>
      </c>
    </row>
    <row r="3" spans="4:11" s="103" customFormat="1" ht="24.75" customHeight="1">
      <c r="D3" s="106"/>
      <c r="E3" s="367" t="str">
        <f>'岐阜市'!E3</f>
        <v>※2023年8月は第4金曜日のみ、12月は第2金曜日のみ（通常第4金曜日実施販売店対象）の実施となります。</v>
      </c>
      <c r="F3" s="367"/>
      <c r="G3" s="367"/>
      <c r="H3" s="367"/>
      <c r="I3" s="367"/>
      <c r="J3" s="367"/>
      <c r="K3" s="367"/>
    </row>
    <row r="4" spans="1:11" s="115" customFormat="1" ht="21" customHeight="1">
      <c r="A4" s="358" t="s">
        <v>57</v>
      </c>
      <c r="B4" s="342"/>
      <c r="C4" s="359"/>
      <c r="D4" s="341" t="s">
        <v>58</v>
      </c>
      <c r="E4" s="366"/>
      <c r="F4" s="114" t="s">
        <v>55</v>
      </c>
      <c r="G4" s="218" t="s">
        <v>284</v>
      </c>
      <c r="H4" s="224" t="s">
        <v>56</v>
      </c>
      <c r="I4" s="219" t="s">
        <v>306</v>
      </c>
      <c r="J4" s="197" t="s">
        <v>300</v>
      </c>
      <c r="K4" s="198" t="s">
        <v>301</v>
      </c>
    </row>
    <row r="5" spans="1:11" ht="21" customHeight="1">
      <c r="A5" s="135" t="s">
        <v>48</v>
      </c>
      <c r="B5" s="173"/>
      <c r="C5" s="174"/>
      <c r="D5" s="82" t="s">
        <v>197</v>
      </c>
      <c r="E5" s="19" t="s">
        <v>546</v>
      </c>
      <c r="F5" s="25">
        <v>9150</v>
      </c>
      <c r="G5" s="113"/>
      <c r="H5" s="230">
        <v>9150</v>
      </c>
      <c r="I5" s="246">
        <v>0</v>
      </c>
      <c r="J5" s="210"/>
      <c r="K5" s="211"/>
    </row>
    <row r="6" spans="1:11" ht="21" customHeight="1">
      <c r="A6" s="48">
        <f>SUM(G22)</f>
        <v>0</v>
      </c>
      <c r="B6" s="47" t="s">
        <v>39</v>
      </c>
      <c r="C6" s="49">
        <f>SUM(F22)</f>
        <v>18450</v>
      </c>
      <c r="D6" s="83" t="s">
        <v>198</v>
      </c>
      <c r="E6" s="20" t="s">
        <v>547</v>
      </c>
      <c r="F6" s="18">
        <v>1450</v>
      </c>
      <c r="G6" s="12"/>
      <c r="H6" s="227">
        <v>1450</v>
      </c>
      <c r="I6" s="240">
        <v>0</v>
      </c>
      <c r="J6" s="206"/>
      <c r="K6" s="207"/>
    </row>
    <row r="7" spans="1:11" ht="21" customHeight="1">
      <c r="A7" s="167"/>
      <c r="B7" s="168"/>
      <c r="C7" s="169"/>
      <c r="D7" s="83" t="s">
        <v>199</v>
      </c>
      <c r="E7" s="20" t="s">
        <v>548</v>
      </c>
      <c r="F7" s="18">
        <v>1550</v>
      </c>
      <c r="G7" s="12"/>
      <c r="H7" s="227">
        <v>1550</v>
      </c>
      <c r="I7" s="240">
        <v>0</v>
      </c>
      <c r="J7" s="206"/>
      <c r="K7" s="207"/>
    </row>
    <row r="8" spans="1:11" ht="21" customHeight="1">
      <c r="A8" s="48"/>
      <c r="B8" s="47"/>
      <c r="C8" s="49"/>
      <c r="D8" s="83" t="s">
        <v>200</v>
      </c>
      <c r="E8" s="20" t="s">
        <v>481</v>
      </c>
      <c r="F8" s="18">
        <v>500</v>
      </c>
      <c r="G8" s="12"/>
      <c r="H8" s="227">
        <v>500</v>
      </c>
      <c r="I8" s="240">
        <v>0</v>
      </c>
      <c r="J8" s="206"/>
      <c r="K8" s="207"/>
    </row>
    <row r="9" spans="1:11" ht="21" customHeight="1">
      <c r="A9" s="48"/>
      <c r="B9" s="47"/>
      <c r="C9" s="49"/>
      <c r="D9" s="83" t="s">
        <v>201</v>
      </c>
      <c r="E9" s="20" t="s">
        <v>484</v>
      </c>
      <c r="F9" s="18">
        <v>650</v>
      </c>
      <c r="G9" s="12"/>
      <c r="H9" s="227">
        <v>650</v>
      </c>
      <c r="I9" s="240">
        <v>0</v>
      </c>
      <c r="J9" s="206"/>
      <c r="K9" s="207"/>
    </row>
    <row r="10" spans="1:11" ht="21" customHeight="1">
      <c r="A10" s="48"/>
      <c r="B10" s="47"/>
      <c r="C10" s="49"/>
      <c r="D10" s="83" t="s">
        <v>202</v>
      </c>
      <c r="E10" s="20" t="s">
        <v>482</v>
      </c>
      <c r="F10" s="18">
        <v>800</v>
      </c>
      <c r="G10" s="12"/>
      <c r="H10" s="227">
        <v>800</v>
      </c>
      <c r="I10" s="240">
        <v>0</v>
      </c>
      <c r="J10" s="206"/>
      <c r="K10" s="207"/>
    </row>
    <row r="11" spans="1:11" ht="21" customHeight="1">
      <c r="A11" s="158"/>
      <c r="B11" s="159"/>
      <c r="C11" s="160"/>
      <c r="D11" s="89" t="s">
        <v>203</v>
      </c>
      <c r="E11" s="35" t="s">
        <v>483</v>
      </c>
      <c r="F11" s="33">
        <v>600</v>
      </c>
      <c r="G11" s="44"/>
      <c r="H11" s="228">
        <v>600</v>
      </c>
      <c r="I11" s="241">
        <v>0</v>
      </c>
      <c r="J11" s="206"/>
      <c r="K11" s="207"/>
    </row>
    <row r="12" spans="1:11" s="39" customFormat="1" ht="21" customHeight="1">
      <c r="A12" s="48"/>
      <c r="B12" s="47"/>
      <c r="C12" s="49"/>
      <c r="D12" s="83" t="s">
        <v>204</v>
      </c>
      <c r="E12" s="20" t="s">
        <v>426</v>
      </c>
      <c r="F12" s="18">
        <v>1050</v>
      </c>
      <c r="G12" s="12"/>
      <c r="H12" s="227">
        <v>1050</v>
      </c>
      <c r="I12" s="240">
        <v>0</v>
      </c>
      <c r="J12" s="206"/>
      <c r="K12" s="207"/>
    </row>
    <row r="13" spans="1:11" ht="21" customHeight="1">
      <c r="A13" s="170"/>
      <c r="B13" s="171"/>
      <c r="C13" s="172"/>
      <c r="D13" s="84" t="s">
        <v>205</v>
      </c>
      <c r="E13" s="63" t="s">
        <v>427</v>
      </c>
      <c r="F13" s="72">
        <v>1700</v>
      </c>
      <c r="G13" s="149"/>
      <c r="H13" s="231">
        <v>1700</v>
      </c>
      <c r="I13" s="246">
        <v>0</v>
      </c>
      <c r="J13" s="206"/>
      <c r="K13" s="207"/>
    </row>
    <row r="14" spans="1:11" ht="21" customHeight="1">
      <c r="A14" s="75"/>
      <c r="B14" s="76"/>
      <c r="C14" s="77"/>
      <c r="D14" s="83" t="s">
        <v>206</v>
      </c>
      <c r="E14" s="63" t="s">
        <v>485</v>
      </c>
      <c r="F14" s="18">
        <v>550</v>
      </c>
      <c r="G14" s="12"/>
      <c r="H14" s="227">
        <v>550</v>
      </c>
      <c r="I14" s="240">
        <v>0</v>
      </c>
      <c r="J14" s="206"/>
      <c r="K14" s="207"/>
    </row>
    <row r="15" spans="1:11" ht="21" customHeight="1">
      <c r="A15" s="75"/>
      <c r="B15" s="76"/>
      <c r="C15" s="77"/>
      <c r="D15" s="83" t="s">
        <v>207</v>
      </c>
      <c r="E15" s="20" t="s">
        <v>308</v>
      </c>
      <c r="F15" s="18">
        <v>450</v>
      </c>
      <c r="G15" s="12"/>
      <c r="H15" s="227">
        <v>450</v>
      </c>
      <c r="I15" s="240">
        <v>0</v>
      </c>
      <c r="J15" s="206"/>
      <c r="K15" s="207"/>
    </row>
    <row r="16" spans="1:11" ht="21" customHeight="1">
      <c r="A16" s="75"/>
      <c r="B16" s="76"/>
      <c r="C16" s="77"/>
      <c r="D16" s="83"/>
      <c r="E16" s="20"/>
      <c r="F16" s="18"/>
      <c r="G16" s="12"/>
      <c r="H16" s="227"/>
      <c r="I16" s="117"/>
      <c r="J16" s="206"/>
      <c r="K16" s="207"/>
    </row>
    <row r="17" spans="1:11" ht="21" customHeight="1">
      <c r="A17" s="75"/>
      <c r="B17" s="76"/>
      <c r="C17" s="77"/>
      <c r="D17" s="83"/>
      <c r="E17" s="20"/>
      <c r="F17" s="18"/>
      <c r="G17" s="12"/>
      <c r="H17" s="227"/>
      <c r="I17" s="117"/>
      <c r="J17" s="206"/>
      <c r="K17" s="207"/>
    </row>
    <row r="18" spans="1:11" ht="21" customHeight="1">
      <c r="A18" s="75"/>
      <c r="B18" s="76"/>
      <c r="C18" s="77"/>
      <c r="D18" s="83"/>
      <c r="E18" s="20"/>
      <c r="F18" s="18"/>
      <c r="G18" s="12"/>
      <c r="H18" s="227"/>
      <c r="I18" s="117"/>
      <c r="J18" s="206"/>
      <c r="K18" s="207"/>
    </row>
    <row r="19" spans="1:11" ht="21" customHeight="1">
      <c r="A19" s="75"/>
      <c r="B19" s="76"/>
      <c r="C19" s="77"/>
      <c r="D19" s="83"/>
      <c r="E19" s="20"/>
      <c r="F19" s="18"/>
      <c r="G19" s="12"/>
      <c r="H19" s="227"/>
      <c r="I19" s="117"/>
      <c r="J19" s="206"/>
      <c r="K19" s="207"/>
    </row>
    <row r="20" spans="1:11" ht="21" customHeight="1">
      <c r="A20" s="75"/>
      <c r="B20" s="76"/>
      <c r="C20" s="77"/>
      <c r="D20" s="83"/>
      <c r="E20" s="20"/>
      <c r="F20" s="18"/>
      <c r="G20" s="12"/>
      <c r="H20" s="227"/>
      <c r="I20" s="117"/>
      <c r="J20" s="206"/>
      <c r="K20" s="207"/>
    </row>
    <row r="21" spans="1:11" ht="21" customHeight="1">
      <c r="A21" s="75"/>
      <c r="B21" s="76"/>
      <c r="C21" s="77"/>
      <c r="D21" s="83"/>
      <c r="E21" s="20"/>
      <c r="F21" s="18"/>
      <c r="G21" s="12"/>
      <c r="H21" s="227"/>
      <c r="I21" s="118"/>
      <c r="J21" s="208"/>
      <c r="K21" s="209"/>
    </row>
    <row r="22" spans="1:11" s="7" customFormat="1" ht="21" customHeight="1">
      <c r="A22" s="185"/>
      <c r="B22" s="186"/>
      <c r="C22" s="187"/>
      <c r="D22" s="85"/>
      <c r="E22" s="30" t="str">
        <f>CONCATENATE(FIXED(COUNTA(E5:E21),0,0),"　店")</f>
        <v>11　店</v>
      </c>
      <c r="F22" s="27">
        <f>SUM(F5:F21)</f>
        <v>18450</v>
      </c>
      <c r="G22" s="15">
        <f>SUM(G5:G21)</f>
        <v>0</v>
      </c>
      <c r="H22" s="222">
        <f>SUM(H5:H21)</f>
        <v>18450</v>
      </c>
      <c r="I22" s="245">
        <f>SUM(I5:I21)</f>
        <v>0</v>
      </c>
      <c r="J22" s="193"/>
      <c r="K22" s="194"/>
    </row>
    <row r="23" spans="1:11" s="7" customFormat="1" ht="21" customHeight="1">
      <c r="A23" s="164"/>
      <c r="B23" s="165"/>
      <c r="C23" s="166"/>
      <c r="D23" s="88"/>
      <c r="E23" s="35"/>
      <c r="F23" s="33"/>
      <c r="G23" s="34"/>
      <c r="H23" s="228"/>
      <c r="I23" s="232"/>
      <c r="J23" s="193"/>
      <c r="K23" s="194"/>
    </row>
    <row r="24" spans="1:11" ht="21" customHeight="1">
      <c r="A24" s="135" t="s">
        <v>49</v>
      </c>
      <c r="B24" s="173"/>
      <c r="C24" s="174"/>
      <c r="D24" s="87" t="s">
        <v>208</v>
      </c>
      <c r="E24" s="19" t="s">
        <v>309</v>
      </c>
      <c r="F24" s="79">
        <v>1700</v>
      </c>
      <c r="G24" s="163"/>
      <c r="H24" s="230">
        <v>1700</v>
      </c>
      <c r="I24" s="242">
        <v>0</v>
      </c>
      <c r="J24" s="210"/>
      <c r="K24" s="211"/>
    </row>
    <row r="25" spans="1:11" ht="21" customHeight="1">
      <c r="A25" s="48">
        <f>SUM(G48)</f>
        <v>0</v>
      </c>
      <c r="B25" s="47" t="s">
        <v>39</v>
      </c>
      <c r="C25" s="49">
        <f>SUM(F48)</f>
        <v>5850</v>
      </c>
      <c r="D25" s="88" t="s">
        <v>209</v>
      </c>
      <c r="E25" s="35" t="s">
        <v>490</v>
      </c>
      <c r="F25" s="18">
        <v>100</v>
      </c>
      <c r="G25" s="12"/>
      <c r="H25" s="227">
        <v>100</v>
      </c>
      <c r="I25" s="240">
        <v>0</v>
      </c>
      <c r="J25" s="206"/>
      <c r="K25" s="207"/>
    </row>
    <row r="26" spans="1:11" ht="21" customHeight="1">
      <c r="A26" s="75"/>
      <c r="B26" s="76"/>
      <c r="C26" s="77"/>
      <c r="D26" s="83" t="s">
        <v>210</v>
      </c>
      <c r="E26" s="20" t="s">
        <v>428</v>
      </c>
      <c r="F26" s="18">
        <v>3350</v>
      </c>
      <c r="G26" s="12"/>
      <c r="H26" s="227">
        <v>3350</v>
      </c>
      <c r="I26" s="240">
        <v>0</v>
      </c>
      <c r="J26" s="206"/>
      <c r="K26" s="207"/>
    </row>
    <row r="27" spans="1:11" ht="21" customHeight="1">
      <c r="A27" s="75"/>
      <c r="B27" s="76"/>
      <c r="C27" s="77"/>
      <c r="D27" s="83" t="s">
        <v>211</v>
      </c>
      <c r="E27" s="20" t="s">
        <v>486</v>
      </c>
      <c r="F27" s="18">
        <v>350</v>
      </c>
      <c r="G27" s="12"/>
      <c r="H27" s="227">
        <v>350</v>
      </c>
      <c r="I27" s="240">
        <v>0</v>
      </c>
      <c r="J27" s="206"/>
      <c r="K27" s="207"/>
    </row>
    <row r="28" spans="1:11" ht="21" customHeight="1">
      <c r="A28" s="75"/>
      <c r="B28" s="76"/>
      <c r="C28" s="77"/>
      <c r="D28" s="89" t="s">
        <v>212</v>
      </c>
      <c r="E28" s="63" t="s">
        <v>487</v>
      </c>
      <c r="F28" s="18">
        <v>150</v>
      </c>
      <c r="G28" s="12"/>
      <c r="H28" s="227">
        <v>150</v>
      </c>
      <c r="I28" s="240">
        <v>0</v>
      </c>
      <c r="J28" s="206"/>
      <c r="K28" s="207"/>
    </row>
    <row r="29" spans="1:11" ht="21" customHeight="1">
      <c r="A29" s="75"/>
      <c r="B29" s="76"/>
      <c r="C29" s="77"/>
      <c r="D29" s="83" t="s">
        <v>213</v>
      </c>
      <c r="E29" s="73" t="s">
        <v>488</v>
      </c>
      <c r="F29" s="18">
        <v>100</v>
      </c>
      <c r="G29" s="12"/>
      <c r="H29" s="227">
        <v>100</v>
      </c>
      <c r="I29" s="240">
        <v>0</v>
      </c>
      <c r="J29" s="206"/>
      <c r="K29" s="207"/>
    </row>
    <row r="30" spans="1:11" ht="21" customHeight="1">
      <c r="A30" s="75"/>
      <c r="B30" s="76"/>
      <c r="C30" s="77"/>
      <c r="D30" s="83" t="s">
        <v>214</v>
      </c>
      <c r="E30" s="20" t="s">
        <v>489</v>
      </c>
      <c r="F30" s="18">
        <v>100</v>
      </c>
      <c r="G30" s="12"/>
      <c r="H30" s="227">
        <v>100</v>
      </c>
      <c r="I30" s="240">
        <v>0</v>
      </c>
      <c r="J30" s="206"/>
      <c r="K30" s="207"/>
    </row>
    <row r="31" spans="1:11" ht="21" customHeight="1">
      <c r="A31" s="75"/>
      <c r="B31" s="76"/>
      <c r="C31" s="77"/>
      <c r="D31" s="83"/>
      <c r="E31" s="20"/>
      <c r="F31" s="18"/>
      <c r="G31" s="12"/>
      <c r="H31" s="227"/>
      <c r="I31" s="117"/>
      <c r="J31" s="206"/>
      <c r="K31" s="207"/>
    </row>
    <row r="32" spans="1:11" ht="21" customHeight="1">
      <c r="A32" s="75"/>
      <c r="B32" s="76"/>
      <c r="C32" s="77"/>
      <c r="D32" s="83"/>
      <c r="E32" s="20"/>
      <c r="F32" s="18"/>
      <c r="G32" s="12"/>
      <c r="H32" s="227"/>
      <c r="I32" s="117"/>
      <c r="J32" s="206"/>
      <c r="K32" s="207"/>
    </row>
    <row r="33" spans="1:11" ht="21" customHeight="1">
      <c r="A33" s="75"/>
      <c r="B33" s="76"/>
      <c r="C33" s="77"/>
      <c r="D33" s="83"/>
      <c r="E33" s="20"/>
      <c r="F33" s="18"/>
      <c r="G33" s="12"/>
      <c r="H33" s="227"/>
      <c r="I33" s="117"/>
      <c r="J33" s="206"/>
      <c r="K33" s="207"/>
    </row>
    <row r="34" spans="1:11" ht="21" customHeight="1">
      <c r="A34" s="75"/>
      <c r="B34" s="76"/>
      <c r="C34" s="77"/>
      <c r="D34" s="83"/>
      <c r="E34" s="20"/>
      <c r="F34" s="18"/>
      <c r="G34" s="12"/>
      <c r="H34" s="227"/>
      <c r="I34" s="117"/>
      <c r="J34" s="206"/>
      <c r="K34" s="207"/>
    </row>
    <row r="35" spans="1:11" ht="21" customHeight="1">
      <c r="A35" s="75"/>
      <c r="B35" s="76"/>
      <c r="C35" s="77"/>
      <c r="D35" s="83"/>
      <c r="E35" s="20"/>
      <c r="F35" s="18"/>
      <c r="G35" s="12"/>
      <c r="H35" s="227"/>
      <c r="I35" s="117"/>
      <c r="J35" s="206"/>
      <c r="K35" s="207"/>
    </row>
    <row r="36" spans="1:11" ht="21" customHeight="1">
      <c r="A36" s="75"/>
      <c r="B36" s="76"/>
      <c r="C36" s="77"/>
      <c r="D36" s="83"/>
      <c r="E36" s="20"/>
      <c r="F36" s="18"/>
      <c r="G36" s="12"/>
      <c r="H36" s="227"/>
      <c r="I36" s="117"/>
      <c r="J36" s="206"/>
      <c r="K36" s="207"/>
    </row>
    <row r="37" spans="1:11" ht="21" customHeight="1">
      <c r="A37" s="75"/>
      <c r="B37" s="76"/>
      <c r="C37" s="77"/>
      <c r="D37" s="83"/>
      <c r="E37" s="20"/>
      <c r="F37" s="18"/>
      <c r="G37" s="12"/>
      <c r="H37" s="227"/>
      <c r="I37" s="117"/>
      <c r="J37" s="206"/>
      <c r="K37" s="207"/>
    </row>
    <row r="38" spans="1:11" ht="21" customHeight="1">
      <c r="A38" s="75"/>
      <c r="B38" s="76"/>
      <c r="C38" s="77"/>
      <c r="D38" s="83"/>
      <c r="E38" s="20"/>
      <c r="F38" s="18"/>
      <c r="G38" s="12"/>
      <c r="H38" s="227"/>
      <c r="I38" s="117"/>
      <c r="J38" s="206"/>
      <c r="K38" s="207"/>
    </row>
    <row r="39" spans="1:11" ht="21" customHeight="1">
      <c r="A39" s="75"/>
      <c r="B39" s="76"/>
      <c r="C39" s="77"/>
      <c r="D39" s="83"/>
      <c r="E39" s="20"/>
      <c r="F39" s="18"/>
      <c r="G39" s="12"/>
      <c r="H39" s="227"/>
      <c r="I39" s="117"/>
      <c r="J39" s="206"/>
      <c r="K39" s="207"/>
    </row>
    <row r="40" spans="1:11" ht="21" customHeight="1">
      <c r="A40" s="75"/>
      <c r="B40" s="76"/>
      <c r="C40" s="77"/>
      <c r="D40" s="83"/>
      <c r="E40" s="20"/>
      <c r="F40" s="18"/>
      <c r="G40" s="12"/>
      <c r="H40" s="227"/>
      <c r="I40" s="117"/>
      <c r="J40" s="206"/>
      <c r="K40" s="207"/>
    </row>
    <row r="41" spans="1:11" ht="21" customHeight="1">
      <c r="A41" s="75"/>
      <c r="B41" s="76"/>
      <c r="C41" s="77"/>
      <c r="D41" s="83"/>
      <c r="E41" s="20"/>
      <c r="F41" s="18"/>
      <c r="G41" s="12"/>
      <c r="H41" s="227"/>
      <c r="I41" s="117"/>
      <c r="J41" s="206"/>
      <c r="K41" s="207"/>
    </row>
    <row r="42" spans="1:11" ht="21" customHeight="1">
      <c r="A42" s="75"/>
      <c r="B42" s="76"/>
      <c r="C42" s="77"/>
      <c r="D42" s="83"/>
      <c r="E42" s="20"/>
      <c r="F42" s="18"/>
      <c r="G42" s="12"/>
      <c r="H42" s="227"/>
      <c r="I42" s="117"/>
      <c r="J42" s="206"/>
      <c r="K42" s="207"/>
    </row>
    <row r="43" spans="1:11" ht="21" customHeight="1">
      <c r="A43" s="75"/>
      <c r="B43" s="76"/>
      <c r="C43" s="77"/>
      <c r="D43" s="83"/>
      <c r="E43" s="20"/>
      <c r="F43" s="18"/>
      <c r="G43" s="12"/>
      <c r="H43" s="227"/>
      <c r="I43" s="117"/>
      <c r="J43" s="206"/>
      <c r="K43" s="207"/>
    </row>
    <row r="44" spans="1:11" ht="21" customHeight="1">
      <c r="A44" s="75"/>
      <c r="B44" s="76"/>
      <c r="C44" s="77"/>
      <c r="D44" s="83"/>
      <c r="E44" s="20"/>
      <c r="F44" s="18"/>
      <c r="G44" s="12"/>
      <c r="H44" s="227"/>
      <c r="I44" s="117"/>
      <c r="J44" s="206"/>
      <c r="K44" s="207"/>
    </row>
    <row r="45" spans="1:11" ht="21" customHeight="1">
      <c r="A45" s="75"/>
      <c r="B45" s="76"/>
      <c r="C45" s="77"/>
      <c r="D45" s="83"/>
      <c r="E45" s="20"/>
      <c r="F45" s="18"/>
      <c r="G45" s="12"/>
      <c r="H45" s="227"/>
      <c r="I45" s="117"/>
      <c r="J45" s="206"/>
      <c r="K45" s="207"/>
    </row>
    <row r="46" spans="1:11" ht="21" customHeight="1">
      <c r="A46" s="75"/>
      <c r="B46" s="76"/>
      <c r="C46" s="77"/>
      <c r="D46" s="83"/>
      <c r="E46" s="20"/>
      <c r="F46" s="18"/>
      <c r="G46" s="12"/>
      <c r="H46" s="227"/>
      <c r="I46" s="117"/>
      <c r="J46" s="206"/>
      <c r="K46" s="207"/>
    </row>
    <row r="47" spans="1:11" ht="21" customHeight="1">
      <c r="A47" s="75"/>
      <c r="B47" s="76"/>
      <c r="C47" s="77"/>
      <c r="D47" s="83"/>
      <c r="E47" s="20"/>
      <c r="F47" s="18"/>
      <c r="G47" s="12"/>
      <c r="H47" s="227"/>
      <c r="I47" s="118"/>
      <c r="J47" s="208"/>
      <c r="K47" s="209"/>
    </row>
    <row r="48" spans="1:11" s="7" customFormat="1" ht="21" customHeight="1">
      <c r="A48" s="13"/>
      <c r="B48" s="28"/>
      <c r="C48" s="29"/>
      <c r="D48" s="85"/>
      <c r="E48" s="30" t="str">
        <f>CONCATENATE(FIXED(COUNTA(E24:E47),0,0),"　店")</f>
        <v>7　店</v>
      </c>
      <c r="F48" s="27">
        <f>SUM(F24:F47)</f>
        <v>5850</v>
      </c>
      <c r="G48" s="15">
        <f>SUM(G24:G47)</f>
        <v>0</v>
      </c>
      <c r="H48" s="229">
        <f>SUM(H24:H47)</f>
        <v>5850</v>
      </c>
      <c r="I48" s="243">
        <f>SUM(I24:I47)</f>
        <v>0</v>
      </c>
      <c r="J48" s="193"/>
      <c r="K48" s="194"/>
    </row>
    <row r="49" spans="1:11" s="7" customFormat="1" ht="21" customHeight="1">
      <c r="A49" s="184" t="s">
        <v>557</v>
      </c>
      <c r="B49" s="1"/>
      <c r="C49" s="1"/>
      <c r="D49" s="101"/>
      <c r="E49" s="24"/>
      <c r="F49" s="2"/>
      <c r="G49" s="2"/>
      <c r="H49" s="191"/>
      <c r="I49" s="191"/>
      <c r="K49" s="191" t="s">
        <v>8</v>
      </c>
    </row>
    <row r="50" ht="19.5" customHeight="1"/>
  </sheetData>
  <sheetProtection password="C6E9" sheet="1" objects="1" scenarios="1" formatCells="0"/>
  <mergeCells count="7">
    <mergeCell ref="A4:C4"/>
    <mergeCell ref="A1:C1"/>
    <mergeCell ref="A2:C2"/>
    <mergeCell ref="D4:E4"/>
    <mergeCell ref="F1:G1"/>
    <mergeCell ref="F2:G2"/>
    <mergeCell ref="E3:K3"/>
  </mergeCells>
  <dataValidations count="8">
    <dataValidation type="whole" operator="lessThanOrEqual" allowBlank="1" showInputMessage="1" showErrorMessage="1" sqref="H41:I48">
      <formula1>F41</formula1>
    </dataValidation>
    <dataValidation type="whole" operator="lessThanOrEqual" showInputMessage="1" showErrorMessage="1" sqref="GW5:IV65536 HD3:IV4">
      <formula1>GU5</formula1>
    </dataValidation>
    <dataValidation type="whole" operator="lessThanOrEqual" showInputMessage="1" showErrorMessage="1" sqref="L3:L65536 M5:GV65536 M3:GN4">
      <formula1>#REF!</formula1>
    </dataValidation>
    <dataValidation operator="lessThanOrEqual" allowBlank="1" showInputMessage="1" showErrorMessage="1" sqref="H5:I40"/>
    <dataValidation type="list" allowBlank="1" showInputMessage="1" showErrorMessage="1" sqref="I1">
      <formula1>"B5,B4,B3,B2,B1,A5,A4,A3,A2,A1,B5厚,B4厚,B3厚,B2厚,A6厚,A4厚,B3×4,B3×3,B3×2,B3+B4,B2+B3,B1+B2,三ツ折,はがき,横長B3,変形特殊,"</formula1>
    </dataValidation>
    <dataValidation type="whole" operator="lessThanOrEqual" showInputMessage="1" showErrorMessage="1" sqref="GO3:HC4">
      <formula1>GK3</formula1>
    </dataValidation>
    <dataValidation type="whole" operator="lessThanOrEqual" allowBlank="1" showInputMessage="1" showErrorMessage="1" sqref="G5:G21 G24:G47">
      <formula1>F5</formula1>
    </dataValidation>
    <dataValidation operator="lessThanOrEqual" showInputMessage="1" showErrorMessage="1" sqref="L1:IV2"/>
  </dataValidations>
  <printOptions horizontalCentered="1" verticalCentered="1"/>
  <pageMargins left="0.5905511811023623" right="0.5905511811023623" top="0.6299212598425197" bottom="0.4724409448818898" header="0" footer="0.1968503937007874"/>
  <pageSetup fitToHeight="1" fitToWidth="1" horizontalDpi="300" verticalDpi="300" orientation="portrait" paperSize="9" scale="73" r:id="rId1"/>
</worksheet>
</file>

<file path=xl/worksheets/sheet2.xml><?xml version="1.0" encoding="utf-8"?>
<worksheet xmlns="http://schemas.openxmlformats.org/spreadsheetml/2006/main" xmlns:r="http://schemas.openxmlformats.org/officeDocument/2006/relationships">
  <sheetPr codeName="Sheet11">
    <pageSetUpPr fitToPage="1"/>
  </sheetPr>
  <dimension ref="A1:B58"/>
  <sheetViews>
    <sheetView zoomScalePageLayoutView="0" workbookViewId="0" topLeftCell="A1">
      <selection activeCell="A32" sqref="A32:L49"/>
    </sheetView>
  </sheetViews>
  <sheetFormatPr defaultColWidth="9.00390625" defaultRowHeight="13.5"/>
  <cols>
    <col min="1" max="1" width="128.625" style="259" customWidth="1"/>
    <col min="2" max="2" width="5.625" style="0" customWidth="1"/>
  </cols>
  <sheetData>
    <row r="1" spans="1:2" ht="13.5">
      <c r="A1" s="306"/>
      <c r="B1" s="306"/>
    </row>
    <row r="2" spans="1:2" ht="24">
      <c r="A2" s="251" t="s">
        <v>310</v>
      </c>
      <c r="B2" s="250"/>
    </row>
    <row r="3" spans="1:2" ht="18.75">
      <c r="A3" s="252"/>
      <c r="B3" s="250"/>
    </row>
    <row r="4" spans="1:2" ht="13.5">
      <c r="A4" s="253"/>
      <c r="B4" s="253"/>
    </row>
    <row r="5" spans="1:2" ht="13.5">
      <c r="A5" s="307" t="s">
        <v>311</v>
      </c>
      <c r="B5" s="308"/>
    </row>
    <row r="6" spans="1:2" ht="6" customHeight="1">
      <c r="A6" s="254"/>
      <c r="B6" s="255"/>
    </row>
    <row r="7" spans="1:2" ht="13.5">
      <c r="A7" s="307" t="s">
        <v>312</v>
      </c>
      <c r="B7" s="308"/>
    </row>
    <row r="8" spans="1:2" ht="13.5">
      <c r="A8" s="254"/>
      <c r="B8" s="256"/>
    </row>
    <row r="9" spans="1:2" ht="13.5">
      <c r="A9" s="257"/>
      <c r="B9" s="258"/>
    </row>
    <row r="10" spans="1:2" ht="13.5">
      <c r="A10" s="257" t="s">
        <v>313</v>
      </c>
      <c r="B10" s="258"/>
    </row>
    <row r="11" spans="1:2" ht="13.5">
      <c r="A11" s="257"/>
      <c r="B11" s="258"/>
    </row>
    <row r="12" spans="1:2" ht="13.5">
      <c r="A12" s="257" t="s">
        <v>314</v>
      </c>
      <c r="B12" s="258"/>
    </row>
    <row r="13" spans="1:2" ht="6" customHeight="1">
      <c r="A13" s="257"/>
      <c r="B13" s="258"/>
    </row>
    <row r="14" spans="1:2" ht="13.5">
      <c r="A14" s="257" t="s">
        <v>315</v>
      </c>
      <c r="B14" s="258"/>
    </row>
    <row r="15" spans="1:2" ht="13.5">
      <c r="A15" s="257"/>
      <c r="B15" s="258"/>
    </row>
    <row r="16" spans="1:2" ht="13.5">
      <c r="A16" s="257" t="s">
        <v>316</v>
      </c>
      <c r="B16" s="258"/>
    </row>
    <row r="17" spans="1:2" ht="6" customHeight="1">
      <c r="A17" s="257"/>
      <c r="B17" s="258"/>
    </row>
    <row r="18" spans="1:2" ht="13.5">
      <c r="A18" s="257" t="s">
        <v>317</v>
      </c>
      <c r="B18" s="258"/>
    </row>
    <row r="19" spans="1:2" ht="13.5">
      <c r="A19" s="257" t="s">
        <v>318</v>
      </c>
      <c r="B19" s="258"/>
    </row>
    <row r="20" spans="1:2" ht="13.5">
      <c r="A20" s="257" t="s">
        <v>319</v>
      </c>
      <c r="B20" s="258"/>
    </row>
    <row r="21" spans="1:2" ht="13.5">
      <c r="A21" s="257" t="s">
        <v>320</v>
      </c>
      <c r="B21" s="258"/>
    </row>
    <row r="22" spans="1:2" ht="13.5">
      <c r="A22" s="257" t="s">
        <v>321</v>
      </c>
      <c r="B22" s="258"/>
    </row>
    <row r="23" spans="1:2" ht="13.5">
      <c r="A23" s="257" t="s">
        <v>322</v>
      </c>
      <c r="B23" s="258"/>
    </row>
    <row r="24" spans="1:2" ht="13.5">
      <c r="A24" s="257" t="s">
        <v>323</v>
      </c>
      <c r="B24" s="258"/>
    </row>
    <row r="25" spans="1:2" ht="6" customHeight="1">
      <c r="A25" s="257"/>
      <c r="B25" s="258"/>
    </row>
    <row r="26" spans="1:2" ht="13.5">
      <c r="A26" s="257" t="s">
        <v>324</v>
      </c>
      <c r="B26" s="258"/>
    </row>
    <row r="27" spans="1:2" ht="13.5">
      <c r="A27" s="257" t="s">
        <v>322</v>
      </c>
      <c r="B27" s="258"/>
    </row>
    <row r="28" spans="1:2" ht="13.5">
      <c r="A28" s="257" t="s">
        <v>325</v>
      </c>
      <c r="B28" s="258"/>
    </row>
    <row r="29" spans="1:2" ht="13.5">
      <c r="A29" s="257" t="s">
        <v>326</v>
      </c>
      <c r="B29" s="258"/>
    </row>
    <row r="30" spans="1:2" ht="13.5">
      <c r="A30" s="257" t="s">
        <v>327</v>
      </c>
      <c r="B30" s="258"/>
    </row>
    <row r="31" spans="1:2" ht="6" customHeight="1">
      <c r="A31" s="257"/>
      <c r="B31" s="258"/>
    </row>
    <row r="32" spans="1:2" ht="13.5">
      <c r="A32" s="257" t="s">
        <v>328</v>
      </c>
      <c r="B32" s="258"/>
    </row>
    <row r="33" spans="1:2" ht="13.5">
      <c r="A33" s="257" t="s">
        <v>326</v>
      </c>
      <c r="B33" s="258"/>
    </row>
    <row r="34" spans="1:2" ht="13.5">
      <c r="A34" s="257" t="s">
        <v>329</v>
      </c>
      <c r="B34" s="258"/>
    </row>
    <row r="35" spans="1:2" ht="13.5">
      <c r="A35" s="257" t="s">
        <v>320</v>
      </c>
      <c r="B35" s="258"/>
    </row>
    <row r="36" spans="1:2" ht="13.5">
      <c r="A36" s="257" t="s">
        <v>330</v>
      </c>
      <c r="B36" s="258"/>
    </row>
    <row r="37" spans="1:2" ht="6" customHeight="1">
      <c r="A37" s="257"/>
      <c r="B37" s="258"/>
    </row>
    <row r="38" spans="1:2" ht="13.5">
      <c r="A38" s="257" t="s">
        <v>331</v>
      </c>
      <c r="B38" s="258"/>
    </row>
    <row r="39" spans="1:2" ht="13.5">
      <c r="A39" s="257" t="s">
        <v>322</v>
      </c>
      <c r="B39" s="258"/>
    </row>
    <row r="40" spans="1:2" ht="13.5">
      <c r="A40" s="257" t="s">
        <v>332</v>
      </c>
      <c r="B40" s="258"/>
    </row>
    <row r="41" spans="1:2" ht="13.5">
      <c r="A41" s="257" t="s">
        <v>320</v>
      </c>
      <c r="B41" s="258"/>
    </row>
    <row r="42" spans="1:2" ht="13.5">
      <c r="A42" s="257" t="s">
        <v>333</v>
      </c>
      <c r="B42" s="258"/>
    </row>
    <row r="43" spans="1:2" ht="13.5">
      <c r="A43" s="257"/>
      <c r="B43" s="258"/>
    </row>
    <row r="44" spans="1:2" ht="13.5">
      <c r="A44" s="257"/>
      <c r="B44" s="258"/>
    </row>
    <row r="45" spans="1:2" ht="13.5">
      <c r="A45" s="257"/>
      <c r="B45" s="258"/>
    </row>
    <row r="46" spans="1:2" ht="13.5">
      <c r="A46" s="253" t="s">
        <v>334</v>
      </c>
      <c r="B46" s="258"/>
    </row>
    <row r="47" spans="1:2" ht="6" customHeight="1">
      <c r="A47" s="253"/>
      <c r="B47" s="258"/>
    </row>
    <row r="48" spans="1:2" ht="13.5">
      <c r="A48" s="253" t="s">
        <v>335</v>
      </c>
      <c r="B48" s="258"/>
    </row>
    <row r="49" spans="1:2" ht="13.5">
      <c r="A49" s="253" t="s">
        <v>336</v>
      </c>
      <c r="B49" s="258"/>
    </row>
    <row r="50" spans="1:2" ht="13.5">
      <c r="A50" s="257"/>
      <c r="B50" s="258"/>
    </row>
    <row r="51" spans="1:2" ht="13.5">
      <c r="A51" s="258"/>
      <c r="B51" s="258"/>
    </row>
    <row r="52" spans="1:2" ht="13.5">
      <c r="A52" s="253"/>
      <c r="B52" s="258"/>
    </row>
    <row r="53" spans="1:2" ht="13.5">
      <c r="A53" s="253"/>
      <c r="B53" s="258"/>
    </row>
    <row r="54" spans="1:2" ht="13.5">
      <c r="A54" s="253"/>
      <c r="B54" s="258"/>
    </row>
    <row r="55" spans="1:2" ht="13.5">
      <c r="A55" s="253"/>
      <c r="B55" s="253"/>
    </row>
    <row r="56" spans="1:2" ht="13.5">
      <c r="A56" s="253"/>
      <c r="B56" s="253"/>
    </row>
    <row r="57" spans="1:2" ht="13.5">
      <c r="A57" s="253"/>
      <c r="B57" s="253"/>
    </row>
    <row r="58" spans="1:2" ht="13.5">
      <c r="A58" s="253"/>
      <c r="B58" s="253"/>
    </row>
  </sheetData>
  <sheetProtection password="C6E9" sheet="1" objects="1" scenarios="1" formatCells="0"/>
  <mergeCells count="3">
    <mergeCell ref="A1:B1"/>
    <mergeCell ref="A5:B5"/>
    <mergeCell ref="A7:B7"/>
  </mergeCells>
  <printOptions horizontalCentered="1"/>
  <pageMargins left="0.7874015748031497" right="0.7874015748031497" top="0" bottom="0" header="0.5118110236220472" footer="0.5118110236220472"/>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codeName="Sheet13">
    <pageSetUpPr fitToPage="1"/>
  </sheetPr>
  <dimension ref="A1:E53"/>
  <sheetViews>
    <sheetView zoomScale="85" zoomScaleNormal="85" zoomScaleSheetLayoutView="100" workbookViewId="0" topLeftCell="A1">
      <selection activeCell="A32" sqref="A32:L49"/>
    </sheetView>
  </sheetViews>
  <sheetFormatPr defaultColWidth="9.00390625" defaultRowHeight="13.5"/>
  <cols>
    <col min="1" max="1" width="3.625" style="287" customWidth="1"/>
    <col min="2" max="3" width="8.625" style="287" customWidth="1"/>
    <col min="4" max="4" width="112.375" style="287" customWidth="1"/>
    <col min="5" max="5" width="3.625" style="0" customWidth="1"/>
  </cols>
  <sheetData>
    <row r="1" spans="1:5" ht="13.5">
      <c r="A1" s="260"/>
      <c r="B1" s="260"/>
      <c r="C1" s="260"/>
      <c r="D1" s="260"/>
      <c r="E1" s="261"/>
    </row>
    <row r="2" spans="1:5" ht="24">
      <c r="A2" s="309" t="s">
        <v>337</v>
      </c>
      <c r="B2" s="309"/>
      <c r="C2" s="309"/>
      <c r="D2" s="309"/>
      <c r="E2" s="309"/>
    </row>
    <row r="3" spans="1:5" ht="18.75" customHeight="1">
      <c r="A3" s="262"/>
      <c r="B3" s="262"/>
      <c r="C3" s="262"/>
      <c r="D3" s="262"/>
      <c r="E3" s="263"/>
    </row>
    <row r="4" spans="1:5" ht="18.75">
      <c r="A4" s="264"/>
      <c r="B4" s="264"/>
      <c r="C4" s="263"/>
      <c r="D4" s="263"/>
      <c r="E4" s="263"/>
    </row>
    <row r="5" spans="1:4" s="266" customFormat="1" ht="12">
      <c r="A5" s="265"/>
      <c r="B5" s="265" t="s">
        <v>338</v>
      </c>
      <c r="C5" s="265"/>
      <c r="D5" s="265"/>
    </row>
    <row r="6" spans="1:4" s="266" customFormat="1" ht="6" customHeight="1">
      <c r="A6" s="265"/>
      <c r="B6" s="265"/>
      <c r="C6" s="265"/>
      <c r="D6" s="265"/>
    </row>
    <row r="7" spans="1:4" s="266" customFormat="1" ht="12">
      <c r="A7" s="265"/>
      <c r="B7" s="265" t="s">
        <v>339</v>
      </c>
      <c r="C7" s="265"/>
      <c r="D7" s="265"/>
    </row>
    <row r="8" spans="1:4" s="266" customFormat="1" ht="6" customHeight="1">
      <c r="A8" s="265"/>
      <c r="B8" s="265"/>
      <c r="C8" s="265"/>
      <c r="D8" s="265"/>
    </row>
    <row r="9" spans="1:4" s="266" customFormat="1" ht="12">
      <c r="A9" s="265"/>
      <c r="B9" s="265" t="s">
        <v>340</v>
      </c>
      <c r="C9" s="265"/>
      <c r="D9" s="265"/>
    </row>
    <row r="10" spans="1:4" s="266" customFormat="1" ht="6" customHeight="1">
      <c r="A10" s="265"/>
      <c r="B10" s="265"/>
      <c r="C10" s="265"/>
      <c r="D10" s="265"/>
    </row>
    <row r="11" spans="1:4" s="266" customFormat="1" ht="12">
      <c r="A11" s="265"/>
      <c r="B11" s="265" t="s">
        <v>341</v>
      </c>
      <c r="C11" s="265"/>
      <c r="D11" s="265"/>
    </row>
    <row r="12" spans="1:4" s="266" customFormat="1" ht="6" customHeight="1">
      <c r="A12" s="265"/>
      <c r="B12" s="265"/>
      <c r="C12" s="265"/>
      <c r="D12" s="265"/>
    </row>
    <row r="13" spans="1:4" s="266" customFormat="1" ht="12">
      <c r="A13" s="265"/>
      <c r="B13" s="265" t="s">
        <v>342</v>
      </c>
      <c r="C13" s="265"/>
      <c r="D13" s="265"/>
    </row>
    <row r="14" spans="1:4" s="266" customFormat="1" ht="6" customHeight="1">
      <c r="A14" s="265"/>
      <c r="B14" s="265"/>
      <c r="C14" s="265"/>
      <c r="D14" s="265"/>
    </row>
    <row r="15" spans="1:4" s="266" customFormat="1" ht="12">
      <c r="A15" s="265"/>
      <c r="B15" s="265" t="s">
        <v>343</v>
      </c>
      <c r="C15" s="265"/>
      <c r="D15" s="265"/>
    </row>
    <row r="16" spans="1:4" s="266" customFormat="1" ht="6" customHeight="1">
      <c r="A16" s="265" t="s">
        <v>336</v>
      </c>
      <c r="B16" s="265"/>
      <c r="C16" s="265"/>
      <c r="D16" s="265"/>
    </row>
    <row r="17" spans="1:4" s="266" customFormat="1" ht="12">
      <c r="A17" s="265"/>
      <c r="B17" s="265"/>
      <c r="C17" s="265"/>
      <c r="D17" s="265"/>
    </row>
    <row r="18" spans="1:4" s="266" customFormat="1" ht="12">
      <c r="A18" s="265"/>
      <c r="B18" s="265"/>
      <c r="C18" s="265"/>
      <c r="D18" s="265"/>
    </row>
    <row r="19" spans="1:4" s="266" customFormat="1" ht="12">
      <c r="A19" s="265"/>
      <c r="B19" s="265"/>
      <c r="C19" s="265"/>
      <c r="D19" s="265"/>
    </row>
    <row r="20" spans="1:4" s="266" customFormat="1" ht="12">
      <c r="A20" s="265"/>
      <c r="B20" s="265"/>
      <c r="C20" s="265"/>
      <c r="D20" s="265"/>
    </row>
    <row r="21" spans="1:4" s="266" customFormat="1" ht="12">
      <c r="A21" s="265"/>
      <c r="B21" s="265"/>
      <c r="C21" s="265"/>
      <c r="D21" s="265"/>
    </row>
    <row r="22" spans="1:4" s="266" customFormat="1" ht="12">
      <c r="A22" s="265"/>
      <c r="B22" s="265"/>
      <c r="C22" s="265"/>
      <c r="D22" s="265"/>
    </row>
    <row r="23" spans="1:4" s="266" customFormat="1" ht="12">
      <c r="A23" s="265"/>
      <c r="B23" s="267"/>
      <c r="C23" s="268"/>
      <c r="D23" s="269"/>
    </row>
    <row r="24" spans="1:5" s="266" customFormat="1" ht="18.75">
      <c r="A24" s="270"/>
      <c r="B24" s="310" t="s">
        <v>344</v>
      </c>
      <c r="C24" s="311"/>
      <c r="D24" s="312"/>
      <c r="E24" s="274"/>
    </row>
    <row r="25" spans="1:5" s="266" customFormat="1" ht="6" customHeight="1">
      <c r="A25" s="270"/>
      <c r="B25" s="271"/>
      <c r="C25" s="272"/>
      <c r="D25" s="273"/>
      <c r="E25" s="274"/>
    </row>
    <row r="26" spans="1:5" s="266" customFormat="1" ht="18.75">
      <c r="A26" s="270"/>
      <c r="B26" s="310" t="s">
        <v>345</v>
      </c>
      <c r="C26" s="311"/>
      <c r="D26" s="312"/>
      <c r="E26" s="274"/>
    </row>
    <row r="27" spans="1:5" s="266" customFormat="1" ht="18.75" customHeight="1">
      <c r="A27" s="275"/>
      <c r="B27" s="276"/>
      <c r="C27" s="277"/>
      <c r="D27" s="278"/>
      <c r="E27" s="279"/>
    </row>
    <row r="28" spans="1:4" s="266" customFormat="1" ht="18.75" customHeight="1">
      <c r="A28" s="265"/>
      <c r="B28" s="280"/>
      <c r="C28" s="281"/>
      <c r="D28" s="282"/>
    </row>
    <row r="29" spans="1:4" s="266" customFormat="1" ht="12">
      <c r="A29" s="265"/>
      <c r="B29" s="280" t="s">
        <v>346</v>
      </c>
      <c r="C29" s="281"/>
      <c r="D29" s="282"/>
    </row>
    <row r="30" spans="1:4" s="266" customFormat="1" ht="6" customHeight="1">
      <c r="A30" s="265"/>
      <c r="B30" s="280"/>
      <c r="C30" s="281"/>
      <c r="D30" s="282"/>
    </row>
    <row r="31" spans="1:4" s="266" customFormat="1" ht="12">
      <c r="A31" s="265"/>
      <c r="B31" s="280" t="s">
        <v>347</v>
      </c>
      <c r="C31" s="281"/>
      <c r="D31" s="282"/>
    </row>
    <row r="32" spans="1:4" s="266" customFormat="1" ht="6" customHeight="1">
      <c r="A32" s="265"/>
      <c r="B32" s="280"/>
      <c r="C32" s="281"/>
      <c r="D32" s="282"/>
    </row>
    <row r="33" spans="1:4" s="266" customFormat="1" ht="12">
      <c r="A33" s="265"/>
      <c r="B33" s="280" t="s">
        <v>348</v>
      </c>
      <c r="C33" s="281"/>
      <c r="D33" s="282"/>
    </row>
    <row r="34" spans="1:4" s="266" customFormat="1" ht="6" customHeight="1">
      <c r="A34" s="265"/>
      <c r="B34" s="280"/>
      <c r="C34" s="281"/>
      <c r="D34" s="282"/>
    </row>
    <row r="35" spans="1:4" s="266" customFormat="1" ht="12">
      <c r="A35" s="265"/>
      <c r="B35" s="280" t="s">
        <v>349</v>
      </c>
      <c r="C35" s="281"/>
      <c r="D35" s="282"/>
    </row>
    <row r="36" spans="1:4" s="266" customFormat="1" ht="6" customHeight="1">
      <c r="A36" s="265"/>
      <c r="B36" s="280"/>
      <c r="C36" s="281"/>
      <c r="D36" s="282"/>
    </row>
    <row r="37" spans="1:4" s="266" customFormat="1" ht="12">
      <c r="A37" s="265"/>
      <c r="B37" s="280" t="s">
        <v>350</v>
      </c>
      <c r="C37" s="281"/>
      <c r="D37" s="282"/>
    </row>
    <row r="38" spans="1:4" s="266" customFormat="1" ht="6" customHeight="1">
      <c r="A38" s="265"/>
      <c r="B38" s="280"/>
      <c r="C38" s="281"/>
      <c r="D38" s="282"/>
    </row>
    <row r="39" spans="1:4" s="266" customFormat="1" ht="12">
      <c r="A39" s="265"/>
      <c r="B39" s="280" t="s">
        <v>351</v>
      </c>
      <c r="C39" s="281"/>
      <c r="D39" s="283"/>
    </row>
    <row r="40" spans="1:4" s="266" customFormat="1" ht="6" customHeight="1">
      <c r="A40" s="265"/>
      <c r="B40" s="280"/>
      <c r="C40" s="281"/>
      <c r="D40" s="283"/>
    </row>
    <row r="41" spans="1:4" s="266" customFormat="1" ht="12">
      <c r="A41" s="265"/>
      <c r="B41" s="280" t="s">
        <v>352</v>
      </c>
      <c r="C41" s="281"/>
      <c r="D41" s="282"/>
    </row>
    <row r="42" spans="1:4" s="266" customFormat="1" ht="6" customHeight="1">
      <c r="A42" s="265"/>
      <c r="B42" s="280"/>
      <c r="C42" s="281"/>
      <c r="D42" s="282"/>
    </row>
    <row r="43" spans="1:4" s="266" customFormat="1" ht="12">
      <c r="A43" s="265"/>
      <c r="B43" s="280" t="s">
        <v>353</v>
      </c>
      <c r="C43" s="281"/>
      <c r="D43" s="282"/>
    </row>
    <row r="44" spans="1:4" s="266" customFormat="1" ht="6" customHeight="1">
      <c r="A44" s="265"/>
      <c r="B44" s="280"/>
      <c r="C44" s="281"/>
      <c r="D44" s="282"/>
    </row>
    <row r="45" spans="1:4" s="266" customFormat="1" ht="12">
      <c r="A45" s="265"/>
      <c r="B45" s="280" t="s">
        <v>355</v>
      </c>
      <c r="C45" s="281"/>
      <c r="D45" s="282"/>
    </row>
    <row r="46" spans="1:4" s="266" customFormat="1" ht="6" customHeight="1">
      <c r="A46" s="265"/>
      <c r="B46" s="280"/>
      <c r="C46" s="281"/>
      <c r="D46" s="282"/>
    </row>
    <row r="47" spans="1:4" s="266" customFormat="1" ht="12">
      <c r="A47" s="265"/>
      <c r="B47" s="280" t="s">
        <v>356</v>
      </c>
      <c r="C47" s="281"/>
      <c r="D47" s="282"/>
    </row>
    <row r="48" spans="1:4" s="266" customFormat="1" ht="6" customHeight="1">
      <c r="A48" s="265"/>
      <c r="B48" s="280"/>
      <c r="C48" s="281"/>
      <c r="D48" s="282"/>
    </row>
    <row r="49" spans="1:4" s="266" customFormat="1" ht="12">
      <c r="A49" s="265"/>
      <c r="B49" s="280" t="s">
        <v>354</v>
      </c>
      <c r="C49" s="281"/>
      <c r="D49" s="282"/>
    </row>
    <row r="50" spans="1:4" ht="13.5" customHeight="1">
      <c r="A50" s="265"/>
      <c r="B50" s="284"/>
      <c r="C50" s="285"/>
      <c r="D50" s="286"/>
    </row>
    <row r="51" spans="1:4" ht="13.5">
      <c r="A51" s="265"/>
      <c r="B51" s="265"/>
      <c r="C51" s="265"/>
      <c r="D51" s="265"/>
    </row>
    <row r="52" spans="1:4" ht="13.5">
      <c r="A52" s="265"/>
      <c r="B52" s="265"/>
      <c r="C52" s="265"/>
      <c r="D52" s="265"/>
    </row>
    <row r="53" spans="1:4" ht="13.5">
      <c r="A53" s="265"/>
      <c r="B53" s="265"/>
      <c r="C53" s="265"/>
      <c r="D53" s="265"/>
    </row>
  </sheetData>
  <sheetProtection password="C6E9" sheet="1" objects="1" scenarios="1" formatCells="0"/>
  <mergeCells count="3">
    <mergeCell ref="A2:E2"/>
    <mergeCell ref="B24:D24"/>
    <mergeCell ref="B26:D26"/>
  </mergeCells>
  <printOptions horizontalCentered="1"/>
  <pageMargins left="0.7874015748031497" right="0.7874015748031497" top="0" bottom="0" header="0.5118110236220472" footer="0.5118110236220472"/>
  <pageSetup fitToHeight="1" fitToWidth="1" horizontalDpi="600" verticalDpi="600" orientation="landscape" paperSize="9" scale="96" r:id="rId1"/>
</worksheet>
</file>

<file path=xl/worksheets/sheet4.xml><?xml version="1.0" encoding="utf-8"?>
<worksheet xmlns="http://schemas.openxmlformats.org/spreadsheetml/2006/main" xmlns:r="http://schemas.openxmlformats.org/officeDocument/2006/relationships">
  <sheetPr codeName="Sheet9"/>
  <dimension ref="A2:J59"/>
  <sheetViews>
    <sheetView zoomScalePageLayoutView="0" workbookViewId="0" topLeftCell="A1">
      <selection activeCell="H10" sqref="H10"/>
    </sheetView>
  </sheetViews>
  <sheetFormatPr defaultColWidth="9.00390625" defaultRowHeight="13.5"/>
  <sheetData>
    <row r="2" spans="1:10" ht="18.75">
      <c r="A2" s="313" t="s">
        <v>285</v>
      </c>
      <c r="B2" s="314"/>
      <c r="C2" s="314"/>
      <c r="D2" s="314"/>
      <c r="E2" s="314"/>
      <c r="F2" s="314"/>
      <c r="G2" s="314"/>
      <c r="H2" s="314"/>
      <c r="I2" s="314"/>
      <c r="J2" s="176"/>
    </row>
    <row r="7" ht="13.5">
      <c r="A7" s="177" t="s">
        <v>286</v>
      </c>
    </row>
    <row r="9" ht="13.5">
      <c r="A9" t="s">
        <v>272</v>
      </c>
    </row>
    <row r="10" spans="1:3" ht="13.5">
      <c r="A10" s="181"/>
      <c r="C10" s="305" t="s">
        <v>558</v>
      </c>
    </row>
    <row r="12" ht="13.5">
      <c r="A12" t="s">
        <v>305</v>
      </c>
    </row>
    <row r="13" ht="13.5">
      <c r="C13" s="181" t="s">
        <v>282</v>
      </c>
    </row>
    <row r="14" ht="13.5">
      <c r="C14" s="181" t="s">
        <v>304</v>
      </c>
    </row>
    <row r="15" ht="13.5">
      <c r="C15" s="181"/>
    </row>
    <row r="16" ht="13.5">
      <c r="A16" t="s">
        <v>296</v>
      </c>
    </row>
    <row r="17" ht="13.5">
      <c r="C17" s="181" t="s">
        <v>282</v>
      </c>
    </row>
    <row r="18" ht="13.5">
      <c r="C18" s="181" t="s">
        <v>304</v>
      </c>
    </row>
    <row r="19" ht="13.5">
      <c r="A19" s="289" t="s">
        <v>559</v>
      </c>
    </row>
    <row r="20" ht="13.5">
      <c r="A20" s="289" t="s">
        <v>433</v>
      </c>
    </row>
    <row r="22" ht="13.5">
      <c r="A22" s="177" t="s">
        <v>287</v>
      </c>
    </row>
    <row r="24" ht="13.5">
      <c r="A24" t="s">
        <v>273</v>
      </c>
    </row>
    <row r="28" ht="13.5">
      <c r="A28" s="177" t="s">
        <v>288</v>
      </c>
    </row>
    <row r="30" ht="13.5">
      <c r="A30" t="s">
        <v>248</v>
      </c>
    </row>
    <row r="31" ht="13.5">
      <c r="A31" t="s">
        <v>274</v>
      </c>
    </row>
    <row r="35" ht="13.5">
      <c r="A35" s="177" t="s">
        <v>289</v>
      </c>
    </row>
    <row r="37" ht="13.5">
      <c r="A37" t="s">
        <v>275</v>
      </c>
    </row>
    <row r="38" ht="13.5">
      <c r="A38" t="s">
        <v>276</v>
      </c>
    </row>
    <row r="40" ht="13.5">
      <c r="A40" t="s">
        <v>277</v>
      </c>
    </row>
    <row r="41" ht="13.5">
      <c r="A41" t="s">
        <v>281</v>
      </c>
    </row>
    <row r="46" ht="13.5">
      <c r="A46" s="177" t="s">
        <v>290</v>
      </c>
    </row>
    <row r="48" ht="13.5">
      <c r="A48" t="s">
        <v>249</v>
      </c>
    </row>
    <row r="49" ht="13.5">
      <c r="A49" t="s">
        <v>250</v>
      </c>
    </row>
    <row r="53" ht="13.5">
      <c r="A53" s="177" t="s">
        <v>291</v>
      </c>
    </row>
    <row r="55" ht="13.5">
      <c r="A55" t="s">
        <v>278</v>
      </c>
    </row>
    <row r="56" ht="13.5">
      <c r="A56" t="s">
        <v>292</v>
      </c>
    </row>
    <row r="57" ht="13.5">
      <c r="A57" t="s">
        <v>283</v>
      </c>
    </row>
    <row r="58" ht="13.5">
      <c r="A58" t="s">
        <v>279</v>
      </c>
    </row>
    <row r="59" ht="13.5">
      <c r="A59" t="s">
        <v>280</v>
      </c>
    </row>
  </sheetData>
  <sheetProtection password="C6E9" sheet="1" objects="1" scenarios="1" formatCells="0"/>
  <mergeCells count="1">
    <mergeCell ref="A2:I2"/>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1">
    <tabColor rgb="FF0000FF"/>
    <pageSetUpPr fitToPage="1"/>
  </sheetPr>
  <dimension ref="A1:N71"/>
  <sheetViews>
    <sheetView showGridLines="0" showZeros="0" tabSelected="1" zoomScale="70" zoomScaleNormal="70" zoomScaleSheetLayoutView="100" zoomScalePageLayoutView="0" workbookViewId="0" topLeftCell="A1">
      <selection activeCell="A1" sqref="A1:B1"/>
    </sheetView>
  </sheetViews>
  <sheetFormatPr defaultColWidth="9.00390625" defaultRowHeight="13.5"/>
  <cols>
    <col min="1" max="1" width="7.625" style="17" customWidth="1"/>
    <col min="2" max="2" width="20.625" style="38" customWidth="1"/>
    <col min="3" max="3" width="10.625" style="38" customWidth="1"/>
    <col min="4" max="4" width="15.625" style="38" customWidth="1"/>
    <col min="5" max="6" width="13.125" style="38" customWidth="1"/>
    <col min="7" max="8" width="10.625" style="38" customWidth="1"/>
    <col min="9" max="9" width="20.625" style="40" customWidth="1"/>
    <col min="10" max="16384" width="9.00390625" style="40" customWidth="1"/>
  </cols>
  <sheetData>
    <row r="1" spans="1:14" s="180" customFormat="1" ht="39.75" customHeight="1">
      <c r="A1" s="317" t="s">
        <v>0</v>
      </c>
      <c r="B1" s="318"/>
      <c r="C1" s="109" t="s">
        <v>52</v>
      </c>
      <c r="D1" s="325"/>
      <c r="E1" s="327"/>
      <c r="F1" s="328"/>
      <c r="G1" s="109" t="s">
        <v>271</v>
      </c>
      <c r="H1" s="325"/>
      <c r="I1" s="326"/>
      <c r="J1" s="178"/>
      <c r="K1" s="179"/>
      <c r="L1" s="179"/>
      <c r="M1" s="179"/>
      <c r="N1" s="179"/>
    </row>
    <row r="2" spans="1:14" s="180" customFormat="1" ht="39.75" customHeight="1">
      <c r="A2" s="315"/>
      <c r="B2" s="316"/>
      <c r="C2" s="109" t="s">
        <v>53</v>
      </c>
      <c r="D2" s="325"/>
      <c r="E2" s="327"/>
      <c r="F2" s="328"/>
      <c r="G2" s="110" t="s">
        <v>11</v>
      </c>
      <c r="H2" s="323">
        <f>SUM(F34)</f>
        <v>0</v>
      </c>
      <c r="I2" s="324"/>
      <c r="J2" s="178"/>
      <c r="K2" s="179"/>
      <c r="L2" s="179"/>
      <c r="M2" s="179"/>
      <c r="N2" s="179"/>
    </row>
    <row r="3" spans="1:12" s="108" customFormat="1" ht="39.75" customHeight="1">
      <c r="A3" s="104" t="s">
        <v>50</v>
      </c>
      <c r="B3" s="105"/>
      <c r="C3" s="105"/>
      <c r="D3" s="105"/>
      <c r="E3" s="105"/>
      <c r="F3" s="105"/>
      <c r="G3" s="105"/>
      <c r="H3" s="223"/>
      <c r="I3" s="223" t="s">
        <v>557</v>
      </c>
      <c r="J3" s="107"/>
      <c r="K3" s="107"/>
      <c r="L3" s="107"/>
    </row>
    <row r="4" spans="1:12" s="108" customFormat="1" ht="30" customHeight="1">
      <c r="A4" s="350" t="s">
        <v>54</v>
      </c>
      <c r="B4" s="351"/>
      <c r="C4" s="341" t="s">
        <v>55</v>
      </c>
      <c r="D4" s="342"/>
      <c r="E4" s="343" t="s">
        <v>284</v>
      </c>
      <c r="F4" s="344"/>
      <c r="G4" s="345" t="s">
        <v>56</v>
      </c>
      <c r="H4" s="338"/>
      <c r="I4" s="219" t="s">
        <v>306</v>
      </c>
      <c r="J4" s="107"/>
      <c r="K4" s="107"/>
      <c r="L4" s="107"/>
    </row>
    <row r="5" spans="1:13" s="112" customFormat="1" ht="30" customHeight="1">
      <c r="A5" s="352" t="s">
        <v>254</v>
      </c>
      <c r="B5" s="353"/>
      <c r="C5" s="335">
        <f>'岐阜市'!F48</f>
        <v>141550</v>
      </c>
      <c r="D5" s="336"/>
      <c r="E5" s="298">
        <f>'岐阜市'!G48</f>
        <v>0</v>
      </c>
      <c r="F5" s="304">
        <f>_xlfn.IFERROR(SUM(E5)," ")</f>
        <v>0</v>
      </c>
      <c r="G5" s="319">
        <f>'岐阜市'!H48</f>
        <v>49550</v>
      </c>
      <c r="H5" s="320"/>
      <c r="I5" s="220">
        <f>'岐阜市'!I48</f>
        <v>92000</v>
      </c>
      <c r="J5" s="111"/>
      <c r="K5" s="111"/>
      <c r="L5" s="111"/>
      <c r="M5" s="111"/>
    </row>
    <row r="6" spans="1:13" s="112" customFormat="1" ht="30" customHeight="1">
      <c r="A6" s="348" t="s">
        <v>1</v>
      </c>
      <c r="B6" s="349"/>
      <c r="C6" s="329">
        <f>'瑞穂市・本巣市・本巣郡・山県市'!F16</f>
        <v>15950</v>
      </c>
      <c r="D6" s="330"/>
      <c r="E6" s="299">
        <f>'瑞穂市・本巣市・本巣郡・山県市'!G16</f>
        <v>0</v>
      </c>
      <c r="F6" s="301">
        <f aca="true" t="shared" si="0" ref="F6:F33">_xlfn.IFERROR(SUM(E6)," ")</f>
        <v>0</v>
      </c>
      <c r="G6" s="321">
        <f>'瑞穂市・本巣市・本巣郡・山県市'!H16</f>
        <v>6450</v>
      </c>
      <c r="H6" s="322"/>
      <c r="I6" s="221">
        <f>'瑞穂市・本巣市・本巣郡・山県市'!I16</f>
        <v>9500</v>
      </c>
      <c r="J6" s="111"/>
      <c r="K6" s="111"/>
      <c r="L6" s="111"/>
      <c r="M6" s="111"/>
    </row>
    <row r="7" spans="1:13" s="112" customFormat="1" ht="30" customHeight="1">
      <c r="A7" s="348" t="s">
        <v>5</v>
      </c>
      <c r="B7" s="349"/>
      <c r="C7" s="329">
        <f>'瑞穂市・本巣市・本巣郡・山県市'!F28</f>
        <v>8100</v>
      </c>
      <c r="D7" s="330"/>
      <c r="E7" s="299">
        <f>'瑞穂市・本巣市・本巣郡・山県市'!G28</f>
        <v>0</v>
      </c>
      <c r="F7" s="301">
        <f t="shared" si="0"/>
        <v>0</v>
      </c>
      <c r="G7" s="321">
        <f>'瑞穂市・本巣市・本巣郡・山県市'!H28</f>
        <v>4600</v>
      </c>
      <c r="H7" s="322"/>
      <c r="I7" s="221">
        <f>'瑞穂市・本巣市・本巣郡・山県市'!I28</f>
        <v>3500</v>
      </c>
      <c r="J7" s="111"/>
      <c r="K7" s="111"/>
      <c r="L7" s="111"/>
      <c r="M7" s="111"/>
    </row>
    <row r="8" spans="1:13" s="112" customFormat="1" ht="30" customHeight="1">
      <c r="A8" s="348" t="s">
        <v>263</v>
      </c>
      <c r="B8" s="349"/>
      <c r="C8" s="329">
        <f>'瑞穂市・本巣市・本巣郡・山県市'!F38</f>
        <v>8750</v>
      </c>
      <c r="D8" s="330"/>
      <c r="E8" s="299">
        <f>'瑞穂市・本巣市・本巣郡・山県市'!G38</f>
        <v>0</v>
      </c>
      <c r="F8" s="301">
        <f t="shared" si="0"/>
        <v>0</v>
      </c>
      <c r="G8" s="321">
        <f>'瑞穂市・本巣市・本巣郡・山県市'!H38</f>
        <v>3000</v>
      </c>
      <c r="H8" s="322"/>
      <c r="I8" s="221">
        <f>'瑞穂市・本巣市・本巣郡・山県市'!I38</f>
        <v>5750</v>
      </c>
      <c r="J8" s="111"/>
      <c r="K8" s="111"/>
      <c r="L8" s="111"/>
      <c r="M8" s="111"/>
    </row>
    <row r="9" spans="1:13" s="112" customFormat="1" ht="30" customHeight="1">
      <c r="A9" s="348" t="s">
        <v>2</v>
      </c>
      <c r="B9" s="349"/>
      <c r="C9" s="329">
        <f>'瑞穂市・本巣市・本巣郡・山県市'!F48</f>
        <v>6650</v>
      </c>
      <c r="D9" s="330"/>
      <c r="E9" s="299">
        <f>'瑞穂市・本巣市・本巣郡・山県市'!G48</f>
        <v>0</v>
      </c>
      <c r="F9" s="301">
        <f t="shared" si="0"/>
        <v>0</v>
      </c>
      <c r="G9" s="321">
        <f>'瑞穂市・本巣市・本巣郡・山県市'!H48</f>
        <v>4350</v>
      </c>
      <c r="H9" s="322"/>
      <c r="I9" s="221">
        <f>'瑞穂市・本巣市・本巣郡・山県市'!I48</f>
        <v>2300</v>
      </c>
      <c r="J9" s="111"/>
      <c r="K9" s="111"/>
      <c r="L9" s="111"/>
      <c r="M9" s="111"/>
    </row>
    <row r="10" spans="1:13" s="112" customFormat="1" ht="30" customHeight="1">
      <c r="A10" s="348" t="s">
        <v>264</v>
      </c>
      <c r="B10" s="349"/>
      <c r="C10" s="329">
        <f>'羽島市・羽島郡'!F27</f>
        <v>21450</v>
      </c>
      <c r="D10" s="330"/>
      <c r="E10" s="299">
        <f>'羽島市・羽島郡'!G27</f>
        <v>0</v>
      </c>
      <c r="F10" s="301">
        <f t="shared" si="0"/>
        <v>0</v>
      </c>
      <c r="G10" s="321">
        <f>'羽島市・羽島郡'!H27</f>
        <v>9600</v>
      </c>
      <c r="H10" s="322"/>
      <c r="I10" s="221">
        <f>'羽島市・羽島郡'!I27</f>
        <v>11850</v>
      </c>
      <c r="J10" s="111"/>
      <c r="K10" s="111"/>
      <c r="L10" s="111"/>
      <c r="M10" s="111"/>
    </row>
    <row r="11" spans="1:13" s="112" customFormat="1" ht="30" customHeight="1">
      <c r="A11" s="348" t="s">
        <v>255</v>
      </c>
      <c r="B11" s="349"/>
      <c r="C11" s="329">
        <f>'羽島市・羽島郡'!F48</f>
        <v>13700</v>
      </c>
      <c r="D11" s="330"/>
      <c r="E11" s="299">
        <f>'羽島市・羽島郡'!G48</f>
        <v>0</v>
      </c>
      <c r="F11" s="301">
        <f t="shared" si="0"/>
        <v>0</v>
      </c>
      <c r="G11" s="321">
        <f>'羽島市・羽島郡'!H48</f>
        <v>5550</v>
      </c>
      <c r="H11" s="322"/>
      <c r="I11" s="221">
        <f>'羽島市・羽島郡'!I48</f>
        <v>8150</v>
      </c>
      <c r="J11" s="111"/>
      <c r="K11" s="111"/>
      <c r="L11" s="111"/>
      <c r="M11" s="111"/>
    </row>
    <row r="12" spans="1:13" s="112" customFormat="1" ht="30" customHeight="1">
      <c r="A12" s="346" t="s">
        <v>251</v>
      </c>
      <c r="B12" s="347"/>
      <c r="C12" s="329">
        <f>'各務原市・大垣市・海津市'!F21</f>
        <v>45100</v>
      </c>
      <c r="D12" s="330"/>
      <c r="E12" s="299">
        <f>'各務原市・大垣市・海津市'!G21</f>
        <v>0</v>
      </c>
      <c r="F12" s="301">
        <f t="shared" si="0"/>
        <v>0</v>
      </c>
      <c r="G12" s="321">
        <f>'各務原市・大垣市・海津市'!H21</f>
        <v>21200</v>
      </c>
      <c r="H12" s="322"/>
      <c r="I12" s="221">
        <f>'各務原市・大垣市・海津市'!I21</f>
        <v>23900</v>
      </c>
      <c r="J12" s="111"/>
      <c r="K12" s="111"/>
      <c r="L12" s="111"/>
      <c r="M12" s="111"/>
    </row>
    <row r="13" spans="1:13" s="112" customFormat="1" ht="30" customHeight="1">
      <c r="A13" s="346" t="s">
        <v>265</v>
      </c>
      <c r="B13" s="347"/>
      <c r="C13" s="329">
        <f>'各務原市・大垣市・海津市'!F37</f>
        <v>54750</v>
      </c>
      <c r="D13" s="330"/>
      <c r="E13" s="299">
        <f>'各務原市・大垣市・海津市'!G37</f>
        <v>0</v>
      </c>
      <c r="F13" s="301">
        <f t="shared" si="0"/>
        <v>0</v>
      </c>
      <c r="G13" s="321">
        <f>'各務原市・大垣市・海津市'!H37</f>
        <v>27250</v>
      </c>
      <c r="H13" s="322"/>
      <c r="I13" s="221">
        <f>'各務原市・大垣市・海津市'!I37</f>
        <v>27500</v>
      </c>
      <c r="J13" s="111"/>
      <c r="K13" s="111"/>
      <c r="L13" s="111"/>
      <c r="M13" s="111"/>
    </row>
    <row r="14" spans="1:13" s="112" customFormat="1" ht="30" customHeight="1">
      <c r="A14" s="346" t="s">
        <v>4</v>
      </c>
      <c r="B14" s="347"/>
      <c r="C14" s="329">
        <f>'各務原市・大垣市・海津市'!F48</f>
        <v>6200</v>
      </c>
      <c r="D14" s="330"/>
      <c r="E14" s="299">
        <f>'各務原市・大垣市・海津市'!G48</f>
        <v>0</v>
      </c>
      <c r="F14" s="301">
        <f t="shared" si="0"/>
        <v>0</v>
      </c>
      <c r="G14" s="321">
        <f>'各務原市・大垣市・海津市'!H48</f>
        <v>6200</v>
      </c>
      <c r="H14" s="322"/>
      <c r="I14" s="238">
        <f>'各務原市・大垣市・海津市'!I48</f>
        <v>0</v>
      </c>
      <c r="J14" s="111"/>
      <c r="K14" s="111"/>
      <c r="L14" s="111"/>
      <c r="M14" s="111"/>
    </row>
    <row r="15" spans="1:13" s="112" customFormat="1" ht="30" customHeight="1">
      <c r="A15" s="346" t="s">
        <v>266</v>
      </c>
      <c r="B15" s="347"/>
      <c r="C15" s="329">
        <f>'揖斐郡・不破郡・安八郡・養老郡・美濃加茂市'!F13</f>
        <v>9550</v>
      </c>
      <c r="D15" s="330"/>
      <c r="E15" s="299">
        <f>'揖斐郡・不破郡・安八郡・養老郡・美濃加茂市'!G13</f>
        <v>0</v>
      </c>
      <c r="F15" s="301">
        <f t="shared" si="0"/>
        <v>0</v>
      </c>
      <c r="G15" s="321">
        <f>'揖斐郡・不破郡・安八郡・養老郡・美濃加茂市'!H13</f>
        <v>9550</v>
      </c>
      <c r="H15" s="322"/>
      <c r="I15" s="238">
        <f>'揖斐郡・不破郡・安八郡・養老郡・美濃加茂市'!I13</f>
        <v>0</v>
      </c>
      <c r="J15" s="111"/>
      <c r="K15" s="111"/>
      <c r="L15" s="111"/>
      <c r="M15" s="111"/>
    </row>
    <row r="16" spans="1:13" s="112" customFormat="1" ht="30" customHeight="1">
      <c r="A16" s="346" t="s">
        <v>256</v>
      </c>
      <c r="B16" s="347"/>
      <c r="C16" s="329">
        <f>'揖斐郡・不破郡・安八郡・養老郡・美濃加茂市'!F22</f>
        <v>6150</v>
      </c>
      <c r="D16" s="330"/>
      <c r="E16" s="299">
        <f>'揖斐郡・不破郡・安八郡・養老郡・美濃加茂市'!G22</f>
        <v>0</v>
      </c>
      <c r="F16" s="301">
        <f t="shared" si="0"/>
        <v>0</v>
      </c>
      <c r="G16" s="321">
        <f>'揖斐郡・不破郡・安八郡・養老郡・美濃加茂市'!H22</f>
        <v>6150</v>
      </c>
      <c r="H16" s="322"/>
      <c r="I16" s="238">
        <f>'揖斐郡・不破郡・安八郡・養老郡・美濃加茂市'!I22</f>
        <v>0</v>
      </c>
      <c r="J16" s="111"/>
      <c r="K16" s="111"/>
      <c r="L16" s="111"/>
      <c r="M16" s="111"/>
    </row>
    <row r="17" spans="1:13" s="112" customFormat="1" ht="30" customHeight="1">
      <c r="A17" s="346" t="s">
        <v>267</v>
      </c>
      <c r="B17" s="347"/>
      <c r="C17" s="329">
        <f>'揖斐郡・不破郡・安八郡・養老郡・美濃加茂市'!F30</f>
        <v>8950</v>
      </c>
      <c r="D17" s="330"/>
      <c r="E17" s="299">
        <f>'揖斐郡・不破郡・安八郡・養老郡・美濃加茂市'!G30</f>
        <v>0</v>
      </c>
      <c r="F17" s="301">
        <f t="shared" si="0"/>
        <v>0</v>
      </c>
      <c r="G17" s="321">
        <f>'揖斐郡・不破郡・安八郡・養老郡・美濃加茂市'!H30</f>
        <v>8950</v>
      </c>
      <c r="H17" s="322"/>
      <c r="I17" s="238">
        <f>'揖斐郡・不破郡・安八郡・養老郡・美濃加茂市'!I30</f>
        <v>0</v>
      </c>
      <c r="J17" s="111"/>
      <c r="K17" s="111"/>
      <c r="L17" s="111"/>
      <c r="M17" s="111"/>
    </row>
    <row r="18" spans="1:13" s="112" customFormat="1" ht="30" customHeight="1">
      <c r="A18" s="346" t="s">
        <v>252</v>
      </c>
      <c r="B18" s="347"/>
      <c r="C18" s="329">
        <f>'揖斐郡・不破郡・安八郡・養老郡・美濃加茂市'!F38</f>
        <v>4250</v>
      </c>
      <c r="D18" s="330"/>
      <c r="E18" s="299">
        <f>'揖斐郡・不破郡・安八郡・養老郡・美濃加茂市'!G38</f>
        <v>0</v>
      </c>
      <c r="F18" s="301">
        <f t="shared" si="0"/>
        <v>0</v>
      </c>
      <c r="G18" s="321">
        <f>'揖斐郡・不破郡・安八郡・養老郡・美濃加茂市'!H38</f>
        <v>4250</v>
      </c>
      <c r="H18" s="322"/>
      <c r="I18" s="238">
        <f>'揖斐郡・不破郡・安八郡・養老郡・美濃加茂市'!I38</f>
        <v>0</v>
      </c>
      <c r="J18" s="111"/>
      <c r="K18" s="111"/>
      <c r="L18" s="111"/>
      <c r="M18" s="111"/>
    </row>
    <row r="19" spans="1:13" s="112" customFormat="1" ht="30" customHeight="1">
      <c r="A19" s="346" t="s">
        <v>268</v>
      </c>
      <c r="B19" s="347"/>
      <c r="C19" s="329">
        <f>'揖斐郡・不破郡・安八郡・養老郡・美濃加茂市'!F48</f>
        <v>16700</v>
      </c>
      <c r="D19" s="330"/>
      <c r="E19" s="299">
        <f>'揖斐郡・不破郡・安八郡・養老郡・美濃加茂市'!G48</f>
        <v>0</v>
      </c>
      <c r="F19" s="301">
        <f t="shared" si="0"/>
        <v>0</v>
      </c>
      <c r="G19" s="321">
        <f>'揖斐郡・不破郡・安八郡・養老郡・美濃加茂市'!H48</f>
        <v>8450</v>
      </c>
      <c r="H19" s="322"/>
      <c r="I19" s="221">
        <f>'揖斐郡・不破郡・安八郡・養老郡・美濃加茂市'!I48</f>
        <v>8250</v>
      </c>
      <c r="J19" s="111"/>
      <c r="K19" s="111"/>
      <c r="L19" s="111"/>
      <c r="M19" s="111"/>
    </row>
    <row r="20" spans="1:13" s="112" customFormat="1" ht="30" customHeight="1">
      <c r="A20" s="346" t="s">
        <v>246</v>
      </c>
      <c r="B20" s="347"/>
      <c r="C20" s="329">
        <f>'加茂郡・美濃市・関市'!F23</f>
        <v>13950</v>
      </c>
      <c r="D20" s="330"/>
      <c r="E20" s="299">
        <f>'加茂郡・美濃市・関市'!G23</f>
        <v>0</v>
      </c>
      <c r="F20" s="301">
        <f t="shared" si="0"/>
        <v>0</v>
      </c>
      <c r="G20" s="321">
        <f>'加茂郡・美濃市・関市'!H23</f>
        <v>11600</v>
      </c>
      <c r="H20" s="322"/>
      <c r="I20" s="221">
        <f>'加茂郡・美濃市・関市'!I23</f>
        <v>2350</v>
      </c>
      <c r="J20" s="111"/>
      <c r="K20" s="111"/>
      <c r="L20" s="111"/>
      <c r="M20" s="111"/>
    </row>
    <row r="21" spans="1:13" s="112" customFormat="1" ht="30" customHeight="1">
      <c r="A21" s="346" t="s">
        <v>253</v>
      </c>
      <c r="B21" s="347"/>
      <c r="C21" s="329">
        <f>'加茂郡・美濃市・関市'!F31</f>
        <v>2950</v>
      </c>
      <c r="D21" s="330"/>
      <c r="E21" s="299">
        <f>'加茂郡・美濃市・関市'!G31</f>
        <v>0</v>
      </c>
      <c r="F21" s="301">
        <f t="shared" si="0"/>
        <v>0</v>
      </c>
      <c r="G21" s="321">
        <f>'加茂郡・美濃市・関市'!H31</f>
        <v>2950</v>
      </c>
      <c r="H21" s="322"/>
      <c r="I21" s="238">
        <f>'加茂郡・美濃市・関市'!I31</f>
        <v>0</v>
      </c>
      <c r="J21" s="111"/>
      <c r="K21" s="111"/>
      <c r="L21" s="111"/>
      <c r="M21" s="111"/>
    </row>
    <row r="22" spans="1:13" s="112" customFormat="1" ht="30" customHeight="1">
      <c r="A22" s="346" t="s">
        <v>247</v>
      </c>
      <c r="B22" s="347"/>
      <c r="C22" s="329">
        <f>'加茂郡・美濃市・関市'!F48</f>
        <v>24800</v>
      </c>
      <c r="D22" s="330"/>
      <c r="E22" s="299">
        <f>'加茂郡・美濃市・関市'!G48</f>
        <v>0</v>
      </c>
      <c r="F22" s="301">
        <f t="shared" si="0"/>
        <v>0</v>
      </c>
      <c r="G22" s="321">
        <f>'加茂郡・美濃市・関市'!H48</f>
        <v>13800</v>
      </c>
      <c r="H22" s="322"/>
      <c r="I22" s="221">
        <f>'加茂郡・美濃市・関市'!I48</f>
        <v>11000</v>
      </c>
      <c r="J22" s="111"/>
      <c r="K22" s="111"/>
      <c r="L22" s="111"/>
      <c r="M22" s="111"/>
    </row>
    <row r="23" spans="1:13" s="112" customFormat="1" ht="30" customHeight="1">
      <c r="A23" s="346" t="s">
        <v>6</v>
      </c>
      <c r="B23" s="347"/>
      <c r="C23" s="329">
        <f>'郡上市・可児市・可児郡・多治見市'!F15</f>
        <v>8600</v>
      </c>
      <c r="D23" s="330"/>
      <c r="E23" s="299">
        <f>'郡上市・可児市・可児郡・多治見市'!G15</f>
        <v>0</v>
      </c>
      <c r="F23" s="301">
        <f t="shared" si="0"/>
        <v>0</v>
      </c>
      <c r="G23" s="321">
        <f>'郡上市・可児市・可児郡・多治見市'!H15</f>
        <v>8600</v>
      </c>
      <c r="H23" s="322"/>
      <c r="I23" s="238">
        <f>'郡上市・可児市・可児郡・多治見市'!I15</f>
        <v>0</v>
      </c>
      <c r="J23" s="111"/>
      <c r="K23" s="111"/>
      <c r="L23" s="111"/>
      <c r="M23" s="111"/>
    </row>
    <row r="24" spans="1:13" s="112" customFormat="1" ht="30" customHeight="1">
      <c r="A24" s="346" t="s">
        <v>269</v>
      </c>
      <c r="B24" s="347"/>
      <c r="C24" s="329">
        <f>'郡上市・可児市・可児郡・多治見市'!F26</f>
        <v>29900</v>
      </c>
      <c r="D24" s="330"/>
      <c r="E24" s="299">
        <f>'郡上市・可児市・可児郡・多治見市'!G26</f>
        <v>0</v>
      </c>
      <c r="F24" s="301">
        <f t="shared" si="0"/>
        <v>0</v>
      </c>
      <c r="G24" s="321">
        <f>'郡上市・可児市・可児郡・多治見市'!H26</f>
        <v>15800</v>
      </c>
      <c r="H24" s="322"/>
      <c r="I24" s="221">
        <f>'郡上市・可児市・可児郡・多治見市'!I26</f>
        <v>14100</v>
      </c>
      <c r="J24" s="111"/>
      <c r="K24" s="111"/>
      <c r="L24" s="111"/>
      <c r="M24" s="111"/>
    </row>
    <row r="25" spans="1:13" s="112" customFormat="1" ht="30" customHeight="1">
      <c r="A25" s="346" t="s">
        <v>270</v>
      </c>
      <c r="B25" s="347"/>
      <c r="C25" s="329">
        <f>'郡上市・可児市・可児郡・多治見市'!F32</f>
        <v>2450</v>
      </c>
      <c r="D25" s="330"/>
      <c r="E25" s="299">
        <f>'郡上市・可児市・可児郡・多治見市'!G32</f>
        <v>0</v>
      </c>
      <c r="F25" s="301">
        <f t="shared" si="0"/>
        <v>0</v>
      </c>
      <c r="G25" s="321">
        <f>'郡上市・可児市・可児郡・多治見市'!H32</f>
        <v>2450</v>
      </c>
      <c r="H25" s="322"/>
      <c r="I25" s="294">
        <f>'郡上市・可児市・可児郡・多治見市'!I32</f>
        <v>0</v>
      </c>
      <c r="J25" s="111"/>
      <c r="K25" s="111"/>
      <c r="L25" s="111"/>
      <c r="M25" s="111"/>
    </row>
    <row r="26" spans="1:13" s="112" customFormat="1" ht="30" customHeight="1">
      <c r="A26" s="346" t="s">
        <v>257</v>
      </c>
      <c r="B26" s="347"/>
      <c r="C26" s="329">
        <f>'郡上市・可児市・可児郡・多治見市'!F48</f>
        <v>39700</v>
      </c>
      <c r="D26" s="330"/>
      <c r="E26" s="299">
        <f>'郡上市・可児市・可児郡・多治見市'!G48</f>
        <v>0</v>
      </c>
      <c r="F26" s="301">
        <f t="shared" si="0"/>
        <v>0</v>
      </c>
      <c r="G26" s="321">
        <f>'郡上市・可児市・可児郡・多治見市'!H48</f>
        <v>23850</v>
      </c>
      <c r="H26" s="322"/>
      <c r="I26" s="221">
        <f>'郡上市・可児市・可児郡・多治見市'!I48</f>
        <v>15850</v>
      </c>
      <c r="J26" s="111"/>
      <c r="K26" s="111"/>
      <c r="L26" s="111"/>
      <c r="M26" s="111"/>
    </row>
    <row r="27" spans="1:13" s="112" customFormat="1" ht="30" customHeight="1">
      <c r="A27" s="346" t="s">
        <v>258</v>
      </c>
      <c r="B27" s="347"/>
      <c r="C27" s="329">
        <f>'土岐市・瑞浪市・恵那市'!F16</f>
        <v>17700</v>
      </c>
      <c r="D27" s="330"/>
      <c r="E27" s="299">
        <f>'土岐市・瑞浪市・恵那市'!G16</f>
        <v>0</v>
      </c>
      <c r="F27" s="301">
        <f t="shared" si="0"/>
        <v>0</v>
      </c>
      <c r="G27" s="321">
        <f>'土岐市・瑞浪市・恵那市'!H16</f>
        <v>10950</v>
      </c>
      <c r="H27" s="322"/>
      <c r="I27" s="221">
        <f>'土岐市・瑞浪市・恵那市'!I16</f>
        <v>6750</v>
      </c>
      <c r="J27" s="111"/>
      <c r="K27" s="111"/>
      <c r="L27" s="111"/>
      <c r="M27" s="111"/>
    </row>
    <row r="28" spans="1:13" s="112" customFormat="1" ht="30" customHeight="1">
      <c r="A28" s="346" t="s">
        <v>259</v>
      </c>
      <c r="B28" s="347"/>
      <c r="C28" s="329">
        <f>'土岐市・瑞浪市・恵那市'!F28</f>
        <v>11250</v>
      </c>
      <c r="D28" s="330"/>
      <c r="E28" s="299">
        <f>'土岐市・瑞浪市・恵那市'!G28</f>
        <v>0</v>
      </c>
      <c r="F28" s="301">
        <f t="shared" si="0"/>
        <v>0</v>
      </c>
      <c r="G28" s="321">
        <f>'土岐市・瑞浪市・恵那市'!H28</f>
        <v>8100</v>
      </c>
      <c r="H28" s="322"/>
      <c r="I28" s="221">
        <f>'土岐市・瑞浪市・恵那市'!I28</f>
        <v>3150</v>
      </c>
      <c r="J28" s="111"/>
      <c r="K28" s="111"/>
      <c r="L28" s="111"/>
      <c r="M28" s="111"/>
    </row>
    <row r="29" spans="1:13" s="112" customFormat="1" ht="30" customHeight="1">
      <c r="A29" s="346" t="s">
        <v>260</v>
      </c>
      <c r="B29" s="347"/>
      <c r="C29" s="329">
        <f>'土岐市・瑞浪市・恵那市'!F48</f>
        <v>10700</v>
      </c>
      <c r="D29" s="330"/>
      <c r="E29" s="299">
        <f>'土岐市・瑞浪市・恵那市'!G48</f>
        <v>0</v>
      </c>
      <c r="F29" s="301">
        <f t="shared" si="0"/>
        <v>0</v>
      </c>
      <c r="G29" s="321">
        <f>'土岐市・瑞浪市・恵那市'!H48</f>
        <v>10700</v>
      </c>
      <c r="H29" s="322"/>
      <c r="I29" s="238">
        <f>'土岐市・瑞浪市・恵那市'!I48</f>
        <v>0</v>
      </c>
      <c r="J29" s="111"/>
      <c r="K29" s="111"/>
      <c r="L29" s="111"/>
      <c r="M29" s="111"/>
    </row>
    <row r="30" spans="1:13" s="112" customFormat="1" ht="30" customHeight="1">
      <c r="A30" s="346" t="s">
        <v>261</v>
      </c>
      <c r="B30" s="347"/>
      <c r="C30" s="329">
        <f>'中津川市・下呂市'!F26</f>
        <v>17750</v>
      </c>
      <c r="D30" s="330"/>
      <c r="E30" s="299">
        <f>'中津川市・下呂市'!G26</f>
        <v>0</v>
      </c>
      <c r="F30" s="301">
        <f t="shared" si="0"/>
        <v>0</v>
      </c>
      <c r="G30" s="321">
        <f>'中津川市・下呂市'!H26</f>
        <v>17750</v>
      </c>
      <c r="H30" s="322"/>
      <c r="I30" s="238">
        <f>'中津川市・下呂市'!I26</f>
        <v>0</v>
      </c>
      <c r="J30" s="111"/>
      <c r="K30" s="111"/>
      <c r="L30" s="111"/>
      <c r="M30" s="111"/>
    </row>
    <row r="31" spans="1:13" s="112" customFormat="1" ht="30" customHeight="1">
      <c r="A31" s="346" t="s">
        <v>3</v>
      </c>
      <c r="B31" s="347"/>
      <c r="C31" s="329">
        <f>'中津川市・下呂市'!F48</f>
        <v>8750</v>
      </c>
      <c r="D31" s="330"/>
      <c r="E31" s="299">
        <f>'中津川市・下呂市'!G48</f>
        <v>0</v>
      </c>
      <c r="F31" s="301">
        <f t="shared" si="0"/>
        <v>0</v>
      </c>
      <c r="G31" s="321">
        <f>'中津川市・下呂市'!H48</f>
        <v>8750</v>
      </c>
      <c r="H31" s="322"/>
      <c r="I31" s="238">
        <f>'中津川市・下呂市'!I48</f>
        <v>0</v>
      </c>
      <c r="J31" s="111"/>
      <c r="K31" s="111"/>
      <c r="L31" s="111"/>
      <c r="M31" s="111"/>
    </row>
    <row r="32" spans="1:13" s="112" customFormat="1" ht="30" customHeight="1">
      <c r="A32" s="346" t="s">
        <v>262</v>
      </c>
      <c r="B32" s="347"/>
      <c r="C32" s="329">
        <f>'高山市・飛騨市'!F22</f>
        <v>18450</v>
      </c>
      <c r="D32" s="330"/>
      <c r="E32" s="299">
        <f>'高山市・飛騨市'!G22</f>
        <v>0</v>
      </c>
      <c r="F32" s="301">
        <f t="shared" si="0"/>
        <v>0</v>
      </c>
      <c r="G32" s="321">
        <f>'高山市・飛騨市'!H22</f>
        <v>18450</v>
      </c>
      <c r="H32" s="322"/>
      <c r="I32" s="238">
        <f>'高山市・飛騨市'!I22</f>
        <v>0</v>
      </c>
      <c r="J32" s="111"/>
      <c r="K32" s="111"/>
      <c r="L32" s="111"/>
      <c r="M32" s="111"/>
    </row>
    <row r="33" spans="1:13" s="112" customFormat="1" ht="30" customHeight="1">
      <c r="A33" s="354" t="s">
        <v>7</v>
      </c>
      <c r="B33" s="355"/>
      <c r="C33" s="331">
        <f>'高山市・飛騨市'!F48</f>
        <v>5850</v>
      </c>
      <c r="D33" s="332"/>
      <c r="E33" s="300">
        <f>'高山市・飛騨市'!G48</f>
        <v>0</v>
      </c>
      <c r="F33" s="302">
        <f t="shared" si="0"/>
        <v>0</v>
      </c>
      <c r="G33" s="339">
        <f>'高山市・飛騨市'!H48</f>
        <v>5850</v>
      </c>
      <c r="H33" s="340"/>
      <c r="I33" s="239">
        <f>'高山市・飛騨市'!I48</f>
        <v>0</v>
      </c>
      <c r="J33" s="111"/>
      <c r="K33" s="111"/>
      <c r="L33" s="111"/>
      <c r="M33" s="111"/>
    </row>
    <row r="34" spans="1:13" s="112" customFormat="1" ht="30" customHeight="1">
      <c r="A34" s="356" t="s">
        <v>51</v>
      </c>
      <c r="B34" s="357"/>
      <c r="C34" s="333">
        <f>SUM(C5:C33)</f>
        <v>580600</v>
      </c>
      <c r="D34" s="334"/>
      <c r="E34" s="297"/>
      <c r="F34" s="303">
        <f>SUM(F5:F33)</f>
        <v>0</v>
      </c>
      <c r="G34" s="337">
        <f>SUM(G5:G33)</f>
        <v>334700</v>
      </c>
      <c r="H34" s="338"/>
      <c r="I34" s="32">
        <f>SUM(I5:I33)</f>
        <v>245900</v>
      </c>
      <c r="J34" s="111"/>
      <c r="K34" s="111"/>
      <c r="L34" s="111"/>
      <c r="M34" s="111"/>
    </row>
    <row r="35" spans="1:13" ht="19.5" customHeight="1">
      <c r="A35" s="43"/>
      <c r="B35" s="42"/>
      <c r="C35" s="42"/>
      <c r="D35" s="42"/>
      <c r="E35" s="42"/>
      <c r="F35" s="42"/>
      <c r="G35" s="42"/>
      <c r="H35" s="192"/>
      <c r="I35" s="192" t="s">
        <v>8</v>
      </c>
      <c r="J35" s="41"/>
      <c r="K35" s="41"/>
      <c r="L35" s="41"/>
      <c r="M35" s="41"/>
    </row>
    <row r="36" spans="1:13" ht="13.5">
      <c r="A36" s="43"/>
      <c r="B36" s="42"/>
      <c r="C36" s="42"/>
      <c r="D36" s="42"/>
      <c r="E36" s="42"/>
      <c r="F36" s="42"/>
      <c r="G36" s="42"/>
      <c r="H36" s="42"/>
      <c r="I36" s="41"/>
      <c r="J36" s="41"/>
      <c r="K36" s="41"/>
      <c r="L36" s="41"/>
      <c r="M36" s="41"/>
    </row>
    <row r="37" spans="1:13" ht="13.5">
      <c r="A37" s="43"/>
      <c r="B37" s="42"/>
      <c r="C37" s="42"/>
      <c r="D37" s="42"/>
      <c r="E37" s="42"/>
      <c r="F37" s="42"/>
      <c r="G37" s="42"/>
      <c r="H37" s="42"/>
      <c r="I37" s="41"/>
      <c r="J37" s="41"/>
      <c r="K37" s="41"/>
      <c r="L37" s="41"/>
      <c r="M37" s="41"/>
    </row>
    <row r="38" spans="1:13" ht="13.5">
      <c r="A38" s="43"/>
      <c r="B38" s="42"/>
      <c r="C38" s="42"/>
      <c r="D38" s="42"/>
      <c r="E38" s="42"/>
      <c r="F38" s="42"/>
      <c r="G38" s="42"/>
      <c r="H38" s="42"/>
      <c r="I38" s="41"/>
      <c r="J38" s="41"/>
      <c r="K38" s="41"/>
      <c r="L38" s="41"/>
      <c r="M38" s="41"/>
    </row>
    <row r="39" spans="1:13" ht="13.5">
      <c r="A39" s="43"/>
      <c r="B39" s="42"/>
      <c r="C39" s="42"/>
      <c r="D39" s="42"/>
      <c r="E39" s="42"/>
      <c r="F39" s="42"/>
      <c r="G39" s="42"/>
      <c r="H39" s="42"/>
      <c r="I39" s="41"/>
      <c r="J39" s="41"/>
      <c r="K39" s="41"/>
      <c r="L39" s="41"/>
      <c r="M39" s="41"/>
    </row>
    <row r="40" spans="1:13" ht="13.5">
      <c r="A40" s="43"/>
      <c r="B40" s="42"/>
      <c r="C40" s="42"/>
      <c r="D40" s="42"/>
      <c r="E40" s="42"/>
      <c r="F40" s="42"/>
      <c r="G40" s="42"/>
      <c r="H40" s="42"/>
      <c r="I40" s="41"/>
      <c r="J40" s="41"/>
      <c r="K40" s="41"/>
      <c r="L40" s="41"/>
      <c r="M40" s="41"/>
    </row>
    <row r="41" spans="1:13" ht="13.5">
      <c r="A41" s="43"/>
      <c r="B41" s="42"/>
      <c r="C41" s="42"/>
      <c r="D41" s="42"/>
      <c r="E41" s="42"/>
      <c r="F41" s="42"/>
      <c r="G41" s="42"/>
      <c r="H41" s="42"/>
      <c r="I41" s="41"/>
      <c r="J41" s="41"/>
      <c r="K41" s="41"/>
      <c r="L41" s="41"/>
      <c r="M41" s="41"/>
    </row>
    <row r="42" spans="1:13" ht="13.5">
      <c r="A42" s="43"/>
      <c r="B42" s="42"/>
      <c r="C42" s="42"/>
      <c r="D42" s="42"/>
      <c r="E42" s="42"/>
      <c r="F42" s="42"/>
      <c r="G42" s="42"/>
      <c r="H42" s="42"/>
      <c r="I42" s="41"/>
      <c r="J42" s="41"/>
      <c r="K42" s="41"/>
      <c r="L42" s="41"/>
      <c r="M42" s="41"/>
    </row>
    <row r="43" spans="1:13" ht="13.5">
      <c r="A43" s="43"/>
      <c r="B43" s="42"/>
      <c r="C43" s="42"/>
      <c r="D43" s="42"/>
      <c r="E43" s="42"/>
      <c r="F43" s="42"/>
      <c r="G43" s="42"/>
      <c r="H43" s="42"/>
      <c r="I43" s="41"/>
      <c r="J43" s="41"/>
      <c r="K43" s="41"/>
      <c r="L43" s="41"/>
      <c r="M43" s="41"/>
    </row>
    <row r="44" spans="1:13" ht="13.5">
      <c r="A44" s="43"/>
      <c r="B44" s="42"/>
      <c r="C44" s="42"/>
      <c r="D44" s="42"/>
      <c r="E44" s="42"/>
      <c r="F44" s="42"/>
      <c r="G44" s="42"/>
      <c r="H44" s="42"/>
      <c r="I44" s="41"/>
      <c r="J44" s="41"/>
      <c r="K44" s="41"/>
      <c r="L44" s="41"/>
      <c r="M44" s="41"/>
    </row>
    <row r="45" spans="1:13" ht="13.5">
      <c r="A45" s="43"/>
      <c r="B45" s="42"/>
      <c r="C45" s="42"/>
      <c r="D45" s="42"/>
      <c r="E45" s="42"/>
      <c r="F45" s="42"/>
      <c r="G45" s="42"/>
      <c r="H45" s="42"/>
      <c r="I45" s="41"/>
      <c r="J45" s="41"/>
      <c r="K45" s="41"/>
      <c r="L45" s="41"/>
      <c r="M45" s="41"/>
    </row>
    <row r="46" spans="1:13" ht="13.5">
      <c r="A46" s="43"/>
      <c r="B46" s="42"/>
      <c r="C46" s="42"/>
      <c r="D46" s="42"/>
      <c r="E46" s="42"/>
      <c r="F46" s="42"/>
      <c r="G46" s="42"/>
      <c r="H46" s="42"/>
      <c r="I46" s="41"/>
      <c r="J46" s="41"/>
      <c r="K46" s="41"/>
      <c r="L46" s="41"/>
      <c r="M46" s="41"/>
    </row>
    <row r="47" spans="1:13" ht="13.5">
      <c r="A47" s="43"/>
      <c r="B47" s="42"/>
      <c r="C47" s="42"/>
      <c r="D47" s="42"/>
      <c r="E47" s="42"/>
      <c r="F47" s="42"/>
      <c r="G47" s="42"/>
      <c r="H47" s="42"/>
      <c r="I47" s="41"/>
      <c r="J47" s="41"/>
      <c r="K47" s="41"/>
      <c r="L47" s="41"/>
      <c r="M47" s="41"/>
    </row>
    <row r="48" spans="1:13" ht="13.5">
      <c r="A48" s="43"/>
      <c r="B48" s="42"/>
      <c r="C48" s="42"/>
      <c r="D48" s="42"/>
      <c r="E48" s="42"/>
      <c r="F48" s="42"/>
      <c r="G48" s="42"/>
      <c r="H48" s="42"/>
      <c r="I48" s="41"/>
      <c r="J48" s="41"/>
      <c r="K48" s="41"/>
      <c r="L48" s="41"/>
      <c r="M48" s="41"/>
    </row>
    <row r="49" spans="1:13" ht="13.5">
      <c r="A49" s="43"/>
      <c r="B49" s="42"/>
      <c r="C49" s="42"/>
      <c r="D49" s="42"/>
      <c r="E49" s="42"/>
      <c r="F49" s="42"/>
      <c r="G49" s="42"/>
      <c r="H49" s="42"/>
      <c r="I49" s="41"/>
      <c r="J49" s="41"/>
      <c r="K49" s="41"/>
      <c r="L49" s="41"/>
      <c r="M49" s="41"/>
    </row>
    <row r="50" spans="1:13" ht="13.5">
      <c r="A50" s="43"/>
      <c r="B50" s="42"/>
      <c r="C50" s="42"/>
      <c r="D50" s="42"/>
      <c r="E50" s="42"/>
      <c r="F50" s="42"/>
      <c r="G50" s="42"/>
      <c r="H50" s="42"/>
      <c r="I50" s="41"/>
      <c r="J50" s="41"/>
      <c r="K50" s="41"/>
      <c r="L50" s="41"/>
      <c r="M50" s="41"/>
    </row>
    <row r="51" spans="1:13" ht="13.5">
      <c r="A51" s="43"/>
      <c r="B51" s="42"/>
      <c r="C51" s="42"/>
      <c r="D51" s="42"/>
      <c r="E51" s="42"/>
      <c r="F51" s="42"/>
      <c r="G51" s="42"/>
      <c r="H51" s="42"/>
      <c r="I51" s="41"/>
      <c r="J51" s="41"/>
      <c r="K51" s="41"/>
      <c r="L51" s="41"/>
      <c r="M51" s="41"/>
    </row>
    <row r="52" spans="1:13" ht="13.5">
      <c r="A52" s="43"/>
      <c r="B52" s="42"/>
      <c r="C52" s="42"/>
      <c r="D52" s="42"/>
      <c r="E52" s="42"/>
      <c r="F52" s="42"/>
      <c r="G52" s="42"/>
      <c r="H52" s="42"/>
      <c r="I52" s="41"/>
      <c r="J52" s="41"/>
      <c r="K52" s="41"/>
      <c r="L52" s="41"/>
      <c r="M52" s="41"/>
    </row>
    <row r="53" spans="1:13" ht="13.5">
      <c r="A53" s="43"/>
      <c r="B53" s="42"/>
      <c r="C53" s="42"/>
      <c r="D53" s="42"/>
      <c r="E53" s="42"/>
      <c r="F53" s="42"/>
      <c r="G53" s="42"/>
      <c r="H53" s="42"/>
      <c r="I53" s="41"/>
      <c r="J53" s="41"/>
      <c r="K53" s="41"/>
      <c r="L53" s="41"/>
      <c r="M53" s="41"/>
    </row>
    <row r="54" spans="1:13" ht="13.5">
      <c r="A54" s="43"/>
      <c r="B54" s="42"/>
      <c r="C54" s="42"/>
      <c r="D54" s="42"/>
      <c r="E54" s="42"/>
      <c r="F54" s="42"/>
      <c r="G54" s="42"/>
      <c r="H54" s="42"/>
      <c r="I54" s="41"/>
      <c r="J54" s="41"/>
      <c r="K54" s="41"/>
      <c r="L54" s="41"/>
      <c r="M54" s="41"/>
    </row>
    <row r="55" spans="1:13" ht="13.5">
      <c r="A55" s="43"/>
      <c r="B55" s="42"/>
      <c r="C55" s="42"/>
      <c r="D55" s="42"/>
      <c r="E55" s="42"/>
      <c r="F55" s="42"/>
      <c r="G55" s="42"/>
      <c r="H55" s="42"/>
      <c r="I55" s="41"/>
      <c r="J55" s="41"/>
      <c r="K55" s="41"/>
      <c r="L55" s="41"/>
      <c r="M55" s="41"/>
    </row>
    <row r="56" spans="1:13" ht="13.5">
      <c r="A56" s="43"/>
      <c r="B56" s="42"/>
      <c r="C56" s="42"/>
      <c r="D56" s="42"/>
      <c r="E56" s="42"/>
      <c r="F56" s="42"/>
      <c r="G56" s="42"/>
      <c r="H56" s="42"/>
      <c r="I56" s="41"/>
      <c r="J56" s="41"/>
      <c r="K56" s="41"/>
      <c r="L56" s="41"/>
      <c r="M56" s="41"/>
    </row>
    <row r="57" spans="1:13" ht="13.5">
      <c r="A57" s="43"/>
      <c r="B57" s="42"/>
      <c r="C57" s="42"/>
      <c r="D57" s="42"/>
      <c r="E57" s="42"/>
      <c r="F57" s="42"/>
      <c r="G57" s="42"/>
      <c r="H57" s="42"/>
      <c r="I57" s="41"/>
      <c r="J57" s="41"/>
      <c r="K57" s="41"/>
      <c r="L57" s="41"/>
      <c r="M57" s="41"/>
    </row>
    <row r="58" spans="1:13" ht="13.5">
      <c r="A58" s="43"/>
      <c r="B58" s="42"/>
      <c r="C58" s="42"/>
      <c r="D58" s="42"/>
      <c r="E58" s="42"/>
      <c r="F58" s="42"/>
      <c r="G58" s="42"/>
      <c r="H58" s="42"/>
      <c r="I58" s="41"/>
      <c r="J58" s="41"/>
      <c r="K58" s="41"/>
      <c r="L58" s="41"/>
      <c r="M58" s="41"/>
    </row>
    <row r="59" spans="1:13" ht="13.5">
      <c r="A59" s="43"/>
      <c r="B59" s="42"/>
      <c r="C59" s="42"/>
      <c r="D59" s="42"/>
      <c r="E59" s="42"/>
      <c r="F59" s="42"/>
      <c r="G59" s="42"/>
      <c r="H59" s="42"/>
      <c r="I59" s="41"/>
      <c r="J59" s="41"/>
      <c r="K59" s="41"/>
      <c r="L59" s="41"/>
      <c r="M59" s="41"/>
    </row>
    <row r="60" spans="1:13" ht="13.5">
      <c r="A60" s="43"/>
      <c r="B60" s="42"/>
      <c r="C60" s="42"/>
      <c r="D60" s="42"/>
      <c r="E60" s="42"/>
      <c r="F60" s="42"/>
      <c r="G60" s="42"/>
      <c r="H60" s="42"/>
      <c r="I60" s="41"/>
      <c r="J60" s="41"/>
      <c r="K60" s="41"/>
      <c r="L60" s="41"/>
      <c r="M60" s="41"/>
    </row>
    <row r="61" spans="1:13" ht="13.5">
      <c r="A61" s="43"/>
      <c r="B61" s="42"/>
      <c r="C61" s="42"/>
      <c r="D61" s="42"/>
      <c r="E61" s="42"/>
      <c r="F61" s="42"/>
      <c r="G61" s="42"/>
      <c r="H61" s="42"/>
      <c r="I61" s="41"/>
      <c r="J61" s="41"/>
      <c r="K61" s="41"/>
      <c r="L61" s="41"/>
      <c r="M61" s="41"/>
    </row>
    <row r="62" spans="1:13" ht="13.5">
      <c r="A62" s="43"/>
      <c r="B62" s="42"/>
      <c r="C62" s="42"/>
      <c r="D62" s="42"/>
      <c r="E62" s="42"/>
      <c r="F62" s="42"/>
      <c r="G62" s="42"/>
      <c r="H62" s="42"/>
      <c r="I62" s="41"/>
      <c r="J62" s="41"/>
      <c r="K62" s="41"/>
      <c r="L62" s="41"/>
      <c r="M62" s="41"/>
    </row>
    <row r="63" spans="1:13" ht="13.5">
      <c r="A63" s="43"/>
      <c r="B63" s="42"/>
      <c r="C63" s="42"/>
      <c r="D63" s="42"/>
      <c r="E63" s="42"/>
      <c r="F63" s="42"/>
      <c r="G63" s="42"/>
      <c r="H63" s="42"/>
      <c r="I63" s="41"/>
      <c r="J63" s="41"/>
      <c r="K63" s="41"/>
      <c r="L63" s="41"/>
      <c r="M63" s="41"/>
    </row>
    <row r="64" spans="1:13" ht="13.5">
      <c r="A64" s="43"/>
      <c r="B64" s="42"/>
      <c r="C64" s="42"/>
      <c r="D64" s="42"/>
      <c r="E64" s="42"/>
      <c r="F64" s="42"/>
      <c r="G64" s="42"/>
      <c r="H64" s="42"/>
      <c r="I64" s="41"/>
      <c r="J64" s="41"/>
      <c r="K64" s="41"/>
      <c r="L64" s="41"/>
      <c r="M64" s="41"/>
    </row>
    <row r="65" spans="1:13" ht="13.5">
      <c r="A65" s="43"/>
      <c r="B65" s="42"/>
      <c r="C65" s="42"/>
      <c r="D65" s="42"/>
      <c r="E65" s="42"/>
      <c r="F65" s="42"/>
      <c r="G65" s="42"/>
      <c r="H65" s="42"/>
      <c r="I65" s="41"/>
      <c r="J65" s="41"/>
      <c r="K65" s="41"/>
      <c r="L65" s="41"/>
      <c r="M65" s="41"/>
    </row>
    <row r="66" spans="1:13" ht="13.5">
      <c r="A66" s="43"/>
      <c r="B66" s="42"/>
      <c r="C66" s="42"/>
      <c r="D66" s="42"/>
      <c r="E66" s="42"/>
      <c r="F66" s="42"/>
      <c r="G66" s="42"/>
      <c r="H66" s="42"/>
      <c r="I66" s="41"/>
      <c r="J66" s="41"/>
      <c r="K66" s="41"/>
      <c r="L66" s="41"/>
      <c r="M66" s="41"/>
    </row>
    <row r="67" spans="1:13" ht="13.5">
      <c r="A67" s="43"/>
      <c r="B67" s="42"/>
      <c r="C67" s="42"/>
      <c r="D67" s="42"/>
      <c r="E67" s="42"/>
      <c r="F67" s="42"/>
      <c r="G67" s="42"/>
      <c r="H67" s="42"/>
      <c r="I67" s="41"/>
      <c r="J67" s="41"/>
      <c r="K67" s="41"/>
      <c r="L67" s="41"/>
      <c r="M67" s="41"/>
    </row>
    <row r="68" spans="1:13" ht="13.5">
      <c r="A68" s="43"/>
      <c r="B68" s="42"/>
      <c r="C68" s="42"/>
      <c r="D68" s="42"/>
      <c r="E68" s="42"/>
      <c r="F68" s="42"/>
      <c r="G68" s="42"/>
      <c r="H68" s="42"/>
      <c r="I68" s="41"/>
      <c r="J68" s="41"/>
      <c r="K68" s="41"/>
      <c r="L68" s="41"/>
      <c r="M68" s="41"/>
    </row>
    <row r="69" spans="1:13" ht="13.5">
      <c r="A69" s="43"/>
      <c r="B69" s="42"/>
      <c r="C69" s="42"/>
      <c r="D69" s="42"/>
      <c r="E69" s="42"/>
      <c r="F69" s="42"/>
      <c r="G69" s="42"/>
      <c r="H69" s="42"/>
      <c r="I69" s="41"/>
      <c r="J69" s="41"/>
      <c r="K69" s="41"/>
      <c r="L69" s="41"/>
      <c r="M69" s="41"/>
    </row>
    <row r="70" spans="1:13" ht="13.5">
      <c r="A70" s="43"/>
      <c r="B70" s="42"/>
      <c r="C70" s="42"/>
      <c r="D70" s="42"/>
      <c r="E70" s="42"/>
      <c r="F70" s="42"/>
      <c r="G70" s="42"/>
      <c r="H70" s="42"/>
      <c r="I70" s="41"/>
      <c r="J70" s="41"/>
      <c r="K70" s="41"/>
      <c r="L70" s="41"/>
      <c r="M70" s="41"/>
    </row>
    <row r="71" spans="1:13" ht="13.5">
      <c r="A71" s="43"/>
      <c r="B71" s="42"/>
      <c r="C71" s="42"/>
      <c r="D71" s="42"/>
      <c r="E71" s="42"/>
      <c r="F71" s="42"/>
      <c r="G71" s="42"/>
      <c r="H71" s="42"/>
      <c r="I71" s="41"/>
      <c r="J71" s="41"/>
      <c r="K71" s="41"/>
      <c r="L71" s="41"/>
      <c r="M71" s="41"/>
    </row>
  </sheetData>
  <sheetProtection password="C6E9" sheet="1" objects="1" scenarios="1" formatCells="0"/>
  <mergeCells count="100">
    <mergeCell ref="A28:B28"/>
    <mergeCell ref="A10:B10"/>
    <mergeCell ref="A18:B18"/>
    <mergeCell ref="A19:B19"/>
    <mergeCell ref="A30:B30"/>
    <mergeCell ref="A20:B20"/>
    <mergeCell ref="A21:B21"/>
    <mergeCell ref="A22:B22"/>
    <mergeCell ref="A17:B17"/>
    <mergeCell ref="A16:B16"/>
    <mergeCell ref="A31:B31"/>
    <mergeCell ref="A32:B32"/>
    <mergeCell ref="A33:B33"/>
    <mergeCell ref="A34:B34"/>
    <mergeCell ref="A23:B23"/>
    <mergeCell ref="A24:B24"/>
    <mergeCell ref="A25:B25"/>
    <mergeCell ref="A26:B26"/>
    <mergeCell ref="A27:B27"/>
    <mergeCell ref="A29:B29"/>
    <mergeCell ref="A15:B15"/>
    <mergeCell ref="A14:B14"/>
    <mergeCell ref="A4:B4"/>
    <mergeCell ref="A5:B5"/>
    <mergeCell ref="A6:B6"/>
    <mergeCell ref="A7:B7"/>
    <mergeCell ref="A8:B8"/>
    <mergeCell ref="A9:B9"/>
    <mergeCell ref="A13:B13"/>
    <mergeCell ref="G13:H13"/>
    <mergeCell ref="G12:H12"/>
    <mergeCell ref="G11:H11"/>
    <mergeCell ref="G10:H10"/>
    <mergeCell ref="C11:D11"/>
    <mergeCell ref="C12:D12"/>
    <mergeCell ref="C13:D13"/>
    <mergeCell ref="C4:D4"/>
    <mergeCell ref="E4:F4"/>
    <mergeCell ref="G4:H4"/>
    <mergeCell ref="G9:H9"/>
    <mergeCell ref="A12:B12"/>
    <mergeCell ref="A11:B11"/>
    <mergeCell ref="G19:H19"/>
    <mergeCell ref="G18:H18"/>
    <mergeCell ref="G17:H17"/>
    <mergeCell ref="G16:H16"/>
    <mergeCell ref="G15:H15"/>
    <mergeCell ref="G14:H14"/>
    <mergeCell ref="G25:H25"/>
    <mergeCell ref="G24:H24"/>
    <mergeCell ref="G23:H23"/>
    <mergeCell ref="G22:H22"/>
    <mergeCell ref="G21:H21"/>
    <mergeCell ref="G20:H20"/>
    <mergeCell ref="G34:H34"/>
    <mergeCell ref="G33:H33"/>
    <mergeCell ref="G32:H32"/>
    <mergeCell ref="G31:H31"/>
    <mergeCell ref="G30:H30"/>
    <mergeCell ref="G29:H29"/>
    <mergeCell ref="G28:H28"/>
    <mergeCell ref="G27:H27"/>
    <mergeCell ref="G26:H26"/>
    <mergeCell ref="C5:D5"/>
    <mergeCell ref="C6:D6"/>
    <mergeCell ref="C7:D7"/>
    <mergeCell ref="C8:D8"/>
    <mergeCell ref="C9:D9"/>
    <mergeCell ref="C10:D10"/>
    <mergeCell ref="C21:D21"/>
    <mergeCell ref="C14:D14"/>
    <mergeCell ref="C15:D15"/>
    <mergeCell ref="C16:D16"/>
    <mergeCell ref="C33:D33"/>
    <mergeCell ref="C34:D34"/>
    <mergeCell ref="C23:D23"/>
    <mergeCell ref="C24:D24"/>
    <mergeCell ref="C25:D25"/>
    <mergeCell ref="C26:D26"/>
    <mergeCell ref="C27:D27"/>
    <mergeCell ref="C28:D28"/>
    <mergeCell ref="C29:D29"/>
    <mergeCell ref="C30:D30"/>
    <mergeCell ref="C31:D31"/>
    <mergeCell ref="C32:D32"/>
    <mergeCell ref="C17:D17"/>
    <mergeCell ref="C18:D18"/>
    <mergeCell ref="C19:D19"/>
    <mergeCell ref="C20:D20"/>
    <mergeCell ref="C22:D22"/>
    <mergeCell ref="A2:B2"/>
    <mergeCell ref="A1:B1"/>
    <mergeCell ref="G5:H5"/>
    <mergeCell ref="G6:H6"/>
    <mergeCell ref="G7:H7"/>
    <mergeCell ref="G8:H8"/>
    <mergeCell ref="H2:I2"/>
    <mergeCell ref="H1:I1"/>
    <mergeCell ref="D1:F1"/>
    <mergeCell ref="D2:F2"/>
  </mergeCells>
  <dataValidations count="1">
    <dataValidation type="list" allowBlank="1" showInputMessage="1" showErrorMessage="1" sqref="H1">
      <formula1>"B5,B4,B3,B2,B1,A5,A4,A3,A2,A1,B5厚,B4厚,B3厚,B2厚,A6厚,A4厚,B3×4,B3×3,B3×2,B3+B4,B2+B3,B1+B2,三ツ折,はがき,横長B3,変形特殊,"</formula1>
    </dataValidation>
  </dataValidations>
  <hyperlinks>
    <hyperlink ref="A27:A29" r:id="rId1" display="土岐市"/>
    <hyperlink ref="A30:A31" r:id="rId2" display="中津川市"/>
    <hyperlink ref="A32:A33" r:id="rId3" display="高山市"/>
    <hyperlink ref="A10:A11" r:id="rId4" display="羽島市"/>
    <hyperlink ref="A6:A9" r:id="rId5" display="瑞穂市"/>
    <hyperlink ref="A23:A26" r:id="rId6" display="郡上市"/>
    <hyperlink ref="A20:A22" r:id="rId7" display="加茂郡"/>
    <hyperlink ref="A15:A19" r:id="rId8" display="揖斐郡"/>
    <hyperlink ref="A12:A14" r:id="rId9" display="各務原市"/>
    <hyperlink ref="A5" location="岐阜!A1" tooltip="岐阜市ページへジャンプ" display="岐阜市"/>
    <hyperlink ref="A6" location="瑞穂市・本巣市・本巣郡・山県市!A1" tooltip="瑞穂市ページへジャンプ" display="瑞穂市"/>
    <hyperlink ref="A7" location="瑞穂市・本巣市・本巣郡・山県市!A1" tooltip="本巣市ページへジャンプ" display="本巣市"/>
    <hyperlink ref="A8" location="瑞穂市・本巣市・本巣郡・山県市!A1" tooltip="本巣郡ページへジャンプ" display="本巣郡"/>
    <hyperlink ref="A9" location="瑞穂市・本巣市・本巣郡・山県市!A1" tooltip="山県市ページへジャンプ" display="山県市"/>
    <hyperlink ref="A10" location="羽島市・羽島郡!A1" tooltip="羽島市ページへジャンプ" display="羽島市"/>
    <hyperlink ref="A11" location="羽島市・羽島郡!A1" tooltip="羽島郡ページへジャンプ" display="羽島郡"/>
    <hyperlink ref="A12" location="各務原市・大垣市・海津市!A1" tooltip="各務原市ページへジャンプ" display="各務原市"/>
    <hyperlink ref="A13" location="各務原市・大垣市・海津市!A1" tooltip="大垣市ページへジャンプ" display="大垣市"/>
    <hyperlink ref="A14" location="各務原市・大垣市・海津市!A1" tooltip="海津市ページへジャンプ" display="海津市"/>
    <hyperlink ref="A15" location="揖斐郡・不破郡・安八郡・養老郡・美濃加茂市!A1" tooltip="揖斐郡ページへジャンプ" display="揖斐郡"/>
    <hyperlink ref="A16" location="揖斐郡・不破郡・安八郡・養老郡・美濃加茂市!A1" tooltip="不破郡ページへジャンプ" display="不破郡"/>
    <hyperlink ref="A17" location="揖斐郡・不破郡・安八郡・養老郡・美濃加茂市!A1" tooltip="安八郡ページへジャンプ" display="安八郡"/>
    <hyperlink ref="A18" location="揖斐郡・不破郡・安八郡・養老郡・美濃加茂市!A1" tooltip="養老郡ページへジャンプ" display="養老郡"/>
    <hyperlink ref="A19" location="揖斐郡・不破郡・安八郡・養老郡・美濃加茂市!A1" tooltip="美濃加茂市ページへジャンプ" display="美濃加茂市"/>
    <hyperlink ref="A20" location="加茂郡・美濃市・関市!A1" tooltip="加茂郡ページへジャンプ" display="加茂郡"/>
    <hyperlink ref="A21" location="加茂郡・美濃市・関市!A1" tooltip="美濃市ページへジャンプ" display="美濃市"/>
    <hyperlink ref="A22" location="加茂郡・美濃市・関市!A1" tooltip="関市ページへジャンプ" display="関市"/>
    <hyperlink ref="A23" location="郡上市・可児市・可児郡・多治見市!A1" tooltip="郡上市ページへジャンプ" display="郡上市"/>
    <hyperlink ref="A24" location="郡上市・可児市・可児郡・多治見市!A1" tooltip="可児市ページへジャンプ" display="可児市"/>
    <hyperlink ref="A25" location="郡上市・可児市・可児郡・多治見市!A1" tooltip="可児郡ページへジャンプ" display="可児郡"/>
    <hyperlink ref="A26" location="郡上市・可児市・可児郡・多治見市!A1" tooltip="多治見市ページへジャンプ" display="多治見市"/>
    <hyperlink ref="A27" location="土岐市・瑞浪市・恵那市!A1" tooltip="土岐市ページへジャンプ" display="土岐市"/>
    <hyperlink ref="A28" location="土岐市・瑞浪市・恵那市!A1" tooltip="瑞浪市ページへジャンプ" display="瑞浪市"/>
    <hyperlink ref="A29" location="土岐市・瑞浪市・恵那市!A1" tooltip="恵那市ページへジャンプ" display="恵那市"/>
    <hyperlink ref="A30" location="中津川市・下呂市!A1" tooltip="中津川市ページへジャンプ" display="中津川市"/>
    <hyperlink ref="A31" location="中津川市・下呂市!A1" tooltip="下呂市ページへジャンプ" display="下呂市"/>
    <hyperlink ref="A32" location="高山市・飛騨市!A1" tooltip="高山市ページへジャンプ" display="高山市"/>
    <hyperlink ref="A33" location="高山市・飛騨市!A1" tooltip="飛騨市ページへジャンプ" display="飛騨市"/>
    <hyperlink ref="A5:B5" location="岐阜市!A1" tooltip="岐阜市ページへジャンプ" display="岐阜市"/>
  </hyperlinks>
  <printOptions horizontalCentered="1"/>
  <pageMargins left="0.5905511811023623" right="0.5905511811023623" top="0.6299212598425197" bottom="0.4724409448818898" header="0" footer="0.1968503937007874"/>
  <pageSetup fitToHeight="1" fitToWidth="1" horizontalDpi="300" verticalDpi="300" orientation="portrait" paperSize="9" scale="75" r:id="rId10"/>
</worksheet>
</file>

<file path=xl/worksheets/sheet6.xml><?xml version="1.0" encoding="utf-8"?>
<worksheet xmlns="http://schemas.openxmlformats.org/spreadsheetml/2006/main" xmlns:r="http://schemas.openxmlformats.org/officeDocument/2006/relationships">
  <sheetPr codeName="Sheet2">
    <pageSetUpPr fitToPage="1"/>
  </sheetPr>
  <dimension ref="A1:K51"/>
  <sheetViews>
    <sheetView showGridLines="0" showZeros="0" zoomScale="70" zoomScaleNormal="70" zoomScalePageLayoutView="0" workbookViewId="0" topLeftCell="A1">
      <pane xSplit="3" ySplit="2" topLeftCell="D3" activePane="bottomRight" state="frozen"/>
      <selection pane="topLeft" activeCell="A1" sqref="A1:B1"/>
      <selection pane="topRight" activeCell="A1" sqref="A1:B1"/>
      <selection pane="bottomLeft" activeCell="A1" sqref="A1:B1"/>
      <selection pane="bottomRight" activeCell="A2" sqref="A2:C2"/>
    </sheetView>
  </sheetViews>
  <sheetFormatPr defaultColWidth="9.00390625" defaultRowHeight="13.5"/>
  <cols>
    <col min="1" max="1" width="10.125" style="4" customWidth="1"/>
    <col min="2" max="2" width="1.625" style="4" customWidth="1"/>
    <col min="3" max="3" width="10.00390625" style="4" customWidth="1"/>
    <col min="4" max="4" width="3.375" style="86" hidden="1" customWidth="1"/>
    <col min="5" max="5" width="20.625" style="21" customWidth="1"/>
    <col min="6" max="7" width="18.625" style="8" customWidth="1"/>
    <col min="8" max="9" width="12.625" style="4" customWidth="1"/>
    <col min="10" max="11" width="7.625" style="3" customWidth="1"/>
    <col min="12" max="12" width="15.625" style="3" customWidth="1"/>
    <col min="13" max="16384" width="9.00390625" style="3" customWidth="1"/>
  </cols>
  <sheetData>
    <row r="1" spans="1:9" s="103" customFormat="1" ht="39.75" customHeight="1">
      <c r="A1" s="363" t="s">
        <v>0</v>
      </c>
      <c r="B1" s="364"/>
      <c r="C1" s="365"/>
      <c r="D1" s="201"/>
      <c r="E1" s="201" t="s">
        <v>52</v>
      </c>
      <c r="F1" s="327"/>
      <c r="G1" s="328"/>
      <c r="H1" s="237" t="s">
        <v>271</v>
      </c>
      <c r="I1" s="248"/>
    </row>
    <row r="2" spans="1:9" s="103" customFormat="1" ht="39.75" customHeight="1">
      <c r="A2" s="360"/>
      <c r="B2" s="361"/>
      <c r="C2" s="362"/>
      <c r="D2" s="201"/>
      <c r="E2" s="201" t="s">
        <v>53</v>
      </c>
      <c r="F2" s="327"/>
      <c r="G2" s="328"/>
      <c r="H2" s="237" t="s">
        <v>11</v>
      </c>
      <c r="I2" s="249">
        <f>SUM(A6)</f>
        <v>0</v>
      </c>
    </row>
    <row r="3" spans="4:11" s="103" customFormat="1" ht="24.75" customHeight="1">
      <c r="D3" s="106"/>
      <c r="E3" s="367" t="s">
        <v>554</v>
      </c>
      <c r="F3" s="367"/>
      <c r="G3" s="367"/>
      <c r="H3" s="367"/>
      <c r="I3" s="367"/>
      <c r="J3" s="367"/>
      <c r="K3" s="367"/>
    </row>
    <row r="4" spans="1:11" s="115" customFormat="1" ht="21" customHeight="1">
      <c r="A4" s="358" t="s">
        <v>57</v>
      </c>
      <c r="B4" s="342"/>
      <c r="C4" s="359"/>
      <c r="D4" s="341" t="s">
        <v>58</v>
      </c>
      <c r="E4" s="366"/>
      <c r="F4" s="114" t="s">
        <v>55</v>
      </c>
      <c r="G4" s="218" t="s">
        <v>284</v>
      </c>
      <c r="H4" s="224" t="s">
        <v>56</v>
      </c>
      <c r="I4" s="219" t="s">
        <v>306</v>
      </c>
      <c r="J4" s="195" t="s">
        <v>300</v>
      </c>
      <c r="K4" s="196" t="s">
        <v>301</v>
      </c>
    </row>
    <row r="5" spans="1:11" ht="21" customHeight="1">
      <c r="A5" s="135" t="s">
        <v>9</v>
      </c>
      <c r="B5" s="173"/>
      <c r="C5" s="174"/>
      <c r="D5" s="82" t="s">
        <v>215</v>
      </c>
      <c r="E5" s="22" t="s">
        <v>515</v>
      </c>
      <c r="F5" s="25">
        <v>4200</v>
      </c>
      <c r="G5" s="113"/>
      <c r="H5" s="225">
        <v>1600</v>
      </c>
      <c r="I5" s="226">
        <v>2600</v>
      </c>
      <c r="J5" s="202" t="s">
        <v>303</v>
      </c>
      <c r="K5" s="203" t="s">
        <v>303</v>
      </c>
    </row>
    <row r="6" spans="1:11" ht="21" customHeight="1">
      <c r="A6" s="48">
        <f>SUM(G48)</f>
        <v>0</v>
      </c>
      <c r="B6" s="47" t="s">
        <v>14</v>
      </c>
      <c r="C6" s="49">
        <f>SUM(F48)</f>
        <v>141550</v>
      </c>
      <c r="D6" s="83" t="s">
        <v>216</v>
      </c>
      <c r="E6" s="23" t="s">
        <v>516</v>
      </c>
      <c r="F6" s="18">
        <v>5400</v>
      </c>
      <c r="G6" s="12"/>
      <c r="H6" s="227">
        <v>2000</v>
      </c>
      <c r="I6" s="117">
        <v>3400</v>
      </c>
      <c r="J6" s="204" t="s">
        <v>302</v>
      </c>
      <c r="K6" s="205" t="s">
        <v>302</v>
      </c>
    </row>
    <row r="7" spans="1:11" ht="21" customHeight="1">
      <c r="A7" s="75"/>
      <c r="B7" s="76"/>
      <c r="C7" s="77"/>
      <c r="D7" s="83" t="s">
        <v>217</v>
      </c>
      <c r="E7" s="23" t="s">
        <v>517</v>
      </c>
      <c r="F7" s="18">
        <v>6450</v>
      </c>
      <c r="G7" s="12"/>
      <c r="H7" s="227">
        <v>1900</v>
      </c>
      <c r="I7" s="117">
        <v>4550</v>
      </c>
      <c r="J7" s="204" t="s">
        <v>302</v>
      </c>
      <c r="K7" s="205" t="s">
        <v>302</v>
      </c>
    </row>
    <row r="8" spans="1:11" ht="21" customHeight="1">
      <c r="A8" s="75"/>
      <c r="B8" s="76"/>
      <c r="C8" s="77"/>
      <c r="D8" s="83" t="s">
        <v>218</v>
      </c>
      <c r="E8" s="23" t="s">
        <v>518</v>
      </c>
      <c r="F8" s="26">
        <v>4100</v>
      </c>
      <c r="G8" s="78"/>
      <c r="H8" s="227">
        <v>1650</v>
      </c>
      <c r="I8" s="117">
        <v>2450</v>
      </c>
      <c r="J8" s="204" t="s">
        <v>302</v>
      </c>
      <c r="K8" s="205" t="s">
        <v>302</v>
      </c>
    </row>
    <row r="9" spans="1:11" ht="21" customHeight="1">
      <c r="A9" s="75"/>
      <c r="B9" s="76"/>
      <c r="C9" s="77"/>
      <c r="D9" s="83" t="s">
        <v>219</v>
      </c>
      <c r="E9" s="23" t="s">
        <v>519</v>
      </c>
      <c r="F9" s="26">
        <v>6150</v>
      </c>
      <c r="G9" s="78"/>
      <c r="H9" s="227">
        <v>2000</v>
      </c>
      <c r="I9" s="117">
        <v>4150</v>
      </c>
      <c r="J9" s="204" t="s">
        <v>302</v>
      </c>
      <c r="K9" s="205" t="s">
        <v>302</v>
      </c>
    </row>
    <row r="10" spans="1:11" ht="21" customHeight="1">
      <c r="A10" s="75"/>
      <c r="B10" s="76"/>
      <c r="C10" s="77"/>
      <c r="D10" s="83" t="s">
        <v>220</v>
      </c>
      <c r="E10" s="23" t="s">
        <v>520</v>
      </c>
      <c r="F10" s="18">
        <v>4150</v>
      </c>
      <c r="G10" s="12"/>
      <c r="H10" s="227">
        <v>1400</v>
      </c>
      <c r="I10" s="117">
        <v>2750</v>
      </c>
      <c r="J10" s="204" t="s">
        <v>302</v>
      </c>
      <c r="K10" s="205" t="s">
        <v>302</v>
      </c>
    </row>
    <row r="11" spans="1:11" ht="21" customHeight="1">
      <c r="A11" s="75"/>
      <c r="B11" s="76"/>
      <c r="C11" s="77"/>
      <c r="D11" s="83" t="s">
        <v>221</v>
      </c>
      <c r="E11" s="23" t="s">
        <v>521</v>
      </c>
      <c r="F11" s="18">
        <v>5550</v>
      </c>
      <c r="G11" s="12"/>
      <c r="H11" s="227">
        <v>1900</v>
      </c>
      <c r="I11" s="117">
        <v>3650</v>
      </c>
      <c r="J11" s="204" t="s">
        <v>302</v>
      </c>
      <c r="K11" s="205" t="s">
        <v>302</v>
      </c>
    </row>
    <row r="12" spans="1:11" ht="21" customHeight="1">
      <c r="A12" s="75"/>
      <c r="B12" s="76"/>
      <c r="C12" s="77"/>
      <c r="D12" s="84" t="s">
        <v>222</v>
      </c>
      <c r="E12" s="23" t="s">
        <v>522</v>
      </c>
      <c r="F12" s="18">
        <v>8450</v>
      </c>
      <c r="G12" s="12"/>
      <c r="H12" s="227">
        <v>2750</v>
      </c>
      <c r="I12" s="117">
        <v>5700</v>
      </c>
      <c r="J12" s="204" t="s">
        <v>302</v>
      </c>
      <c r="K12" s="205" t="s">
        <v>302</v>
      </c>
    </row>
    <row r="13" spans="1:11" ht="21" customHeight="1">
      <c r="A13" s="75"/>
      <c r="B13" s="171"/>
      <c r="C13" s="172"/>
      <c r="D13" s="84" t="s">
        <v>223</v>
      </c>
      <c r="E13" s="23" t="s">
        <v>523</v>
      </c>
      <c r="F13" s="18">
        <v>1800</v>
      </c>
      <c r="G13" s="12"/>
      <c r="H13" s="227">
        <v>750</v>
      </c>
      <c r="I13" s="117">
        <v>1050</v>
      </c>
      <c r="J13" s="204" t="s">
        <v>302</v>
      </c>
      <c r="K13" s="205" t="s">
        <v>302</v>
      </c>
    </row>
    <row r="14" spans="1:11" ht="21" customHeight="1">
      <c r="A14" s="75"/>
      <c r="B14" s="171"/>
      <c r="C14" s="172"/>
      <c r="D14" s="83" t="s">
        <v>224</v>
      </c>
      <c r="E14" s="23" t="s">
        <v>524</v>
      </c>
      <c r="F14" s="18">
        <v>2750</v>
      </c>
      <c r="G14" s="12"/>
      <c r="H14" s="227">
        <v>1050</v>
      </c>
      <c r="I14" s="117">
        <v>1700</v>
      </c>
      <c r="J14" s="204" t="s">
        <v>302</v>
      </c>
      <c r="K14" s="205" t="s">
        <v>302</v>
      </c>
    </row>
    <row r="15" spans="1:11" ht="21" customHeight="1">
      <c r="A15" s="75"/>
      <c r="B15" s="76"/>
      <c r="C15" s="77"/>
      <c r="D15" s="83" t="s">
        <v>225</v>
      </c>
      <c r="E15" s="23" t="s">
        <v>525</v>
      </c>
      <c r="F15" s="18">
        <v>2400</v>
      </c>
      <c r="G15" s="12"/>
      <c r="H15" s="227">
        <v>900</v>
      </c>
      <c r="I15" s="117">
        <v>1500</v>
      </c>
      <c r="J15" s="204"/>
      <c r="K15" s="205" t="s">
        <v>302</v>
      </c>
    </row>
    <row r="16" spans="1:11" ht="21" customHeight="1">
      <c r="A16" s="75"/>
      <c r="B16" s="76"/>
      <c r="C16" s="77"/>
      <c r="D16" s="83" t="s">
        <v>226</v>
      </c>
      <c r="E16" s="23" t="s">
        <v>526</v>
      </c>
      <c r="F16" s="18">
        <v>3650</v>
      </c>
      <c r="G16" s="12"/>
      <c r="H16" s="227">
        <v>1300</v>
      </c>
      <c r="I16" s="290">
        <v>2350</v>
      </c>
      <c r="J16" s="204"/>
      <c r="K16" s="205" t="s">
        <v>302</v>
      </c>
    </row>
    <row r="17" spans="1:11" ht="21" customHeight="1">
      <c r="A17" s="75"/>
      <c r="B17" s="76"/>
      <c r="C17" s="77"/>
      <c r="D17" s="83" t="s">
        <v>227</v>
      </c>
      <c r="E17" s="23" t="s">
        <v>527</v>
      </c>
      <c r="F17" s="18">
        <v>5350</v>
      </c>
      <c r="G17" s="12"/>
      <c r="H17" s="227">
        <v>2050</v>
      </c>
      <c r="I17" s="117">
        <v>3300</v>
      </c>
      <c r="J17" s="204" t="s">
        <v>302</v>
      </c>
      <c r="K17" s="205" t="s">
        <v>302</v>
      </c>
    </row>
    <row r="18" spans="1:11" ht="21" customHeight="1">
      <c r="A18" s="75"/>
      <c r="B18" s="76"/>
      <c r="C18" s="77"/>
      <c r="D18" s="83" t="s">
        <v>228</v>
      </c>
      <c r="E18" s="23" t="s">
        <v>528</v>
      </c>
      <c r="F18" s="18">
        <v>4750</v>
      </c>
      <c r="G18" s="12"/>
      <c r="H18" s="227">
        <v>1650</v>
      </c>
      <c r="I18" s="117">
        <v>3100</v>
      </c>
      <c r="J18" s="204" t="s">
        <v>302</v>
      </c>
      <c r="K18" s="205" t="s">
        <v>302</v>
      </c>
    </row>
    <row r="19" spans="1:11" ht="21" customHeight="1">
      <c r="A19" s="75"/>
      <c r="B19" s="76"/>
      <c r="C19" s="77"/>
      <c r="D19" s="83" t="s">
        <v>229</v>
      </c>
      <c r="E19" s="23" t="s">
        <v>529</v>
      </c>
      <c r="F19" s="18">
        <v>2400</v>
      </c>
      <c r="G19" s="12"/>
      <c r="H19" s="227">
        <v>800</v>
      </c>
      <c r="I19" s="117">
        <v>1600</v>
      </c>
      <c r="J19" s="204" t="s">
        <v>302</v>
      </c>
      <c r="K19" s="205" t="s">
        <v>302</v>
      </c>
    </row>
    <row r="20" spans="1:11" ht="21" customHeight="1">
      <c r="A20" s="75"/>
      <c r="B20" s="76"/>
      <c r="C20" s="77"/>
      <c r="D20" s="83" t="s">
        <v>230</v>
      </c>
      <c r="E20" s="23" t="s">
        <v>530</v>
      </c>
      <c r="F20" s="18">
        <v>3700</v>
      </c>
      <c r="G20" s="12"/>
      <c r="H20" s="227">
        <v>1300</v>
      </c>
      <c r="I20" s="117">
        <v>2400</v>
      </c>
      <c r="J20" s="204" t="s">
        <v>302</v>
      </c>
      <c r="K20" s="205" t="s">
        <v>302</v>
      </c>
    </row>
    <row r="21" spans="1:11" ht="21" customHeight="1">
      <c r="A21" s="75"/>
      <c r="B21" s="76"/>
      <c r="C21" s="77"/>
      <c r="D21" s="83" t="s">
        <v>231</v>
      </c>
      <c r="E21" s="23" t="s">
        <v>531</v>
      </c>
      <c r="F21" s="18">
        <v>5300</v>
      </c>
      <c r="G21" s="12"/>
      <c r="H21" s="227">
        <v>2050</v>
      </c>
      <c r="I21" s="117">
        <v>3250</v>
      </c>
      <c r="J21" s="204" t="s">
        <v>302</v>
      </c>
      <c r="K21" s="205" t="s">
        <v>302</v>
      </c>
    </row>
    <row r="22" spans="1:11" ht="21" customHeight="1">
      <c r="A22" s="75"/>
      <c r="B22" s="76"/>
      <c r="C22" s="77"/>
      <c r="D22" s="83" t="s">
        <v>232</v>
      </c>
      <c r="E22" s="23" t="s">
        <v>532</v>
      </c>
      <c r="F22" s="18">
        <v>3850</v>
      </c>
      <c r="G22" s="12"/>
      <c r="H22" s="227">
        <v>1450</v>
      </c>
      <c r="I22" s="117">
        <v>2400</v>
      </c>
      <c r="J22" s="204" t="s">
        <v>302</v>
      </c>
      <c r="K22" s="205" t="s">
        <v>302</v>
      </c>
    </row>
    <row r="23" spans="1:11" ht="21" customHeight="1">
      <c r="A23" s="75"/>
      <c r="B23" s="76"/>
      <c r="C23" s="77"/>
      <c r="D23" s="83" t="s">
        <v>233</v>
      </c>
      <c r="E23" s="23" t="s">
        <v>533</v>
      </c>
      <c r="F23" s="18">
        <v>4550</v>
      </c>
      <c r="G23" s="12"/>
      <c r="H23" s="227">
        <v>1500</v>
      </c>
      <c r="I23" s="117">
        <v>3050</v>
      </c>
      <c r="J23" s="204" t="s">
        <v>302</v>
      </c>
      <c r="K23" s="205" t="s">
        <v>302</v>
      </c>
    </row>
    <row r="24" spans="1:11" ht="21" customHeight="1">
      <c r="A24" s="75"/>
      <c r="B24" s="76"/>
      <c r="C24" s="77"/>
      <c r="D24" s="83" t="s">
        <v>234</v>
      </c>
      <c r="E24" s="23" t="s">
        <v>534</v>
      </c>
      <c r="F24" s="18">
        <v>5650</v>
      </c>
      <c r="G24" s="12"/>
      <c r="H24" s="227">
        <v>1700</v>
      </c>
      <c r="I24" s="117">
        <v>3950</v>
      </c>
      <c r="J24" s="204" t="s">
        <v>302</v>
      </c>
      <c r="K24" s="205" t="s">
        <v>302</v>
      </c>
    </row>
    <row r="25" spans="1:11" ht="21" customHeight="1">
      <c r="A25" s="75"/>
      <c r="B25" s="76"/>
      <c r="C25" s="77"/>
      <c r="D25" s="83" t="s">
        <v>235</v>
      </c>
      <c r="E25" s="23" t="s">
        <v>535</v>
      </c>
      <c r="F25" s="18">
        <v>4800</v>
      </c>
      <c r="G25" s="12"/>
      <c r="H25" s="227">
        <v>1650</v>
      </c>
      <c r="I25" s="117">
        <v>3150</v>
      </c>
      <c r="J25" s="204" t="s">
        <v>302</v>
      </c>
      <c r="K25" s="205" t="s">
        <v>302</v>
      </c>
    </row>
    <row r="26" spans="1:11" ht="21" customHeight="1">
      <c r="A26" s="75"/>
      <c r="B26" s="76"/>
      <c r="C26" s="77"/>
      <c r="D26" s="83" t="s">
        <v>236</v>
      </c>
      <c r="E26" s="23" t="s">
        <v>536</v>
      </c>
      <c r="F26" s="18">
        <v>4250</v>
      </c>
      <c r="G26" s="12"/>
      <c r="H26" s="227">
        <v>1400</v>
      </c>
      <c r="I26" s="117">
        <v>2850</v>
      </c>
      <c r="J26" s="204" t="s">
        <v>302</v>
      </c>
      <c r="K26" s="205" t="s">
        <v>302</v>
      </c>
    </row>
    <row r="27" spans="1:11" ht="21" customHeight="1">
      <c r="A27" s="75"/>
      <c r="B27" s="76"/>
      <c r="C27" s="77"/>
      <c r="D27" s="83" t="s">
        <v>237</v>
      </c>
      <c r="E27" s="23" t="s">
        <v>537</v>
      </c>
      <c r="F27" s="18">
        <v>2300</v>
      </c>
      <c r="G27" s="12"/>
      <c r="H27" s="227">
        <v>850</v>
      </c>
      <c r="I27" s="117">
        <v>1450</v>
      </c>
      <c r="J27" s="204" t="s">
        <v>302</v>
      </c>
      <c r="K27" s="205" t="s">
        <v>302</v>
      </c>
    </row>
    <row r="28" spans="1:11" ht="21" customHeight="1">
      <c r="A28" s="75"/>
      <c r="B28" s="76"/>
      <c r="C28" s="77"/>
      <c r="D28" s="83" t="s">
        <v>238</v>
      </c>
      <c r="E28" s="23" t="s">
        <v>538</v>
      </c>
      <c r="F28" s="18">
        <v>3850</v>
      </c>
      <c r="G28" s="12"/>
      <c r="H28" s="227">
        <v>1200</v>
      </c>
      <c r="I28" s="117">
        <v>2650</v>
      </c>
      <c r="J28" s="204" t="s">
        <v>302</v>
      </c>
      <c r="K28" s="205" t="s">
        <v>302</v>
      </c>
    </row>
    <row r="29" spans="1:11" ht="21" customHeight="1">
      <c r="A29" s="75"/>
      <c r="B29" s="76"/>
      <c r="C29" s="77"/>
      <c r="D29" s="83" t="s">
        <v>239</v>
      </c>
      <c r="E29" s="23" t="s">
        <v>539</v>
      </c>
      <c r="F29" s="18">
        <v>6100</v>
      </c>
      <c r="G29" s="12"/>
      <c r="H29" s="227">
        <v>2000</v>
      </c>
      <c r="I29" s="117">
        <v>4100</v>
      </c>
      <c r="J29" s="204" t="s">
        <v>302</v>
      </c>
      <c r="K29" s="205" t="s">
        <v>302</v>
      </c>
    </row>
    <row r="30" spans="1:11" ht="21" customHeight="1">
      <c r="A30" s="75"/>
      <c r="B30" s="76"/>
      <c r="C30" s="77"/>
      <c r="D30" s="83" t="s">
        <v>240</v>
      </c>
      <c r="E30" s="23" t="s">
        <v>540</v>
      </c>
      <c r="F30" s="18">
        <v>8000</v>
      </c>
      <c r="G30" s="12"/>
      <c r="H30" s="227">
        <v>2950</v>
      </c>
      <c r="I30" s="290">
        <v>5050</v>
      </c>
      <c r="J30" s="215"/>
      <c r="K30" s="205" t="s">
        <v>302</v>
      </c>
    </row>
    <row r="31" spans="1:11" ht="21" customHeight="1">
      <c r="A31" s="75"/>
      <c r="B31" s="76"/>
      <c r="C31" s="77"/>
      <c r="D31" s="83" t="s">
        <v>241</v>
      </c>
      <c r="E31" s="23" t="s">
        <v>541</v>
      </c>
      <c r="F31" s="18">
        <v>3700</v>
      </c>
      <c r="G31" s="12"/>
      <c r="H31" s="227">
        <v>1400</v>
      </c>
      <c r="I31" s="117">
        <v>2300</v>
      </c>
      <c r="J31" s="204" t="s">
        <v>302</v>
      </c>
      <c r="K31" s="205" t="s">
        <v>302</v>
      </c>
    </row>
    <row r="32" spans="1:11" ht="21" customHeight="1">
      <c r="A32" s="75"/>
      <c r="B32" s="76"/>
      <c r="C32" s="77"/>
      <c r="D32" s="83" t="s">
        <v>242</v>
      </c>
      <c r="E32" s="23" t="s">
        <v>542</v>
      </c>
      <c r="F32" s="18">
        <v>7150</v>
      </c>
      <c r="G32" s="12"/>
      <c r="H32" s="227">
        <v>2400</v>
      </c>
      <c r="I32" s="117">
        <v>4750</v>
      </c>
      <c r="J32" s="204" t="s">
        <v>302</v>
      </c>
      <c r="K32" s="205" t="s">
        <v>302</v>
      </c>
    </row>
    <row r="33" spans="1:11" ht="21" customHeight="1">
      <c r="A33" s="75"/>
      <c r="B33" s="76"/>
      <c r="C33" s="77"/>
      <c r="D33" s="83" t="s">
        <v>243</v>
      </c>
      <c r="E33" s="23" t="s">
        <v>543</v>
      </c>
      <c r="F33" s="18">
        <v>2750</v>
      </c>
      <c r="G33" s="12"/>
      <c r="H33" s="227">
        <v>1000</v>
      </c>
      <c r="I33" s="117">
        <v>1750</v>
      </c>
      <c r="J33" s="204" t="s">
        <v>302</v>
      </c>
      <c r="K33" s="205" t="s">
        <v>302</v>
      </c>
    </row>
    <row r="34" spans="1:11" ht="21" customHeight="1">
      <c r="A34" s="75"/>
      <c r="B34" s="76"/>
      <c r="C34" s="77"/>
      <c r="D34" s="83" t="s">
        <v>244</v>
      </c>
      <c r="E34" s="23" t="s">
        <v>544</v>
      </c>
      <c r="F34" s="18">
        <v>3700</v>
      </c>
      <c r="G34" s="12"/>
      <c r="H34" s="227">
        <v>1550</v>
      </c>
      <c r="I34" s="117">
        <v>2150</v>
      </c>
      <c r="J34" s="204" t="s">
        <v>302</v>
      </c>
      <c r="K34" s="205" t="s">
        <v>302</v>
      </c>
    </row>
    <row r="35" spans="1:11" ht="21" customHeight="1">
      <c r="A35" s="75"/>
      <c r="B35" s="76"/>
      <c r="C35" s="77"/>
      <c r="D35" s="83" t="s">
        <v>245</v>
      </c>
      <c r="E35" s="23" t="s">
        <v>545</v>
      </c>
      <c r="F35" s="18">
        <v>4350</v>
      </c>
      <c r="G35" s="12"/>
      <c r="H35" s="227">
        <v>1450</v>
      </c>
      <c r="I35" s="117">
        <v>2900</v>
      </c>
      <c r="J35" s="204" t="s">
        <v>302</v>
      </c>
      <c r="K35" s="205" t="s">
        <v>302</v>
      </c>
    </row>
    <row r="36" spans="1:11" ht="21" customHeight="1">
      <c r="A36" s="75"/>
      <c r="B36" s="76"/>
      <c r="C36" s="77"/>
      <c r="D36" s="83"/>
      <c r="E36" s="23"/>
      <c r="F36" s="18"/>
      <c r="G36" s="12"/>
      <c r="H36" s="227"/>
      <c r="I36" s="117"/>
      <c r="J36" s="204"/>
      <c r="K36" s="205"/>
    </row>
    <row r="37" spans="1:11" ht="21" customHeight="1">
      <c r="A37" s="75"/>
      <c r="B37" s="76"/>
      <c r="C37" s="77"/>
      <c r="D37" s="83"/>
      <c r="E37" s="23"/>
      <c r="F37" s="18"/>
      <c r="G37" s="12"/>
      <c r="H37" s="227"/>
      <c r="I37" s="117"/>
      <c r="J37" s="206"/>
      <c r="K37" s="207"/>
    </row>
    <row r="38" spans="1:11" ht="21" customHeight="1">
      <c r="A38" s="75"/>
      <c r="B38" s="76"/>
      <c r="C38" s="77"/>
      <c r="D38" s="83"/>
      <c r="E38" s="23"/>
      <c r="F38" s="18"/>
      <c r="G38" s="12"/>
      <c r="H38" s="227"/>
      <c r="I38" s="117"/>
      <c r="J38" s="206"/>
      <c r="K38" s="207"/>
    </row>
    <row r="39" spans="1:11" ht="21" customHeight="1">
      <c r="A39" s="75"/>
      <c r="B39" s="76"/>
      <c r="C39" s="77"/>
      <c r="D39" s="83"/>
      <c r="E39" s="23"/>
      <c r="F39" s="18"/>
      <c r="G39" s="12"/>
      <c r="H39" s="227"/>
      <c r="I39" s="117"/>
      <c r="J39" s="206"/>
      <c r="K39" s="207"/>
    </row>
    <row r="40" spans="1:11" ht="21" customHeight="1">
      <c r="A40" s="75"/>
      <c r="B40" s="76"/>
      <c r="C40" s="77"/>
      <c r="D40" s="83"/>
      <c r="E40" s="23"/>
      <c r="F40" s="18"/>
      <c r="G40" s="12"/>
      <c r="H40" s="227"/>
      <c r="I40" s="117"/>
      <c r="J40" s="206"/>
      <c r="K40" s="207"/>
    </row>
    <row r="41" spans="1:11" ht="21" customHeight="1">
      <c r="A41" s="75"/>
      <c r="B41" s="76"/>
      <c r="C41" s="77"/>
      <c r="D41" s="83"/>
      <c r="E41" s="23"/>
      <c r="F41" s="18"/>
      <c r="G41" s="44"/>
      <c r="H41" s="228"/>
      <c r="I41" s="118"/>
      <c r="J41" s="206"/>
      <c r="K41" s="207"/>
    </row>
    <row r="42" spans="1:11" ht="21" customHeight="1">
      <c r="A42" s="75"/>
      <c r="B42" s="76"/>
      <c r="C42" s="77"/>
      <c r="D42" s="83"/>
      <c r="E42" s="23"/>
      <c r="F42" s="18"/>
      <c r="G42" s="44"/>
      <c r="H42" s="228"/>
      <c r="I42" s="118"/>
      <c r="J42" s="206"/>
      <c r="K42" s="207"/>
    </row>
    <row r="43" spans="1:11" ht="21" customHeight="1">
      <c r="A43" s="75"/>
      <c r="B43" s="76"/>
      <c r="C43" s="77"/>
      <c r="D43" s="83"/>
      <c r="E43" s="23"/>
      <c r="F43" s="18"/>
      <c r="G43" s="44"/>
      <c r="H43" s="228"/>
      <c r="I43" s="118"/>
      <c r="J43" s="206"/>
      <c r="K43" s="207"/>
    </row>
    <row r="44" spans="1:11" ht="21" customHeight="1">
      <c r="A44" s="75"/>
      <c r="B44" s="76"/>
      <c r="C44" s="77"/>
      <c r="D44" s="83"/>
      <c r="E44" s="23"/>
      <c r="F44" s="18"/>
      <c r="G44" s="44"/>
      <c r="H44" s="228"/>
      <c r="I44" s="118"/>
      <c r="J44" s="206"/>
      <c r="K44" s="207"/>
    </row>
    <row r="45" spans="1:11" ht="21" customHeight="1">
      <c r="A45" s="75"/>
      <c r="B45" s="76"/>
      <c r="C45" s="77"/>
      <c r="D45" s="83"/>
      <c r="E45" s="23"/>
      <c r="F45" s="18"/>
      <c r="G45" s="44"/>
      <c r="H45" s="228"/>
      <c r="I45" s="118"/>
      <c r="J45" s="206"/>
      <c r="K45" s="207"/>
    </row>
    <row r="46" spans="1:11" ht="21" customHeight="1">
      <c r="A46" s="75"/>
      <c r="B46" s="76"/>
      <c r="C46" s="77"/>
      <c r="D46" s="83"/>
      <c r="E46" s="23"/>
      <c r="F46" s="18"/>
      <c r="G46" s="44"/>
      <c r="H46" s="228"/>
      <c r="I46" s="118"/>
      <c r="J46" s="206"/>
      <c r="K46" s="207"/>
    </row>
    <row r="47" spans="1:11" ht="21" customHeight="1">
      <c r="A47" s="75"/>
      <c r="B47" s="76"/>
      <c r="C47" s="77"/>
      <c r="D47" s="83"/>
      <c r="E47" s="23"/>
      <c r="F47" s="18"/>
      <c r="G47" s="44"/>
      <c r="H47" s="228"/>
      <c r="I47" s="118"/>
      <c r="J47" s="208"/>
      <c r="K47" s="209"/>
    </row>
    <row r="48" spans="1:11" s="7" customFormat="1" ht="21" customHeight="1">
      <c r="A48" s="13"/>
      <c r="B48" s="28"/>
      <c r="C48" s="29"/>
      <c r="D48" s="85"/>
      <c r="E48" s="30" t="str">
        <f>CONCATENATE(FIXED(COUNTA(E5:E47),0,0),"　店")</f>
        <v>31　店</v>
      </c>
      <c r="F48" s="27">
        <f>SUM(F5:F47)</f>
        <v>141550</v>
      </c>
      <c r="G48" s="15">
        <f>SUM(G5:G47)</f>
        <v>0</v>
      </c>
      <c r="H48" s="229">
        <f>SUM(H5:H47)</f>
        <v>49550</v>
      </c>
      <c r="I48" s="16">
        <f>SUM(I5:I47)</f>
        <v>92000</v>
      </c>
      <c r="J48" s="193"/>
      <c r="K48" s="194"/>
    </row>
    <row r="49" spans="1:11" s="7" customFormat="1" ht="21" customHeight="1">
      <c r="A49" s="184" t="s">
        <v>557</v>
      </c>
      <c r="B49" s="1"/>
      <c r="C49" s="1"/>
      <c r="D49" s="101"/>
      <c r="E49" s="24"/>
      <c r="F49" s="2"/>
      <c r="G49" s="2"/>
      <c r="H49" s="191"/>
      <c r="I49" s="191"/>
      <c r="K49" s="191" t="s">
        <v>8</v>
      </c>
    </row>
    <row r="50" ht="19.5" customHeight="1"/>
    <row r="51" ht="13.5">
      <c r="K51" s="217"/>
    </row>
  </sheetData>
  <sheetProtection password="C6E9" sheet="1" objects="1" scenarios="1" formatCells="0"/>
  <mergeCells count="7">
    <mergeCell ref="A4:C4"/>
    <mergeCell ref="A2:C2"/>
    <mergeCell ref="A1:C1"/>
    <mergeCell ref="D4:E4"/>
    <mergeCell ref="F1:G1"/>
    <mergeCell ref="F2:G2"/>
    <mergeCell ref="E3:K3"/>
  </mergeCells>
  <dataValidations count="9">
    <dataValidation type="whole" operator="lessThanOrEqual" allowBlank="1" showInputMessage="1" showErrorMessage="1" sqref="H37:I48">
      <formula1>F37</formula1>
    </dataValidation>
    <dataValidation operator="lessThanOrEqual" allowBlank="1" showInputMessage="1" showErrorMessage="1" sqref="H6:I36"/>
    <dataValidation type="whole" operator="lessThanOrEqual" showInputMessage="1" showErrorMessage="1" sqref="GP3:HD4">
      <formula1>GL3</formula1>
    </dataValidation>
    <dataValidation type="whole" operator="lessThanOrEqual" allowBlank="1" showInputMessage="1" showErrorMessage="1" sqref="G5:G47">
      <formula1>F5</formula1>
    </dataValidation>
    <dataValidation operator="lessThanOrEqual" showInputMessage="1" showErrorMessage="1" sqref="L1:IV2"/>
    <dataValidation type="whole" operator="lessThanOrEqual" showInputMessage="1" showErrorMessage="1" sqref="L3:L65536 M5:GF65536 M3:GO4">
      <formula1>#REF!</formula1>
    </dataValidation>
    <dataValidation type="list" allowBlank="1" showInputMessage="1" showErrorMessage="1" sqref="I1">
      <formula1>"B5,B4,B3,B2,B1,A5,A4,A3,A2,A1,B5厚,B4厚,B3厚,B2厚,A6厚,A4厚,B3×4,B3×3,B3×2,B3+B4,B2+B3,B1+B2,三ツ折,はがき,横長B3,変形特殊,"</formula1>
    </dataValidation>
    <dataValidation type="whole" operator="lessThanOrEqual" showInputMessage="1" showErrorMessage="1" sqref="HE3:IV4">
      <formula1>HC3</formula1>
    </dataValidation>
    <dataValidation type="whole" operator="lessThanOrEqual" showInputMessage="1" showErrorMessage="1" sqref="GG5:IV65536">
      <formula1>FX5</formula1>
    </dataValidation>
  </dataValidations>
  <printOptions horizontalCentered="1" verticalCentered="1"/>
  <pageMargins left="0.5905511811023623" right="0.5905511811023623" top="0.6299212598425197" bottom="0.4724409448818898" header="0" footer="0.1968503937007874"/>
  <pageSetup fitToHeight="1" fitToWidth="1" horizontalDpi="300" verticalDpi="300" orientation="portrait" paperSize="9" scale="73" r:id="rId1"/>
</worksheet>
</file>

<file path=xl/worksheets/sheet7.xml><?xml version="1.0" encoding="utf-8"?>
<worksheet xmlns="http://schemas.openxmlformats.org/spreadsheetml/2006/main" xmlns:r="http://schemas.openxmlformats.org/officeDocument/2006/relationships">
  <sheetPr codeName="Sheet3">
    <pageSetUpPr fitToPage="1"/>
  </sheetPr>
  <dimension ref="A1:K52"/>
  <sheetViews>
    <sheetView showGridLines="0" showZeros="0" zoomScale="70" zoomScaleNormal="70" zoomScalePageLayoutView="0" workbookViewId="0" topLeftCell="A1">
      <pane xSplit="3" ySplit="2" topLeftCell="D3" activePane="bottomRight" state="frozen"/>
      <selection pane="topLeft" activeCell="G31" sqref="G31"/>
      <selection pane="topRight" activeCell="G31" sqref="G31"/>
      <selection pane="bottomLeft" activeCell="G31" sqref="G31"/>
      <selection pane="bottomRight" activeCell="A2" sqref="A2:C2"/>
    </sheetView>
  </sheetViews>
  <sheetFormatPr defaultColWidth="9.00390625" defaultRowHeight="13.5"/>
  <cols>
    <col min="1" max="1" width="10.125" style="4" customWidth="1"/>
    <col min="2" max="2" width="1.625" style="4" customWidth="1"/>
    <col min="3" max="3" width="10.125" style="4" customWidth="1"/>
    <col min="4" max="4" width="10.625" style="86" hidden="1" customWidth="1"/>
    <col min="5" max="5" width="20.625" style="5" customWidth="1"/>
    <col min="6" max="7" width="18.625" style="8" customWidth="1"/>
    <col min="8" max="9" width="12.625" style="4" customWidth="1"/>
    <col min="10" max="11" width="7.625" style="3" customWidth="1"/>
    <col min="12" max="16384" width="9.00390625" style="3" customWidth="1"/>
  </cols>
  <sheetData>
    <row r="1" spans="1:9" s="103" customFormat="1" ht="39.75" customHeight="1">
      <c r="A1" s="363" t="s">
        <v>0</v>
      </c>
      <c r="B1" s="364"/>
      <c r="C1" s="365"/>
      <c r="D1" s="201"/>
      <c r="E1" s="201" t="s">
        <v>52</v>
      </c>
      <c r="F1" s="327"/>
      <c r="G1" s="328"/>
      <c r="H1" s="237" t="s">
        <v>271</v>
      </c>
      <c r="I1" s="248"/>
    </row>
    <row r="2" spans="1:9" s="103" customFormat="1" ht="39.75" customHeight="1">
      <c r="A2" s="360"/>
      <c r="B2" s="361"/>
      <c r="C2" s="362"/>
      <c r="D2" s="201"/>
      <c r="E2" s="201" t="s">
        <v>53</v>
      </c>
      <c r="F2" s="327"/>
      <c r="G2" s="328"/>
      <c r="H2" s="237" t="s">
        <v>11</v>
      </c>
      <c r="I2" s="249">
        <f>SUM(A6,A19,A31,A41)</f>
        <v>0</v>
      </c>
    </row>
    <row r="3" spans="4:11" s="103" customFormat="1" ht="24.75" customHeight="1">
      <c r="D3" s="106"/>
      <c r="E3" s="367" t="str">
        <f>'岐阜市'!E3</f>
        <v>※2023年8月は第4金曜日のみ、12月は第2金曜日のみ（通常第4金曜日実施販売店対象）の実施となります。</v>
      </c>
      <c r="F3" s="367"/>
      <c r="G3" s="367"/>
      <c r="H3" s="367"/>
      <c r="I3" s="367"/>
      <c r="J3" s="367"/>
      <c r="K3" s="367"/>
    </row>
    <row r="4" spans="1:11" s="115" customFormat="1" ht="21" customHeight="1">
      <c r="A4" s="358" t="s">
        <v>57</v>
      </c>
      <c r="B4" s="342"/>
      <c r="C4" s="359"/>
      <c r="D4" s="341" t="s">
        <v>58</v>
      </c>
      <c r="E4" s="366"/>
      <c r="F4" s="114" t="s">
        <v>55</v>
      </c>
      <c r="G4" s="218" t="s">
        <v>284</v>
      </c>
      <c r="H4" s="224" t="s">
        <v>56</v>
      </c>
      <c r="I4" s="219" t="s">
        <v>306</v>
      </c>
      <c r="J4" s="197" t="s">
        <v>300</v>
      </c>
      <c r="K4" s="198" t="s">
        <v>301</v>
      </c>
    </row>
    <row r="5" spans="1:11" ht="21" customHeight="1">
      <c r="A5" s="37" t="s">
        <v>12</v>
      </c>
      <c r="B5" s="45"/>
      <c r="C5" s="46"/>
      <c r="D5" s="82" t="s">
        <v>59</v>
      </c>
      <c r="E5" s="97" t="s">
        <v>359</v>
      </c>
      <c r="F5" s="25">
        <v>5200</v>
      </c>
      <c r="G5" s="113"/>
      <c r="H5" s="230">
        <v>1500</v>
      </c>
      <c r="I5" s="175">
        <v>3700</v>
      </c>
      <c r="J5" s="214" t="s">
        <v>302</v>
      </c>
      <c r="K5" s="212" t="s">
        <v>302</v>
      </c>
    </row>
    <row r="6" spans="1:11" ht="21" customHeight="1">
      <c r="A6" s="48">
        <f>SUM(G16)</f>
        <v>0</v>
      </c>
      <c r="B6" s="47" t="s">
        <v>10</v>
      </c>
      <c r="C6" s="49">
        <f>SUM(F16)</f>
        <v>15950</v>
      </c>
      <c r="D6" s="83" t="s">
        <v>60</v>
      </c>
      <c r="E6" s="91" t="s">
        <v>360</v>
      </c>
      <c r="F6" s="18">
        <v>2800</v>
      </c>
      <c r="G6" s="12"/>
      <c r="H6" s="227">
        <v>2800</v>
      </c>
      <c r="I6" s="240">
        <v>0</v>
      </c>
      <c r="J6" s="204"/>
      <c r="K6" s="205"/>
    </row>
    <row r="7" spans="1:11" ht="21" customHeight="1">
      <c r="A7" s="48"/>
      <c r="B7" s="47"/>
      <c r="C7" s="49"/>
      <c r="D7" s="83" t="s">
        <v>61</v>
      </c>
      <c r="E7" s="91" t="s">
        <v>434</v>
      </c>
      <c r="F7" s="18">
        <v>7950</v>
      </c>
      <c r="G7" s="12"/>
      <c r="H7" s="227">
        <v>2150</v>
      </c>
      <c r="I7" s="117">
        <v>5800</v>
      </c>
      <c r="J7" s="204" t="s">
        <v>302</v>
      </c>
      <c r="K7" s="205" t="s">
        <v>302</v>
      </c>
    </row>
    <row r="8" spans="1:11" ht="21" customHeight="1">
      <c r="A8" s="48"/>
      <c r="B8" s="47"/>
      <c r="C8" s="49"/>
      <c r="D8" s="83"/>
      <c r="E8" s="91"/>
      <c r="F8" s="18"/>
      <c r="G8" s="12"/>
      <c r="H8" s="227"/>
      <c r="I8" s="117"/>
      <c r="J8" s="206"/>
      <c r="K8" s="207"/>
    </row>
    <row r="9" spans="1:11" ht="21" customHeight="1">
      <c r="A9" s="48"/>
      <c r="B9" s="47"/>
      <c r="C9" s="49"/>
      <c r="D9" s="83"/>
      <c r="E9" s="91"/>
      <c r="F9" s="18"/>
      <c r="G9" s="12"/>
      <c r="H9" s="227"/>
      <c r="I9" s="117"/>
      <c r="J9" s="206"/>
      <c r="K9" s="207"/>
    </row>
    <row r="10" spans="1:11" ht="21" customHeight="1">
      <c r="A10" s="48"/>
      <c r="B10" s="47"/>
      <c r="C10" s="49"/>
      <c r="D10" s="83"/>
      <c r="E10" s="91"/>
      <c r="F10" s="18"/>
      <c r="G10" s="12"/>
      <c r="H10" s="227"/>
      <c r="I10" s="117"/>
      <c r="J10" s="206"/>
      <c r="K10" s="207"/>
    </row>
    <row r="11" spans="1:11" ht="21" customHeight="1">
      <c r="A11" s="48"/>
      <c r="B11" s="47"/>
      <c r="C11" s="49"/>
      <c r="D11" s="83"/>
      <c r="E11" s="91"/>
      <c r="F11" s="18"/>
      <c r="G11" s="12"/>
      <c r="H11" s="227"/>
      <c r="I11" s="117"/>
      <c r="J11" s="206"/>
      <c r="K11" s="207"/>
    </row>
    <row r="12" spans="1:11" ht="21" customHeight="1">
      <c r="A12" s="48"/>
      <c r="B12" s="47"/>
      <c r="C12" s="49"/>
      <c r="D12" s="83"/>
      <c r="E12" s="91"/>
      <c r="F12" s="18"/>
      <c r="G12" s="12"/>
      <c r="H12" s="227"/>
      <c r="I12" s="117"/>
      <c r="J12" s="206"/>
      <c r="K12" s="207"/>
    </row>
    <row r="13" spans="1:11" ht="21" customHeight="1">
      <c r="A13" s="48"/>
      <c r="B13" s="47"/>
      <c r="C13" s="49"/>
      <c r="D13" s="83"/>
      <c r="E13" s="91"/>
      <c r="F13" s="18"/>
      <c r="G13" s="12"/>
      <c r="H13" s="227"/>
      <c r="I13" s="117"/>
      <c r="J13" s="206"/>
      <c r="K13" s="207"/>
    </row>
    <row r="14" spans="1:11" ht="21" customHeight="1">
      <c r="A14" s="50"/>
      <c r="B14" s="51"/>
      <c r="C14" s="52"/>
      <c r="D14" s="83"/>
      <c r="E14" s="91"/>
      <c r="F14" s="18"/>
      <c r="G14" s="12"/>
      <c r="H14" s="227"/>
      <c r="I14" s="117"/>
      <c r="J14" s="206"/>
      <c r="K14" s="207"/>
    </row>
    <row r="15" spans="1:11" ht="21" customHeight="1">
      <c r="A15" s="50"/>
      <c r="B15" s="51"/>
      <c r="C15" s="52"/>
      <c r="D15" s="83"/>
      <c r="E15" s="91"/>
      <c r="F15" s="18"/>
      <c r="G15" s="44"/>
      <c r="H15" s="228"/>
      <c r="I15" s="118"/>
      <c r="J15" s="208"/>
      <c r="K15" s="209"/>
    </row>
    <row r="16" spans="1:11" s="7" customFormat="1" ht="21" customHeight="1">
      <c r="A16" s="14"/>
      <c r="B16" s="6"/>
      <c r="C16" s="31"/>
      <c r="D16" s="85"/>
      <c r="E16" s="92" t="str">
        <f>CONCATENATE(FIXED(COUNTA(E5:E15),0,0),"　店")</f>
        <v>3　店</v>
      </c>
      <c r="F16" s="27">
        <f>SUM(F5:F15)</f>
        <v>15950</v>
      </c>
      <c r="G16" s="15">
        <f>SUM(G5:G15)</f>
        <v>0</v>
      </c>
      <c r="H16" s="222">
        <f>SUM(H5:H15)</f>
        <v>6450</v>
      </c>
      <c r="I16" s="32">
        <f>SUM(I5:I15)</f>
        <v>9500</v>
      </c>
      <c r="J16" s="193"/>
      <c r="K16" s="194"/>
    </row>
    <row r="17" spans="1:11" s="7" customFormat="1" ht="21" customHeight="1">
      <c r="A17" s="53"/>
      <c r="B17" s="54"/>
      <c r="C17" s="55"/>
      <c r="D17" s="88"/>
      <c r="E17" s="93"/>
      <c r="F17" s="33"/>
      <c r="G17" s="34"/>
      <c r="H17" s="228"/>
      <c r="I17" s="232"/>
      <c r="J17" s="193"/>
      <c r="K17" s="194"/>
    </row>
    <row r="18" spans="1:11" ht="21" customHeight="1">
      <c r="A18" s="56" t="s">
        <v>15</v>
      </c>
      <c r="B18" s="57"/>
      <c r="C18" s="58"/>
      <c r="D18" s="87" t="s">
        <v>62</v>
      </c>
      <c r="E18" s="100" t="s">
        <v>435</v>
      </c>
      <c r="F18" s="36">
        <v>5600</v>
      </c>
      <c r="G18" s="119"/>
      <c r="H18" s="233">
        <v>2100</v>
      </c>
      <c r="I18" s="116">
        <v>3500</v>
      </c>
      <c r="J18" s="214"/>
      <c r="K18" s="212" t="s">
        <v>302</v>
      </c>
    </row>
    <row r="19" spans="1:11" ht="21" customHeight="1">
      <c r="A19" s="50">
        <f>SUM(G28)</f>
        <v>0</v>
      </c>
      <c r="B19" s="47" t="s">
        <v>10</v>
      </c>
      <c r="C19" s="52">
        <f>SUM(F28)</f>
        <v>8100</v>
      </c>
      <c r="D19" s="83" t="s">
        <v>505</v>
      </c>
      <c r="E19" s="91" t="s">
        <v>495</v>
      </c>
      <c r="F19" s="18">
        <v>1900</v>
      </c>
      <c r="G19" s="44"/>
      <c r="H19" s="228">
        <v>1900</v>
      </c>
      <c r="I19" s="241">
        <v>0</v>
      </c>
      <c r="J19" s="204"/>
      <c r="K19" s="205"/>
    </row>
    <row r="20" spans="1:11" ht="21" customHeight="1">
      <c r="A20" s="50"/>
      <c r="B20" s="51"/>
      <c r="C20" s="52"/>
      <c r="D20" s="83" t="s">
        <v>506</v>
      </c>
      <c r="E20" s="91" t="s">
        <v>297</v>
      </c>
      <c r="F20" s="18">
        <v>600</v>
      </c>
      <c r="G20" s="44"/>
      <c r="H20" s="228">
        <v>600</v>
      </c>
      <c r="I20" s="241">
        <v>0</v>
      </c>
      <c r="J20" s="204"/>
      <c r="K20" s="205"/>
    </row>
    <row r="21" spans="1:11" ht="21" customHeight="1">
      <c r="A21" s="50"/>
      <c r="B21" s="51"/>
      <c r="C21" s="52"/>
      <c r="D21" s="83"/>
      <c r="E21" s="91"/>
      <c r="F21" s="18"/>
      <c r="G21" s="44"/>
      <c r="H21" s="228"/>
      <c r="I21" s="118"/>
      <c r="J21" s="206"/>
      <c r="K21" s="207"/>
    </row>
    <row r="22" spans="1:11" ht="21" customHeight="1">
      <c r="A22" s="50"/>
      <c r="B22" s="51"/>
      <c r="C22" s="52"/>
      <c r="D22" s="83"/>
      <c r="E22" s="91"/>
      <c r="F22" s="18"/>
      <c r="G22" s="44"/>
      <c r="H22" s="228"/>
      <c r="I22" s="118"/>
      <c r="J22" s="206"/>
      <c r="K22" s="207"/>
    </row>
    <row r="23" spans="1:11" ht="21" customHeight="1">
      <c r="A23" s="50"/>
      <c r="B23" s="51"/>
      <c r="C23" s="52"/>
      <c r="D23" s="83"/>
      <c r="E23" s="91"/>
      <c r="F23" s="18"/>
      <c r="G23" s="44"/>
      <c r="H23" s="228"/>
      <c r="I23" s="118"/>
      <c r="J23" s="206"/>
      <c r="K23" s="207"/>
    </row>
    <row r="24" spans="1:11" ht="21" customHeight="1">
      <c r="A24" s="50"/>
      <c r="B24" s="51"/>
      <c r="C24" s="52"/>
      <c r="D24" s="83"/>
      <c r="E24" s="91"/>
      <c r="F24" s="18"/>
      <c r="G24" s="44"/>
      <c r="H24" s="228"/>
      <c r="I24" s="118"/>
      <c r="J24" s="206"/>
      <c r="K24" s="207"/>
    </row>
    <row r="25" spans="1:11" ht="21" customHeight="1">
      <c r="A25" s="50"/>
      <c r="B25" s="51"/>
      <c r="C25" s="52"/>
      <c r="D25" s="83"/>
      <c r="E25" s="91"/>
      <c r="F25" s="18"/>
      <c r="G25" s="44"/>
      <c r="H25" s="228"/>
      <c r="I25" s="118"/>
      <c r="J25" s="206"/>
      <c r="K25" s="207"/>
    </row>
    <row r="26" spans="1:11" ht="21" customHeight="1">
      <c r="A26" s="50"/>
      <c r="B26" s="51"/>
      <c r="C26" s="52"/>
      <c r="D26" s="83"/>
      <c r="E26" s="91"/>
      <c r="F26" s="18"/>
      <c r="G26" s="12"/>
      <c r="H26" s="227"/>
      <c r="I26" s="117"/>
      <c r="J26" s="206"/>
      <c r="K26" s="207"/>
    </row>
    <row r="27" spans="1:11" ht="21" customHeight="1">
      <c r="A27" s="50"/>
      <c r="B27" s="51"/>
      <c r="C27" s="52"/>
      <c r="D27" s="83"/>
      <c r="E27" s="91"/>
      <c r="F27" s="18"/>
      <c r="G27" s="44"/>
      <c r="H27" s="228"/>
      <c r="I27" s="118"/>
      <c r="J27" s="208"/>
      <c r="K27" s="209"/>
    </row>
    <row r="28" spans="1:11" s="7" customFormat="1" ht="21" customHeight="1">
      <c r="A28" s="14"/>
      <c r="B28" s="6"/>
      <c r="C28" s="31"/>
      <c r="D28" s="85"/>
      <c r="E28" s="92" t="str">
        <f>CONCATENATE(FIXED(COUNTA(E18:E27),0,0),"　店")</f>
        <v>3　店</v>
      </c>
      <c r="F28" s="27">
        <f>SUM(F18:F27)</f>
        <v>8100</v>
      </c>
      <c r="G28" s="15">
        <f>SUM(G18:G27)</f>
        <v>0</v>
      </c>
      <c r="H28" s="222">
        <f>SUM(H18:H27)</f>
        <v>4600</v>
      </c>
      <c r="I28" s="32">
        <f>SUM(I18:I27)</f>
        <v>3500</v>
      </c>
      <c r="J28" s="193"/>
      <c r="K28" s="194"/>
    </row>
    <row r="29" spans="1:11" s="7" customFormat="1" ht="21" customHeight="1">
      <c r="A29" s="53"/>
      <c r="B29" s="54"/>
      <c r="C29" s="55"/>
      <c r="D29" s="88"/>
      <c r="E29" s="93"/>
      <c r="F29" s="33"/>
      <c r="G29" s="34"/>
      <c r="H29" s="228"/>
      <c r="I29" s="232"/>
      <c r="J29" s="193"/>
      <c r="K29" s="194"/>
    </row>
    <row r="30" spans="1:11" ht="21" customHeight="1">
      <c r="A30" s="56" t="s">
        <v>16</v>
      </c>
      <c r="B30" s="57"/>
      <c r="C30" s="58"/>
      <c r="D30" s="82" t="s">
        <v>63</v>
      </c>
      <c r="E30" s="98" t="s">
        <v>361</v>
      </c>
      <c r="F30" s="9">
        <v>4950</v>
      </c>
      <c r="G30" s="113"/>
      <c r="H30" s="230">
        <v>1650</v>
      </c>
      <c r="I30" s="116">
        <v>3300</v>
      </c>
      <c r="J30" s="214" t="s">
        <v>302</v>
      </c>
      <c r="K30" s="212" t="s">
        <v>302</v>
      </c>
    </row>
    <row r="31" spans="1:11" ht="21" customHeight="1">
      <c r="A31" s="50">
        <f>SUM(G38)</f>
        <v>0</v>
      </c>
      <c r="B31" s="47" t="s">
        <v>10</v>
      </c>
      <c r="C31" s="52">
        <f>SUM(F38)</f>
        <v>8750</v>
      </c>
      <c r="D31" s="83" t="s">
        <v>64</v>
      </c>
      <c r="E31" s="99" t="s">
        <v>362</v>
      </c>
      <c r="F31" s="10">
        <v>3800</v>
      </c>
      <c r="G31" s="12"/>
      <c r="H31" s="227">
        <v>1350</v>
      </c>
      <c r="I31" s="290">
        <v>2450</v>
      </c>
      <c r="J31" s="215"/>
      <c r="K31" s="205" t="s">
        <v>302</v>
      </c>
    </row>
    <row r="32" spans="1:11" ht="21" customHeight="1">
      <c r="A32" s="50"/>
      <c r="B32" s="51"/>
      <c r="C32" s="60"/>
      <c r="D32" s="83"/>
      <c r="E32" s="99"/>
      <c r="F32" s="10"/>
      <c r="G32" s="12"/>
      <c r="H32" s="227"/>
      <c r="I32" s="117"/>
      <c r="J32" s="206"/>
      <c r="K32" s="207"/>
    </row>
    <row r="33" spans="1:11" ht="21" customHeight="1">
      <c r="A33" s="50"/>
      <c r="B33" s="51"/>
      <c r="C33" s="60"/>
      <c r="D33" s="83"/>
      <c r="E33" s="99"/>
      <c r="F33" s="10"/>
      <c r="G33" s="12"/>
      <c r="H33" s="227"/>
      <c r="I33" s="117"/>
      <c r="J33" s="206"/>
      <c r="K33" s="207"/>
    </row>
    <row r="34" spans="1:11" ht="21" customHeight="1">
      <c r="A34" s="50"/>
      <c r="B34" s="51"/>
      <c r="C34" s="60"/>
      <c r="D34" s="83"/>
      <c r="E34" s="99"/>
      <c r="F34" s="10"/>
      <c r="G34" s="12"/>
      <c r="H34" s="227"/>
      <c r="I34" s="117"/>
      <c r="J34" s="206"/>
      <c r="K34" s="207"/>
    </row>
    <row r="35" spans="1:11" ht="21" customHeight="1">
      <c r="A35" s="50"/>
      <c r="B35" s="51"/>
      <c r="C35" s="60"/>
      <c r="D35" s="83"/>
      <c r="E35" s="99"/>
      <c r="F35" s="10"/>
      <c r="G35" s="12"/>
      <c r="H35" s="227"/>
      <c r="I35" s="117"/>
      <c r="J35" s="206"/>
      <c r="K35" s="207"/>
    </row>
    <row r="36" spans="1:11" ht="21" customHeight="1">
      <c r="A36" s="50"/>
      <c r="B36" s="51"/>
      <c r="C36" s="52"/>
      <c r="D36" s="83"/>
      <c r="E36" s="91"/>
      <c r="F36" s="18"/>
      <c r="G36" s="12"/>
      <c r="H36" s="227"/>
      <c r="I36" s="117"/>
      <c r="J36" s="206"/>
      <c r="K36" s="207"/>
    </row>
    <row r="37" spans="1:11" ht="21" customHeight="1">
      <c r="A37" s="50"/>
      <c r="B37" s="51"/>
      <c r="C37" s="52"/>
      <c r="D37" s="83"/>
      <c r="E37" s="91"/>
      <c r="F37" s="18"/>
      <c r="G37" s="12"/>
      <c r="H37" s="227"/>
      <c r="I37" s="118"/>
      <c r="J37" s="208"/>
      <c r="K37" s="209"/>
    </row>
    <row r="38" spans="1:11" s="7" customFormat="1" ht="21" customHeight="1">
      <c r="A38" s="14"/>
      <c r="B38" s="6"/>
      <c r="C38" s="31"/>
      <c r="D38" s="85"/>
      <c r="E38" s="92" t="str">
        <f>CONCATENATE(FIXED(COUNTA(E30:E37),0,0),"　店")</f>
        <v>2　店</v>
      </c>
      <c r="F38" s="27">
        <f>SUM(F30:F37)</f>
        <v>8750</v>
      </c>
      <c r="G38" s="15">
        <f>SUM(G30:G37)</f>
        <v>0</v>
      </c>
      <c r="H38" s="222">
        <f>SUM(H30:H37)</f>
        <v>3000</v>
      </c>
      <c r="I38" s="32">
        <f>SUM(I30:I37)</f>
        <v>5750</v>
      </c>
      <c r="J38" s="193"/>
      <c r="K38" s="194"/>
    </row>
    <row r="39" spans="1:11" s="7" customFormat="1" ht="21" customHeight="1">
      <c r="A39" s="53"/>
      <c r="B39" s="54"/>
      <c r="C39" s="55"/>
      <c r="D39" s="88"/>
      <c r="E39" s="93"/>
      <c r="F39" s="33"/>
      <c r="G39" s="34"/>
      <c r="H39" s="228"/>
      <c r="I39" s="232"/>
      <c r="J39" s="193"/>
      <c r="K39" s="194"/>
    </row>
    <row r="40" spans="1:11" ht="21" customHeight="1">
      <c r="A40" s="56" t="s">
        <v>17</v>
      </c>
      <c r="B40" s="57"/>
      <c r="C40" s="58"/>
      <c r="D40" s="82" t="s">
        <v>298</v>
      </c>
      <c r="E40" s="98" t="s">
        <v>436</v>
      </c>
      <c r="F40" s="9">
        <v>5100</v>
      </c>
      <c r="G40" s="113"/>
      <c r="H40" s="230">
        <v>2800</v>
      </c>
      <c r="I40" s="288">
        <v>2300</v>
      </c>
      <c r="J40" s="216"/>
      <c r="K40" s="203" t="s">
        <v>358</v>
      </c>
    </row>
    <row r="41" spans="1:11" ht="21" customHeight="1">
      <c r="A41" s="50">
        <f>SUM(G48)</f>
        <v>0</v>
      </c>
      <c r="B41" s="47" t="s">
        <v>10</v>
      </c>
      <c r="C41" s="52">
        <f>SUM(F48)</f>
        <v>6650</v>
      </c>
      <c r="D41" s="83" t="s">
        <v>299</v>
      </c>
      <c r="E41" s="99" t="s">
        <v>363</v>
      </c>
      <c r="F41" s="10">
        <v>1550</v>
      </c>
      <c r="G41" s="12"/>
      <c r="H41" s="227">
        <v>1550</v>
      </c>
      <c r="I41" s="240">
        <v>0</v>
      </c>
      <c r="J41" s="204"/>
      <c r="K41" s="205"/>
    </row>
    <row r="42" spans="1:11" ht="21" customHeight="1">
      <c r="A42" s="50"/>
      <c r="B42" s="51"/>
      <c r="C42" s="60"/>
      <c r="D42" s="83"/>
      <c r="E42" s="99"/>
      <c r="F42" s="10"/>
      <c r="G42" s="12"/>
      <c r="H42" s="227"/>
      <c r="I42" s="117"/>
      <c r="J42" s="206"/>
      <c r="K42" s="207"/>
    </row>
    <row r="43" spans="1:11" ht="21" customHeight="1">
      <c r="A43" s="50"/>
      <c r="B43" s="51"/>
      <c r="C43" s="60"/>
      <c r="D43" s="83"/>
      <c r="E43" s="99"/>
      <c r="F43" s="10"/>
      <c r="G43" s="12"/>
      <c r="H43" s="227"/>
      <c r="I43" s="117"/>
      <c r="J43" s="206"/>
      <c r="K43" s="207"/>
    </row>
    <row r="44" spans="1:11" ht="21" customHeight="1">
      <c r="A44" s="50"/>
      <c r="B44" s="51"/>
      <c r="C44" s="60"/>
      <c r="D44" s="83"/>
      <c r="E44" s="99"/>
      <c r="F44" s="10"/>
      <c r="G44" s="12"/>
      <c r="H44" s="227"/>
      <c r="I44" s="117"/>
      <c r="J44" s="206"/>
      <c r="K44" s="207"/>
    </row>
    <row r="45" spans="1:11" ht="21" customHeight="1">
      <c r="A45" s="50"/>
      <c r="B45" s="51"/>
      <c r="C45" s="60"/>
      <c r="D45" s="83"/>
      <c r="E45" s="99"/>
      <c r="F45" s="10"/>
      <c r="G45" s="12"/>
      <c r="H45" s="227"/>
      <c r="I45" s="117"/>
      <c r="J45" s="206"/>
      <c r="K45" s="207"/>
    </row>
    <row r="46" spans="1:11" ht="21" customHeight="1">
      <c r="A46" s="50"/>
      <c r="B46" s="51"/>
      <c r="C46" s="52"/>
      <c r="D46" s="83"/>
      <c r="E46" s="91"/>
      <c r="F46" s="18"/>
      <c r="G46" s="12"/>
      <c r="H46" s="227"/>
      <c r="I46" s="117"/>
      <c r="J46" s="206"/>
      <c r="K46" s="207"/>
    </row>
    <row r="47" spans="1:11" ht="21" customHeight="1">
      <c r="A47" s="50"/>
      <c r="B47" s="51"/>
      <c r="C47" s="52"/>
      <c r="D47" s="83"/>
      <c r="E47" s="91"/>
      <c r="F47" s="18"/>
      <c r="G47" s="12"/>
      <c r="H47" s="227"/>
      <c r="I47" s="118"/>
      <c r="J47" s="208"/>
      <c r="K47" s="209"/>
    </row>
    <row r="48" spans="1:11" s="7" customFormat="1" ht="21" customHeight="1">
      <c r="A48" s="14"/>
      <c r="B48" s="6"/>
      <c r="C48" s="31"/>
      <c r="D48" s="85"/>
      <c r="E48" s="92" t="str">
        <f>CONCATENATE(FIXED(COUNTA(E40:E47),0,0),"　店")</f>
        <v>2　店</v>
      </c>
      <c r="F48" s="27">
        <f>SUM(F40:F47)</f>
        <v>6650</v>
      </c>
      <c r="G48" s="15">
        <f>SUM(G40:G47)</f>
        <v>0</v>
      </c>
      <c r="H48" s="222">
        <f>SUM(H40:H47)</f>
        <v>4350</v>
      </c>
      <c r="I48" s="32">
        <f>SUM(I40:I47)</f>
        <v>2300</v>
      </c>
      <c r="J48" s="193"/>
      <c r="K48" s="194"/>
    </row>
    <row r="49" spans="1:11" s="7" customFormat="1" ht="21" customHeight="1">
      <c r="A49" s="184" t="s">
        <v>557</v>
      </c>
      <c r="B49" s="1"/>
      <c r="C49" s="1"/>
      <c r="D49" s="101"/>
      <c r="E49" s="24"/>
      <c r="F49" s="2"/>
      <c r="G49" s="2"/>
      <c r="H49" s="191"/>
      <c r="I49" s="191"/>
      <c r="K49" s="191" t="s">
        <v>8</v>
      </c>
    </row>
    <row r="50" ht="19.5" customHeight="1"/>
    <row r="51" ht="13.5">
      <c r="K51" s="217" t="s">
        <v>357</v>
      </c>
    </row>
    <row r="52" ht="13.5">
      <c r="K52" s="217"/>
    </row>
  </sheetData>
  <sheetProtection password="C6E9" sheet="1" objects="1" scenarios="1" formatCells="0"/>
  <mergeCells count="7">
    <mergeCell ref="A4:C4"/>
    <mergeCell ref="A1:C1"/>
    <mergeCell ref="A2:C2"/>
    <mergeCell ref="D4:E4"/>
    <mergeCell ref="F1:G1"/>
    <mergeCell ref="F2:G2"/>
    <mergeCell ref="E3:K3"/>
  </mergeCells>
  <dataValidations count="7">
    <dataValidation type="whole" operator="lessThanOrEqual" showInputMessage="1" showErrorMessage="1" sqref="GX5:IV65536 HE3:IV4">
      <formula1>GV5</formula1>
    </dataValidation>
    <dataValidation operator="lessThanOrEqual" allowBlank="1" showInputMessage="1" showErrorMessage="1" sqref="H5:I49"/>
    <dataValidation type="whole" operator="lessThanOrEqual" showInputMessage="1" showErrorMessage="1" sqref="L3:L65536 M5:GW65536 M3:GO4">
      <formula1>#REF!</formula1>
    </dataValidation>
    <dataValidation operator="lessThanOrEqual" showInputMessage="1" showErrorMessage="1" sqref="L1:IV2"/>
    <dataValidation type="list" allowBlank="1" showInputMessage="1" showErrorMessage="1" sqref="I1">
      <formula1>"B5,B4,B3,B2,B1,A5,A4,A3,A2,A1,B5厚,B4厚,B3厚,B2厚,A6厚,A4厚,B3×4,B3×3,B3×2,B3+B4,B2+B3,B1+B2,三ツ折,はがき,横長B3,変形特殊,"</formula1>
    </dataValidation>
    <dataValidation type="whole" operator="lessThanOrEqual" showInputMessage="1" showErrorMessage="1" sqref="GP3:HD4">
      <formula1>GL3</formula1>
    </dataValidation>
    <dataValidation type="whole" operator="lessThanOrEqual" allowBlank="1" showInputMessage="1" showErrorMessage="1" sqref="G40:G47 G18:G27 G30:G37 G5:G15">
      <formula1>F40</formula1>
    </dataValidation>
  </dataValidations>
  <printOptions horizontalCentered="1" verticalCentered="1"/>
  <pageMargins left="0.5905511811023623" right="0.5905511811023623" top="0.6299212598425197" bottom="0.4724409448818898" header="0" footer="0.1968503937007874"/>
  <pageSetup fitToHeight="1" fitToWidth="1" horizontalDpi="300" verticalDpi="300" orientation="portrait" paperSize="9" scale="73" r:id="rId2"/>
  <drawing r:id="rId1"/>
</worksheet>
</file>

<file path=xl/worksheets/sheet8.xml><?xml version="1.0" encoding="utf-8"?>
<worksheet xmlns="http://schemas.openxmlformats.org/spreadsheetml/2006/main" xmlns:r="http://schemas.openxmlformats.org/officeDocument/2006/relationships">
  <sheetPr codeName="Sheet4">
    <pageSetUpPr fitToPage="1"/>
  </sheetPr>
  <dimension ref="A1:K49"/>
  <sheetViews>
    <sheetView showGridLines="0" showZeros="0" zoomScale="70" zoomScaleNormal="70" zoomScalePageLayoutView="0" workbookViewId="0" topLeftCell="A1">
      <pane xSplit="3" ySplit="2" topLeftCell="E3" activePane="bottomRight" state="frozen"/>
      <selection pane="topLeft" activeCell="G31" sqref="G31"/>
      <selection pane="topRight" activeCell="G31" sqref="G31"/>
      <selection pane="bottomLeft" activeCell="G31" sqref="G31"/>
      <selection pane="bottomRight" activeCell="A2" sqref="A2:C2"/>
    </sheetView>
  </sheetViews>
  <sheetFormatPr defaultColWidth="9.00390625" defaultRowHeight="13.5"/>
  <cols>
    <col min="1" max="1" width="10.125" style="4" customWidth="1"/>
    <col min="2" max="2" width="1.625" style="4" customWidth="1"/>
    <col min="3" max="3" width="10.125" style="4" customWidth="1"/>
    <col min="4" max="4" width="10.625" style="86" hidden="1" customWidth="1"/>
    <col min="5" max="5" width="20.625" style="5" customWidth="1"/>
    <col min="6" max="7" width="18.625" style="8" customWidth="1"/>
    <col min="8" max="9" width="12.625" style="4" customWidth="1"/>
    <col min="10" max="11" width="7.625" style="3" customWidth="1"/>
    <col min="12" max="16384" width="9.00390625" style="3" customWidth="1"/>
  </cols>
  <sheetData>
    <row r="1" spans="1:9" s="103" customFormat="1" ht="39.75" customHeight="1">
      <c r="A1" s="363" t="s">
        <v>0</v>
      </c>
      <c r="B1" s="364"/>
      <c r="C1" s="365"/>
      <c r="D1" s="201"/>
      <c r="E1" s="201" t="s">
        <v>52</v>
      </c>
      <c r="F1" s="327"/>
      <c r="G1" s="328"/>
      <c r="H1" s="237" t="s">
        <v>271</v>
      </c>
      <c r="I1" s="248"/>
    </row>
    <row r="2" spans="1:9" s="103" customFormat="1" ht="39.75" customHeight="1">
      <c r="A2" s="360"/>
      <c r="B2" s="361"/>
      <c r="C2" s="362"/>
      <c r="D2" s="201"/>
      <c r="E2" s="201" t="s">
        <v>53</v>
      </c>
      <c r="F2" s="327"/>
      <c r="G2" s="328"/>
      <c r="H2" s="237" t="s">
        <v>11</v>
      </c>
      <c r="I2" s="249">
        <f>SUM(A6,A30)</f>
        <v>0</v>
      </c>
    </row>
    <row r="3" spans="4:11" s="103" customFormat="1" ht="24.75" customHeight="1">
      <c r="D3" s="106"/>
      <c r="E3" s="367" t="str">
        <f>'岐阜市'!E3</f>
        <v>※2023年8月は第4金曜日のみ、12月は第2金曜日のみ（通常第4金曜日実施販売店対象）の実施となります。</v>
      </c>
      <c r="F3" s="367"/>
      <c r="G3" s="367"/>
      <c r="H3" s="367"/>
      <c r="I3" s="367"/>
      <c r="J3" s="367"/>
      <c r="K3" s="367"/>
    </row>
    <row r="4" spans="1:11" s="115" customFormat="1" ht="21" customHeight="1">
      <c r="A4" s="358" t="s">
        <v>57</v>
      </c>
      <c r="B4" s="342"/>
      <c r="C4" s="359"/>
      <c r="D4" s="341" t="s">
        <v>58</v>
      </c>
      <c r="E4" s="366"/>
      <c r="F4" s="114" t="s">
        <v>55</v>
      </c>
      <c r="G4" s="218" t="s">
        <v>284</v>
      </c>
      <c r="H4" s="224" t="s">
        <v>56</v>
      </c>
      <c r="I4" s="219" t="s">
        <v>306</v>
      </c>
      <c r="J4" s="197" t="s">
        <v>300</v>
      </c>
      <c r="K4" s="198" t="s">
        <v>301</v>
      </c>
    </row>
    <row r="5" spans="1:11" ht="21" customHeight="1">
      <c r="A5" s="56" t="s">
        <v>18</v>
      </c>
      <c r="B5" s="57"/>
      <c r="C5" s="58"/>
      <c r="D5" s="82" t="s">
        <v>65</v>
      </c>
      <c r="E5" s="182" t="s">
        <v>438</v>
      </c>
      <c r="F5" s="9">
        <v>5100</v>
      </c>
      <c r="G5" s="119"/>
      <c r="H5" s="233">
        <v>2450</v>
      </c>
      <c r="I5" s="232">
        <v>2650</v>
      </c>
      <c r="J5" s="214" t="s">
        <v>302</v>
      </c>
      <c r="K5" s="212" t="s">
        <v>302</v>
      </c>
    </row>
    <row r="6" spans="1:11" ht="21" customHeight="1">
      <c r="A6" s="50">
        <f>SUM(G27)</f>
        <v>0</v>
      </c>
      <c r="B6" s="47" t="s">
        <v>10</v>
      </c>
      <c r="C6" s="52">
        <f>SUM(F27)</f>
        <v>21450</v>
      </c>
      <c r="D6" s="83" t="s">
        <v>66</v>
      </c>
      <c r="E6" s="183" t="s">
        <v>440</v>
      </c>
      <c r="F6" s="10">
        <v>1600</v>
      </c>
      <c r="G6" s="44"/>
      <c r="H6" s="228">
        <v>900</v>
      </c>
      <c r="I6" s="118">
        <v>700</v>
      </c>
      <c r="J6" s="204" t="s">
        <v>302</v>
      </c>
      <c r="K6" s="205" t="s">
        <v>302</v>
      </c>
    </row>
    <row r="7" spans="1:11" ht="21" customHeight="1">
      <c r="A7" s="50"/>
      <c r="B7" s="51"/>
      <c r="C7" s="52"/>
      <c r="D7" s="83" t="s">
        <v>67</v>
      </c>
      <c r="E7" s="183" t="s">
        <v>442</v>
      </c>
      <c r="F7" s="10">
        <v>2150</v>
      </c>
      <c r="G7" s="44"/>
      <c r="H7" s="228">
        <v>1100</v>
      </c>
      <c r="I7" s="118">
        <v>1050</v>
      </c>
      <c r="J7" s="204" t="s">
        <v>302</v>
      </c>
      <c r="K7" s="205" t="s">
        <v>302</v>
      </c>
    </row>
    <row r="8" spans="1:11" ht="21" customHeight="1">
      <c r="A8" s="50"/>
      <c r="B8" s="51"/>
      <c r="C8" s="52"/>
      <c r="D8" s="83" t="s">
        <v>68</v>
      </c>
      <c r="E8" s="183" t="s">
        <v>437</v>
      </c>
      <c r="F8" s="10">
        <v>6650</v>
      </c>
      <c r="G8" s="44"/>
      <c r="H8" s="228">
        <v>2600</v>
      </c>
      <c r="I8" s="118">
        <v>4050</v>
      </c>
      <c r="J8" s="204" t="s">
        <v>302</v>
      </c>
      <c r="K8" s="205" t="s">
        <v>302</v>
      </c>
    </row>
    <row r="9" spans="1:11" ht="21" customHeight="1">
      <c r="A9" s="50"/>
      <c r="B9" s="51"/>
      <c r="C9" s="52"/>
      <c r="D9" s="83" t="s">
        <v>69</v>
      </c>
      <c r="E9" s="183" t="s">
        <v>439</v>
      </c>
      <c r="F9" s="11">
        <v>2900</v>
      </c>
      <c r="G9" s="80"/>
      <c r="H9" s="228">
        <v>1300</v>
      </c>
      <c r="I9" s="118">
        <v>1600</v>
      </c>
      <c r="J9" s="204" t="s">
        <v>302</v>
      </c>
      <c r="K9" s="205" t="s">
        <v>302</v>
      </c>
    </row>
    <row r="10" spans="1:11" ht="21" customHeight="1">
      <c r="A10" s="50"/>
      <c r="B10" s="51"/>
      <c r="C10" s="52"/>
      <c r="D10" s="83" t="s">
        <v>70</v>
      </c>
      <c r="E10" s="183" t="s">
        <v>441</v>
      </c>
      <c r="F10" s="11">
        <v>3050</v>
      </c>
      <c r="G10" s="78"/>
      <c r="H10" s="227">
        <v>1250</v>
      </c>
      <c r="I10" s="117">
        <v>1800</v>
      </c>
      <c r="J10" s="204" t="s">
        <v>302</v>
      </c>
      <c r="K10" s="205" t="s">
        <v>302</v>
      </c>
    </row>
    <row r="11" spans="1:11" ht="21" customHeight="1">
      <c r="A11" s="50"/>
      <c r="B11" s="51"/>
      <c r="C11" s="52"/>
      <c r="D11" s="83"/>
      <c r="E11" s="99"/>
      <c r="F11" s="11"/>
      <c r="G11" s="80"/>
      <c r="H11" s="228"/>
      <c r="I11" s="118"/>
      <c r="J11" s="206"/>
      <c r="K11" s="207"/>
    </row>
    <row r="12" spans="1:11" ht="21" customHeight="1">
      <c r="A12" s="50"/>
      <c r="B12" s="51"/>
      <c r="C12" s="52"/>
      <c r="D12" s="83"/>
      <c r="E12" s="99"/>
      <c r="F12" s="11"/>
      <c r="G12" s="80"/>
      <c r="H12" s="228"/>
      <c r="I12" s="118"/>
      <c r="J12" s="206"/>
      <c r="K12" s="207"/>
    </row>
    <row r="13" spans="1:11" ht="21" customHeight="1">
      <c r="A13" s="50"/>
      <c r="B13" s="51"/>
      <c r="C13" s="52"/>
      <c r="D13" s="83"/>
      <c r="E13" s="99"/>
      <c r="F13" s="11"/>
      <c r="G13" s="80"/>
      <c r="H13" s="228"/>
      <c r="I13" s="118"/>
      <c r="J13" s="206"/>
      <c r="K13" s="207"/>
    </row>
    <row r="14" spans="1:11" ht="21" customHeight="1">
      <c r="A14" s="50"/>
      <c r="B14" s="51"/>
      <c r="C14" s="52"/>
      <c r="D14" s="83"/>
      <c r="E14" s="99"/>
      <c r="F14" s="11"/>
      <c r="G14" s="80"/>
      <c r="H14" s="228"/>
      <c r="I14" s="118"/>
      <c r="J14" s="206"/>
      <c r="K14" s="207"/>
    </row>
    <row r="15" spans="1:11" ht="21" customHeight="1">
      <c r="A15" s="50"/>
      <c r="B15" s="51"/>
      <c r="C15" s="52"/>
      <c r="D15" s="83"/>
      <c r="E15" s="99"/>
      <c r="F15" s="11"/>
      <c r="G15" s="80"/>
      <c r="H15" s="228"/>
      <c r="I15" s="118"/>
      <c r="J15" s="206"/>
      <c r="K15" s="207"/>
    </row>
    <row r="16" spans="1:11" ht="21" customHeight="1">
      <c r="A16" s="50"/>
      <c r="B16" s="51"/>
      <c r="C16" s="52"/>
      <c r="D16" s="83"/>
      <c r="E16" s="99"/>
      <c r="F16" s="11"/>
      <c r="G16" s="80"/>
      <c r="H16" s="228"/>
      <c r="I16" s="118"/>
      <c r="J16" s="206"/>
      <c r="K16" s="207"/>
    </row>
    <row r="17" spans="1:11" ht="21" customHeight="1">
      <c r="A17" s="50"/>
      <c r="B17" s="51"/>
      <c r="C17" s="52"/>
      <c r="D17" s="83"/>
      <c r="E17" s="99"/>
      <c r="F17" s="11"/>
      <c r="G17" s="80"/>
      <c r="H17" s="228"/>
      <c r="I17" s="118"/>
      <c r="J17" s="206"/>
      <c r="K17" s="207"/>
    </row>
    <row r="18" spans="1:11" ht="21" customHeight="1">
      <c r="A18" s="50"/>
      <c r="B18" s="51"/>
      <c r="C18" s="52"/>
      <c r="D18" s="83"/>
      <c r="E18" s="99"/>
      <c r="F18" s="11"/>
      <c r="G18" s="80"/>
      <c r="H18" s="228"/>
      <c r="I18" s="118"/>
      <c r="J18" s="206"/>
      <c r="K18" s="207"/>
    </row>
    <row r="19" spans="1:11" ht="21" customHeight="1">
      <c r="A19" s="50"/>
      <c r="B19" s="51"/>
      <c r="C19" s="52"/>
      <c r="D19" s="83"/>
      <c r="E19" s="99"/>
      <c r="F19" s="11"/>
      <c r="G19" s="80"/>
      <c r="H19" s="228"/>
      <c r="I19" s="118"/>
      <c r="J19" s="206"/>
      <c r="K19" s="207"/>
    </row>
    <row r="20" spans="1:11" ht="21" customHeight="1">
      <c r="A20" s="50"/>
      <c r="B20" s="51"/>
      <c r="C20" s="52"/>
      <c r="D20" s="83"/>
      <c r="E20" s="99"/>
      <c r="F20" s="11"/>
      <c r="G20" s="80"/>
      <c r="H20" s="228"/>
      <c r="I20" s="118"/>
      <c r="J20" s="206"/>
      <c r="K20" s="207"/>
    </row>
    <row r="21" spans="1:11" ht="21" customHeight="1">
      <c r="A21" s="50"/>
      <c r="B21" s="51"/>
      <c r="C21" s="52"/>
      <c r="D21" s="83"/>
      <c r="E21" s="99"/>
      <c r="F21" s="11"/>
      <c r="G21" s="80"/>
      <c r="H21" s="228"/>
      <c r="I21" s="118"/>
      <c r="J21" s="206"/>
      <c r="K21" s="207"/>
    </row>
    <row r="22" spans="1:11" ht="21" customHeight="1">
      <c r="A22" s="50"/>
      <c r="B22" s="51"/>
      <c r="C22" s="52"/>
      <c r="D22" s="83"/>
      <c r="E22" s="99"/>
      <c r="F22" s="11"/>
      <c r="G22" s="80"/>
      <c r="H22" s="228"/>
      <c r="I22" s="118"/>
      <c r="J22" s="206"/>
      <c r="K22" s="207"/>
    </row>
    <row r="23" spans="1:11" ht="21" customHeight="1">
      <c r="A23" s="50"/>
      <c r="B23" s="51"/>
      <c r="C23" s="52"/>
      <c r="D23" s="83"/>
      <c r="E23" s="99"/>
      <c r="F23" s="11"/>
      <c r="G23" s="80"/>
      <c r="H23" s="228"/>
      <c r="I23" s="118"/>
      <c r="J23" s="206"/>
      <c r="K23" s="207"/>
    </row>
    <row r="24" spans="1:11" ht="21" customHeight="1">
      <c r="A24" s="50"/>
      <c r="B24" s="51"/>
      <c r="C24" s="52"/>
      <c r="D24" s="83"/>
      <c r="E24" s="99"/>
      <c r="F24" s="11"/>
      <c r="G24" s="80"/>
      <c r="H24" s="228"/>
      <c r="I24" s="118"/>
      <c r="J24" s="206"/>
      <c r="K24" s="207"/>
    </row>
    <row r="25" spans="1:11" ht="21" customHeight="1">
      <c r="A25" s="50"/>
      <c r="B25" s="51"/>
      <c r="C25" s="52"/>
      <c r="D25" s="83"/>
      <c r="E25" s="91"/>
      <c r="F25" s="18"/>
      <c r="G25" s="44"/>
      <c r="H25" s="228"/>
      <c r="I25" s="118"/>
      <c r="J25" s="206"/>
      <c r="K25" s="207"/>
    </row>
    <row r="26" spans="1:11" ht="21" customHeight="1">
      <c r="A26" s="50"/>
      <c r="B26" s="51"/>
      <c r="C26" s="52"/>
      <c r="D26" s="83"/>
      <c r="E26" s="91"/>
      <c r="F26" s="18"/>
      <c r="G26" s="44"/>
      <c r="H26" s="228"/>
      <c r="I26" s="118"/>
      <c r="J26" s="208"/>
      <c r="K26" s="209"/>
    </row>
    <row r="27" spans="1:11" s="7" customFormat="1" ht="21" customHeight="1">
      <c r="A27" s="14"/>
      <c r="B27" s="6"/>
      <c r="C27" s="31"/>
      <c r="D27" s="85"/>
      <c r="E27" s="92" t="str">
        <f>CONCATENATE(FIXED(COUNTA(E5:E26),0,0),"　店")</f>
        <v>6　店</v>
      </c>
      <c r="F27" s="27">
        <f>SUM(F5:F26)</f>
        <v>21450</v>
      </c>
      <c r="G27" s="15">
        <f>SUM(G5:G26)</f>
        <v>0</v>
      </c>
      <c r="H27" s="222">
        <f>SUM(H5:H26)</f>
        <v>9600</v>
      </c>
      <c r="I27" s="32">
        <f>SUM(I5:I26)</f>
        <v>11850</v>
      </c>
      <c r="J27" s="193"/>
      <c r="K27" s="194"/>
    </row>
    <row r="28" spans="1:11" s="7" customFormat="1" ht="21" customHeight="1">
      <c r="A28" s="53"/>
      <c r="B28" s="54"/>
      <c r="C28" s="55"/>
      <c r="D28" s="88"/>
      <c r="E28" s="93"/>
      <c r="F28" s="33"/>
      <c r="G28" s="34"/>
      <c r="H28" s="228"/>
      <c r="I28" s="232"/>
      <c r="J28" s="193"/>
      <c r="K28" s="194"/>
    </row>
    <row r="29" spans="1:11" ht="21" customHeight="1">
      <c r="A29" s="56" t="s">
        <v>19</v>
      </c>
      <c r="B29" s="57"/>
      <c r="C29" s="61"/>
      <c r="D29" s="82" t="s">
        <v>71</v>
      </c>
      <c r="E29" s="98" t="s">
        <v>445</v>
      </c>
      <c r="F29" s="9">
        <v>4400</v>
      </c>
      <c r="G29" s="113"/>
      <c r="H29" s="230">
        <v>1450</v>
      </c>
      <c r="I29" s="116">
        <v>2950</v>
      </c>
      <c r="J29" s="214" t="s">
        <v>302</v>
      </c>
      <c r="K29" s="212" t="s">
        <v>302</v>
      </c>
    </row>
    <row r="30" spans="1:11" ht="21" customHeight="1">
      <c r="A30" s="50">
        <f>SUM(G48)</f>
        <v>0</v>
      </c>
      <c r="B30" s="47" t="s">
        <v>10</v>
      </c>
      <c r="C30" s="52">
        <f>SUM(F48)</f>
        <v>13700</v>
      </c>
      <c r="D30" s="83" t="s">
        <v>72</v>
      </c>
      <c r="E30" s="99" t="s">
        <v>444</v>
      </c>
      <c r="F30" s="10">
        <v>4700</v>
      </c>
      <c r="G30" s="12"/>
      <c r="H30" s="227">
        <v>1800</v>
      </c>
      <c r="I30" s="117">
        <v>2900</v>
      </c>
      <c r="J30" s="204" t="s">
        <v>302</v>
      </c>
      <c r="K30" s="205" t="s">
        <v>302</v>
      </c>
    </row>
    <row r="31" spans="1:11" ht="21" customHeight="1">
      <c r="A31" s="50"/>
      <c r="B31" s="51"/>
      <c r="C31" s="52"/>
      <c r="D31" s="83" t="s">
        <v>73</v>
      </c>
      <c r="E31" s="99" t="s">
        <v>443</v>
      </c>
      <c r="F31" s="10">
        <v>4600</v>
      </c>
      <c r="G31" s="12"/>
      <c r="H31" s="227">
        <v>2300</v>
      </c>
      <c r="I31" s="117">
        <v>2300</v>
      </c>
      <c r="J31" s="204" t="s">
        <v>302</v>
      </c>
      <c r="K31" s="205" t="s">
        <v>302</v>
      </c>
    </row>
    <row r="32" spans="1:11" ht="21" customHeight="1">
      <c r="A32" s="50"/>
      <c r="B32" s="51"/>
      <c r="C32" s="52"/>
      <c r="D32" s="83"/>
      <c r="E32" s="99"/>
      <c r="F32" s="10"/>
      <c r="G32" s="12"/>
      <c r="H32" s="227"/>
      <c r="I32" s="117"/>
      <c r="J32" s="206"/>
      <c r="K32" s="207"/>
    </row>
    <row r="33" spans="1:11" ht="21" customHeight="1">
      <c r="A33" s="50"/>
      <c r="B33" s="51"/>
      <c r="C33" s="52"/>
      <c r="D33" s="83"/>
      <c r="E33" s="99"/>
      <c r="F33" s="10"/>
      <c r="G33" s="12"/>
      <c r="H33" s="227"/>
      <c r="I33" s="117"/>
      <c r="J33" s="206"/>
      <c r="K33" s="207"/>
    </row>
    <row r="34" spans="1:11" ht="21" customHeight="1">
      <c r="A34" s="50"/>
      <c r="B34" s="51"/>
      <c r="C34" s="52"/>
      <c r="D34" s="83"/>
      <c r="E34" s="99"/>
      <c r="F34" s="10"/>
      <c r="G34" s="12"/>
      <c r="H34" s="227"/>
      <c r="I34" s="117"/>
      <c r="J34" s="206"/>
      <c r="K34" s="207"/>
    </row>
    <row r="35" spans="1:11" ht="21" customHeight="1">
      <c r="A35" s="50"/>
      <c r="B35" s="51"/>
      <c r="C35" s="52"/>
      <c r="D35" s="83"/>
      <c r="E35" s="99"/>
      <c r="F35" s="10"/>
      <c r="G35" s="12"/>
      <c r="H35" s="227"/>
      <c r="I35" s="117"/>
      <c r="J35" s="206"/>
      <c r="K35" s="207"/>
    </row>
    <row r="36" spans="1:11" ht="21" customHeight="1">
      <c r="A36" s="50"/>
      <c r="B36" s="51"/>
      <c r="C36" s="52"/>
      <c r="D36" s="83"/>
      <c r="E36" s="99"/>
      <c r="F36" s="10"/>
      <c r="G36" s="12"/>
      <c r="H36" s="227"/>
      <c r="I36" s="117"/>
      <c r="J36" s="206"/>
      <c r="K36" s="207"/>
    </row>
    <row r="37" spans="1:11" ht="21" customHeight="1">
      <c r="A37" s="50"/>
      <c r="B37" s="51"/>
      <c r="C37" s="52"/>
      <c r="D37" s="83"/>
      <c r="E37" s="99"/>
      <c r="F37" s="10"/>
      <c r="G37" s="12"/>
      <c r="H37" s="227"/>
      <c r="I37" s="117"/>
      <c r="J37" s="206"/>
      <c r="K37" s="207"/>
    </row>
    <row r="38" spans="1:11" ht="21" customHeight="1">
      <c r="A38" s="50"/>
      <c r="B38" s="51"/>
      <c r="C38" s="52"/>
      <c r="D38" s="83"/>
      <c r="E38" s="99"/>
      <c r="F38" s="10"/>
      <c r="G38" s="12"/>
      <c r="H38" s="227"/>
      <c r="I38" s="117"/>
      <c r="J38" s="206"/>
      <c r="K38" s="207"/>
    </row>
    <row r="39" spans="1:11" ht="21" customHeight="1">
      <c r="A39" s="50"/>
      <c r="B39" s="51"/>
      <c r="C39" s="52"/>
      <c r="D39" s="83"/>
      <c r="E39" s="99"/>
      <c r="F39" s="10"/>
      <c r="G39" s="12"/>
      <c r="H39" s="227"/>
      <c r="I39" s="117"/>
      <c r="J39" s="206"/>
      <c r="K39" s="207"/>
    </row>
    <row r="40" spans="1:11" ht="21" customHeight="1">
      <c r="A40" s="50"/>
      <c r="B40" s="51"/>
      <c r="C40" s="52"/>
      <c r="D40" s="83"/>
      <c r="E40" s="99"/>
      <c r="F40" s="10"/>
      <c r="G40" s="12"/>
      <c r="H40" s="227"/>
      <c r="I40" s="117"/>
      <c r="J40" s="206"/>
      <c r="K40" s="207"/>
    </row>
    <row r="41" spans="1:11" ht="21" customHeight="1">
      <c r="A41" s="50"/>
      <c r="B41" s="51"/>
      <c r="C41" s="52"/>
      <c r="D41" s="83"/>
      <c r="E41" s="99"/>
      <c r="F41" s="10"/>
      <c r="G41" s="12"/>
      <c r="H41" s="227"/>
      <c r="I41" s="117"/>
      <c r="J41" s="206"/>
      <c r="K41" s="207"/>
    </row>
    <row r="42" spans="1:11" ht="21" customHeight="1">
      <c r="A42" s="50"/>
      <c r="B42" s="51"/>
      <c r="C42" s="52"/>
      <c r="D42" s="83"/>
      <c r="E42" s="99"/>
      <c r="F42" s="10"/>
      <c r="G42" s="12"/>
      <c r="H42" s="227"/>
      <c r="I42" s="117"/>
      <c r="J42" s="206"/>
      <c r="K42" s="207"/>
    </row>
    <row r="43" spans="1:11" ht="21" customHeight="1">
      <c r="A43" s="50"/>
      <c r="B43" s="51"/>
      <c r="C43" s="52"/>
      <c r="D43" s="83"/>
      <c r="E43" s="99"/>
      <c r="F43" s="10"/>
      <c r="G43" s="12"/>
      <c r="H43" s="227"/>
      <c r="I43" s="117"/>
      <c r="J43" s="206"/>
      <c r="K43" s="207"/>
    </row>
    <row r="44" spans="1:11" ht="21" customHeight="1">
      <c r="A44" s="50"/>
      <c r="B44" s="51"/>
      <c r="C44" s="52"/>
      <c r="D44" s="83"/>
      <c r="E44" s="99"/>
      <c r="F44" s="10"/>
      <c r="G44" s="12"/>
      <c r="H44" s="227"/>
      <c r="I44" s="117"/>
      <c r="J44" s="206"/>
      <c r="K44" s="207"/>
    </row>
    <row r="45" spans="1:11" ht="21" customHeight="1">
      <c r="A45" s="50"/>
      <c r="B45" s="51"/>
      <c r="C45" s="52"/>
      <c r="D45" s="83"/>
      <c r="E45" s="99"/>
      <c r="F45" s="10"/>
      <c r="G45" s="12"/>
      <c r="H45" s="227"/>
      <c r="I45" s="117"/>
      <c r="J45" s="206"/>
      <c r="K45" s="207"/>
    </row>
    <row r="46" spans="1:11" ht="21" customHeight="1">
      <c r="A46" s="50"/>
      <c r="B46" s="51"/>
      <c r="C46" s="52"/>
      <c r="D46" s="83"/>
      <c r="E46" s="91"/>
      <c r="F46" s="18"/>
      <c r="G46" s="12"/>
      <c r="H46" s="227"/>
      <c r="I46" s="117"/>
      <c r="J46" s="206"/>
      <c r="K46" s="207"/>
    </row>
    <row r="47" spans="1:11" ht="21" customHeight="1">
      <c r="A47" s="48"/>
      <c r="B47" s="47"/>
      <c r="C47" s="49"/>
      <c r="D47" s="83"/>
      <c r="E47" s="91"/>
      <c r="F47" s="18"/>
      <c r="G47" s="44"/>
      <c r="H47" s="236"/>
      <c r="I47" s="118"/>
      <c r="J47" s="208"/>
      <c r="K47" s="209"/>
    </row>
    <row r="48" spans="1:11" s="7" customFormat="1" ht="21" customHeight="1">
      <c r="A48" s="14"/>
      <c r="B48" s="6"/>
      <c r="C48" s="31"/>
      <c r="D48" s="85"/>
      <c r="E48" s="92" t="str">
        <f>CONCATENATE(FIXED(COUNTA(E28:E47),0,0),"　店")</f>
        <v>3　店</v>
      </c>
      <c r="F48" s="27">
        <f>SUM(F28:F47)</f>
        <v>13700</v>
      </c>
      <c r="G48" s="15">
        <f>SUM(G28:G47)</f>
        <v>0</v>
      </c>
      <c r="H48" s="229">
        <f>SUM(H28:H47)</f>
        <v>5550</v>
      </c>
      <c r="I48" s="16">
        <f>SUM(I28:I47)</f>
        <v>8150</v>
      </c>
      <c r="J48" s="193"/>
      <c r="K48" s="194"/>
    </row>
    <row r="49" spans="1:11" s="7" customFormat="1" ht="21" customHeight="1">
      <c r="A49" s="184" t="s">
        <v>557</v>
      </c>
      <c r="B49" s="1"/>
      <c r="C49" s="1"/>
      <c r="D49" s="101"/>
      <c r="E49" s="24"/>
      <c r="F49" s="2"/>
      <c r="G49" s="2"/>
      <c r="H49" s="191"/>
      <c r="I49" s="191"/>
      <c r="K49" s="191" t="s">
        <v>8</v>
      </c>
    </row>
    <row r="50" ht="19.5" customHeight="1"/>
  </sheetData>
  <sheetProtection password="C6E9" sheet="1" objects="1" scenarios="1" formatCells="0"/>
  <mergeCells count="7">
    <mergeCell ref="A4:C4"/>
    <mergeCell ref="A1:C1"/>
    <mergeCell ref="A2:C2"/>
    <mergeCell ref="D4:E4"/>
    <mergeCell ref="F1:G1"/>
    <mergeCell ref="F2:G2"/>
    <mergeCell ref="E3:K3"/>
  </mergeCells>
  <dataValidations count="7">
    <dataValidation type="whole" operator="lessThanOrEqual" allowBlank="1" showInputMessage="1" showErrorMessage="1" sqref="H5:I48">
      <formula1>F5</formula1>
    </dataValidation>
    <dataValidation type="whole" operator="lessThanOrEqual" showInputMessage="1" showErrorMessage="1" sqref="GX5:IV65536 HE3:IV4">
      <formula1>GV5</formula1>
    </dataValidation>
    <dataValidation operator="lessThanOrEqual" showInputMessage="1" showErrorMessage="1" sqref="L1:IV2"/>
    <dataValidation type="whole" operator="lessThanOrEqual" showInputMessage="1" showErrorMessage="1" sqref="L3:L65536 M5:GW65536 M3:GO4">
      <formula1>#REF!</formula1>
    </dataValidation>
    <dataValidation type="list" allowBlank="1" showInputMessage="1" showErrorMessage="1" sqref="I1">
      <formula1>"B5,B4,B3,B2,B1,A5,A4,A3,A2,A1,B5厚,B4厚,B3厚,B2厚,A6厚,A4厚,B3×4,B3×3,B3×2,B3+B4,B2+B3,B1+B2,三ツ折,はがき,横長B3,変形特殊,"</formula1>
    </dataValidation>
    <dataValidation type="whole" operator="lessThanOrEqual" showInputMessage="1" showErrorMessage="1" sqref="GP3:HD4">
      <formula1>GL3</formula1>
    </dataValidation>
    <dataValidation type="whole" operator="lessThanOrEqual" allowBlank="1" showInputMessage="1" showErrorMessage="1" sqref="G5:G26 G29:G47">
      <formula1>F5</formula1>
    </dataValidation>
  </dataValidations>
  <printOptions horizontalCentered="1" verticalCentered="1"/>
  <pageMargins left="0.5905511811023623" right="0.5905511811023623" top="0.6299212598425197" bottom="0.4724409448818898" header="0" footer="0.1968503937007874"/>
  <pageSetup fitToHeight="1" fitToWidth="1" horizontalDpi="300" verticalDpi="300" orientation="portrait" paperSize="9" scale="73" r:id="rId2"/>
  <drawing r:id="rId1"/>
</worksheet>
</file>

<file path=xl/worksheets/sheet9.xml><?xml version="1.0" encoding="utf-8"?>
<worksheet xmlns="http://schemas.openxmlformats.org/spreadsheetml/2006/main" xmlns:r="http://schemas.openxmlformats.org/officeDocument/2006/relationships">
  <sheetPr codeName="Sheet5">
    <pageSetUpPr fitToPage="1"/>
  </sheetPr>
  <dimension ref="A1:K49"/>
  <sheetViews>
    <sheetView showGridLines="0" showZeros="0" zoomScale="70" zoomScaleNormal="70" zoomScalePageLayoutView="0" workbookViewId="0" topLeftCell="A1">
      <pane xSplit="3" ySplit="2" topLeftCell="E3" activePane="bottomRight" state="frozen"/>
      <selection pane="topLeft" activeCell="G31" sqref="G31"/>
      <selection pane="topRight" activeCell="G31" sqref="G31"/>
      <selection pane="bottomLeft" activeCell="G31" sqref="G31"/>
      <selection pane="bottomRight" activeCell="A2" sqref="A2:C2"/>
    </sheetView>
  </sheetViews>
  <sheetFormatPr defaultColWidth="9.00390625" defaultRowHeight="13.5"/>
  <cols>
    <col min="1" max="1" width="10.125" style="4" customWidth="1"/>
    <col min="2" max="2" width="1.625" style="4" customWidth="1"/>
    <col min="3" max="3" width="10.125" style="4" customWidth="1"/>
    <col min="4" max="4" width="10.625" style="86" hidden="1" customWidth="1"/>
    <col min="5" max="5" width="20.625" style="5" customWidth="1"/>
    <col min="6" max="7" width="18.625" style="8" customWidth="1"/>
    <col min="8" max="9" width="12.625" style="4" customWidth="1"/>
    <col min="10" max="11" width="7.625" style="3" customWidth="1"/>
    <col min="12" max="16384" width="9.00390625" style="3" customWidth="1"/>
  </cols>
  <sheetData>
    <row r="1" spans="1:9" s="103" customFormat="1" ht="39.75" customHeight="1">
      <c r="A1" s="363" t="s">
        <v>0</v>
      </c>
      <c r="B1" s="364"/>
      <c r="C1" s="365"/>
      <c r="D1" s="201"/>
      <c r="E1" s="201" t="s">
        <v>52</v>
      </c>
      <c r="F1" s="327"/>
      <c r="G1" s="328"/>
      <c r="H1" s="237" t="s">
        <v>271</v>
      </c>
      <c r="I1" s="248"/>
    </row>
    <row r="2" spans="1:9" s="103" customFormat="1" ht="39.75" customHeight="1">
      <c r="A2" s="360"/>
      <c r="B2" s="361"/>
      <c r="C2" s="362"/>
      <c r="D2" s="201"/>
      <c r="E2" s="201" t="s">
        <v>53</v>
      </c>
      <c r="F2" s="327"/>
      <c r="G2" s="328"/>
      <c r="H2" s="237" t="s">
        <v>11</v>
      </c>
      <c r="I2" s="249">
        <f>SUM(A6,A24,A40)</f>
        <v>0</v>
      </c>
    </row>
    <row r="3" spans="4:11" s="103" customFormat="1" ht="24.75" customHeight="1">
      <c r="D3" s="106"/>
      <c r="E3" s="367" t="str">
        <f>'岐阜市'!E3</f>
        <v>※2023年8月は第4金曜日のみ、12月は第2金曜日のみ（通常第4金曜日実施販売店対象）の実施となります。</v>
      </c>
      <c r="F3" s="367"/>
      <c r="G3" s="367"/>
      <c r="H3" s="367"/>
      <c r="I3" s="367"/>
      <c r="J3" s="367"/>
      <c r="K3" s="367"/>
    </row>
    <row r="4" spans="1:11" s="115" customFormat="1" ht="21" customHeight="1">
      <c r="A4" s="358" t="s">
        <v>57</v>
      </c>
      <c r="B4" s="342"/>
      <c r="C4" s="359"/>
      <c r="D4" s="341" t="s">
        <v>58</v>
      </c>
      <c r="E4" s="366"/>
      <c r="F4" s="114" t="s">
        <v>55</v>
      </c>
      <c r="G4" s="218" t="s">
        <v>284</v>
      </c>
      <c r="H4" s="224" t="s">
        <v>56</v>
      </c>
      <c r="I4" s="219" t="s">
        <v>306</v>
      </c>
      <c r="J4" s="197" t="s">
        <v>300</v>
      </c>
      <c r="K4" s="198" t="s">
        <v>301</v>
      </c>
    </row>
    <row r="5" spans="1:11" ht="21" customHeight="1">
      <c r="A5" s="135" t="s">
        <v>21</v>
      </c>
      <c r="B5" s="173"/>
      <c r="C5" s="174"/>
      <c r="D5" s="82" t="s">
        <v>74</v>
      </c>
      <c r="E5" s="19" t="s">
        <v>364</v>
      </c>
      <c r="F5" s="25">
        <v>3150</v>
      </c>
      <c r="G5" s="113"/>
      <c r="H5" s="230">
        <v>1250</v>
      </c>
      <c r="I5" s="175">
        <v>1900</v>
      </c>
      <c r="J5" s="214" t="s">
        <v>302</v>
      </c>
      <c r="K5" s="212" t="s">
        <v>302</v>
      </c>
    </row>
    <row r="6" spans="1:11" ht="21" customHeight="1">
      <c r="A6" s="48">
        <f>SUM(G21)</f>
        <v>0</v>
      </c>
      <c r="B6" s="47" t="s">
        <v>13</v>
      </c>
      <c r="C6" s="49">
        <f>SUM(F21)</f>
        <v>45100</v>
      </c>
      <c r="D6" s="83" t="s">
        <v>75</v>
      </c>
      <c r="E6" s="20" t="s">
        <v>369</v>
      </c>
      <c r="F6" s="18">
        <v>6150</v>
      </c>
      <c r="G6" s="12"/>
      <c r="H6" s="227">
        <v>2650</v>
      </c>
      <c r="I6" s="117">
        <v>3500</v>
      </c>
      <c r="J6" s="204" t="s">
        <v>302</v>
      </c>
      <c r="K6" s="205" t="s">
        <v>302</v>
      </c>
    </row>
    <row r="7" spans="1:11" ht="21" customHeight="1">
      <c r="A7" s="75"/>
      <c r="B7" s="76"/>
      <c r="C7" s="77"/>
      <c r="D7" s="83" t="s">
        <v>76</v>
      </c>
      <c r="E7" s="20" t="s">
        <v>448</v>
      </c>
      <c r="F7" s="18">
        <v>2900</v>
      </c>
      <c r="G7" s="12"/>
      <c r="H7" s="227">
        <v>1500</v>
      </c>
      <c r="I7" s="117">
        <v>1400</v>
      </c>
      <c r="J7" s="204" t="s">
        <v>302</v>
      </c>
      <c r="K7" s="205" t="s">
        <v>302</v>
      </c>
    </row>
    <row r="8" spans="1:11" ht="21" customHeight="1">
      <c r="A8" s="75"/>
      <c r="B8" s="76"/>
      <c r="C8" s="77"/>
      <c r="D8" s="83" t="s">
        <v>77</v>
      </c>
      <c r="E8" s="20" t="s">
        <v>446</v>
      </c>
      <c r="F8" s="26">
        <v>4250</v>
      </c>
      <c r="G8" s="78"/>
      <c r="H8" s="227">
        <v>1450</v>
      </c>
      <c r="I8" s="117">
        <v>2800</v>
      </c>
      <c r="J8" s="204" t="s">
        <v>302</v>
      </c>
      <c r="K8" s="205" t="s">
        <v>302</v>
      </c>
    </row>
    <row r="9" spans="1:11" ht="21" customHeight="1">
      <c r="A9" s="75"/>
      <c r="B9" s="76"/>
      <c r="C9" s="77"/>
      <c r="D9" s="83" t="s">
        <v>78</v>
      </c>
      <c r="E9" s="20" t="s">
        <v>370</v>
      </c>
      <c r="F9" s="26">
        <v>2550</v>
      </c>
      <c r="G9" s="78"/>
      <c r="H9" s="227">
        <v>1200</v>
      </c>
      <c r="I9" s="117">
        <v>1350</v>
      </c>
      <c r="J9" s="204" t="s">
        <v>302</v>
      </c>
      <c r="K9" s="205" t="s">
        <v>302</v>
      </c>
    </row>
    <row r="10" spans="1:11" ht="21" customHeight="1">
      <c r="A10" s="75"/>
      <c r="B10" s="76"/>
      <c r="C10" s="77"/>
      <c r="D10" s="83" t="s">
        <v>79</v>
      </c>
      <c r="E10" s="20" t="s">
        <v>447</v>
      </c>
      <c r="F10" s="18">
        <v>2250</v>
      </c>
      <c r="G10" s="12"/>
      <c r="H10" s="227">
        <v>900</v>
      </c>
      <c r="I10" s="117">
        <v>1350</v>
      </c>
      <c r="J10" s="204" t="s">
        <v>302</v>
      </c>
      <c r="K10" s="205" t="s">
        <v>302</v>
      </c>
    </row>
    <row r="11" spans="1:11" ht="21" customHeight="1">
      <c r="A11" s="75"/>
      <c r="B11" s="76"/>
      <c r="C11" s="77"/>
      <c r="D11" s="83" t="s">
        <v>80</v>
      </c>
      <c r="E11" s="20" t="s">
        <v>368</v>
      </c>
      <c r="F11" s="18">
        <v>4250</v>
      </c>
      <c r="G11" s="12"/>
      <c r="H11" s="227">
        <v>1850</v>
      </c>
      <c r="I11" s="117">
        <v>2400</v>
      </c>
      <c r="J11" s="204" t="s">
        <v>302</v>
      </c>
      <c r="K11" s="205" t="s">
        <v>302</v>
      </c>
    </row>
    <row r="12" spans="1:11" ht="21" customHeight="1">
      <c r="A12" s="75"/>
      <c r="B12" s="76"/>
      <c r="C12" s="77"/>
      <c r="D12" s="83" t="s">
        <v>81</v>
      </c>
      <c r="E12" s="20" t="s">
        <v>365</v>
      </c>
      <c r="F12" s="18">
        <v>8000</v>
      </c>
      <c r="G12" s="12"/>
      <c r="H12" s="227">
        <v>3500</v>
      </c>
      <c r="I12" s="117">
        <v>4500</v>
      </c>
      <c r="J12" s="204" t="s">
        <v>302</v>
      </c>
      <c r="K12" s="205" t="s">
        <v>302</v>
      </c>
    </row>
    <row r="13" spans="1:11" ht="21" customHeight="1">
      <c r="A13" s="75"/>
      <c r="B13" s="76"/>
      <c r="C13" s="77"/>
      <c r="D13" s="83" t="s">
        <v>82</v>
      </c>
      <c r="E13" s="20" t="s">
        <v>367</v>
      </c>
      <c r="F13" s="18">
        <v>5050</v>
      </c>
      <c r="G13" s="12"/>
      <c r="H13" s="227">
        <v>2650</v>
      </c>
      <c r="I13" s="117">
        <v>2400</v>
      </c>
      <c r="J13" s="204" t="s">
        <v>302</v>
      </c>
      <c r="K13" s="205" t="s">
        <v>302</v>
      </c>
    </row>
    <row r="14" spans="1:11" ht="21" customHeight="1">
      <c r="A14" s="75"/>
      <c r="B14" s="76"/>
      <c r="C14" s="77"/>
      <c r="D14" s="83" t="s">
        <v>83</v>
      </c>
      <c r="E14" s="20" t="s">
        <v>496</v>
      </c>
      <c r="F14" s="26">
        <v>4950</v>
      </c>
      <c r="G14" s="78"/>
      <c r="H14" s="227">
        <v>2650</v>
      </c>
      <c r="I14" s="117">
        <v>2300</v>
      </c>
      <c r="J14" s="204" t="s">
        <v>302</v>
      </c>
      <c r="K14" s="205" t="s">
        <v>302</v>
      </c>
    </row>
    <row r="15" spans="1:11" ht="21" customHeight="1">
      <c r="A15" s="75"/>
      <c r="B15" s="76"/>
      <c r="C15" s="77"/>
      <c r="D15" s="83" t="s">
        <v>84</v>
      </c>
      <c r="E15" s="20" t="s">
        <v>366</v>
      </c>
      <c r="F15" s="26">
        <v>1600</v>
      </c>
      <c r="G15" s="78"/>
      <c r="H15" s="227">
        <v>1600</v>
      </c>
      <c r="I15" s="240">
        <v>0</v>
      </c>
      <c r="J15" s="204"/>
      <c r="K15" s="205"/>
    </row>
    <row r="16" spans="1:11" ht="21" customHeight="1">
      <c r="A16" s="75"/>
      <c r="B16" s="76"/>
      <c r="C16" s="77"/>
      <c r="D16" s="83"/>
      <c r="E16" s="20"/>
      <c r="F16" s="26"/>
      <c r="G16" s="78"/>
      <c r="H16" s="227"/>
      <c r="I16" s="117"/>
      <c r="J16" s="206"/>
      <c r="K16" s="207"/>
    </row>
    <row r="17" spans="1:11" ht="21" customHeight="1">
      <c r="A17" s="75"/>
      <c r="B17" s="76"/>
      <c r="C17" s="77"/>
      <c r="D17" s="83"/>
      <c r="E17" s="20"/>
      <c r="F17" s="26"/>
      <c r="G17" s="78"/>
      <c r="H17" s="227"/>
      <c r="I17" s="117"/>
      <c r="J17" s="206"/>
      <c r="K17" s="207"/>
    </row>
    <row r="18" spans="1:11" ht="21" customHeight="1">
      <c r="A18" s="75"/>
      <c r="B18" s="76"/>
      <c r="C18" s="77"/>
      <c r="D18" s="83"/>
      <c r="E18" s="20"/>
      <c r="F18" s="26"/>
      <c r="G18" s="78"/>
      <c r="H18" s="227"/>
      <c r="I18" s="117"/>
      <c r="J18" s="206"/>
      <c r="K18" s="207"/>
    </row>
    <row r="19" spans="1:11" ht="21" customHeight="1">
      <c r="A19" s="75"/>
      <c r="B19" s="76"/>
      <c r="C19" s="77"/>
      <c r="D19" s="83"/>
      <c r="E19" s="20"/>
      <c r="F19" s="62"/>
      <c r="G19" s="80"/>
      <c r="H19" s="227"/>
      <c r="I19" s="117"/>
      <c r="J19" s="206"/>
      <c r="K19" s="207"/>
    </row>
    <row r="20" spans="1:11" ht="21" customHeight="1">
      <c r="A20" s="75"/>
      <c r="B20" s="76"/>
      <c r="C20" s="77"/>
      <c r="D20" s="83"/>
      <c r="E20" s="20"/>
      <c r="F20" s="62"/>
      <c r="G20" s="80"/>
      <c r="H20" s="227"/>
      <c r="I20" s="118"/>
      <c r="J20" s="208"/>
      <c r="K20" s="209"/>
    </row>
    <row r="21" spans="1:11" s="7" customFormat="1" ht="21" customHeight="1">
      <c r="A21" s="185"/>
      <c r="B21" s="186"/>
      <c r="C21" s="187"/>
      <c r="D21" s="85"/>
      <c r="E21" s="30" t="str">
        <f>CONCATENATE(FIXED(COUNTA(E5:E20),0,0),"　店")</f>
        <v>11　店</v>
      </c>
      <c r="F21" s="27">
        <f>SUM(F5:F20)</f>
        <v>45100</v>
      </c>
      <c r="G21" s="15">
        <f>SUM(G5:G20)</f>
        <v>0</v>
      </c>
      <c r="H21" s="222">
        <f>SUM(H5:H20)</f>
        <v>21200</v>
      </c>
      <c r="I21" s="32">
        <f>SUM(I5:I20)</f>
        <v>23900</v>
      </c>
      <c r="J21" s="193"/>
      <c r="K21" s="194"/>
    </row>
    <row r="22" spans="1:11" s="7" customFormat="1" ht="21" customHeight="1">
      <c r="A22" s="164"/>
      <c r="B22" s="165"/>
      <c r="C22" s="166"/>
      <c r="D22" s="88"/>
      <c r="E22" s="35"/>
      <c r="F22" s="62"/>
      <c r="G22" s="102"/>
      <c r="H22" s="228"/>
      <c r="I22" s="232"/>
      <c r="J22" s="193"/>
      <c r="K22" s="194"/>
    </row>
    <row r="23" spans="1:11" ht="21" customHeight="1">
      <c r="A23" s="135" t="s">
        <v>22</v>
      </c>
      <c r="B23" s="173"/>
      <c r="C23" s="174"/>
      <c r="D23" s="82" t="s">
        <v>85</v>
      </c>
      <c r="E23" s="19" t="s">
        <v>371</v>
      </c>
      <c r="F23" s="25">
        <v>6000</v>
      </c>
      <c r="G23" s="113"/>
      <c r="H23" s="230">
        <v>2450</v>
      </c>
      <c r="I23" s="116">
        <v>3550</v>
      </c>
      <c r="J23" s="214"/>
      <c r="K23" s="212" t="s">
        <v>302</v>
      </c>
    </row>
    <row r="24" spans="1:11" ht="21" customHeight="1">
      <c r="A24" s="48">
        <f>SUM(G37)</f>
        <v>0</v>
      </c>
      <c r="B24" s="47" t="s">
        <v>24</v>
      </c>
      <c r="C24" s="49">
        <f>SUM(F37)</f>
        <v>54750</v>
      </c>
      <c r="D24" s="83" t="s">
        <v>86</v>
      </c>
      <c r="E24" s="20" t="s">
        <v>449</v>
      </c>
      <c r="F24" s="18">
        <v>14450</v>
      </c>
      <c r="G24" s="12"/>
      <c r="H24" s="227">
        <v>5650</v>
      </c>
      <c r="I24" s="117">
        <v>8800</v>
      </c>
      <c r="J24" s="204"/>
      <c r="K24" s="205" t="s">
        <v>302</v>
      </c>
    </row>
    <row r="25" spans="1:11" ht="21" customHeight="1">
      <c r="A25" s="48"/>
      <c r="B25" s="47"/>
      <c r="C25" s="49"/>
      <c r="D25" s="83" t="s">
        <v>87</v>
      </c>
      <c r="E25" s="20" t="s">
        <v>450</v>
      </c>
      <c r="F25" s="18">
        <v>4650</v>
      </c>
      <c r="G25" s="12"/>
      <c r="H25" s="227">
        <v>1550</v>
      </c>
      <c r="I25" s="117">
        <v>3100</v>
      </c>
      <c r="J25" s="204"/>
      <c r="K25" s="205" t="s">
        <v>302</v>
      </c>
    </row>
    <row r="26" spans="1:11" ht="21" customHeight="1">
      <c r="A26" s="75"/>
      <c r="B26" s="76"/>
      <c r="C26" s="77"/>
      <c r="D26" s="83" t="s">
        <v>88</v>
      </c>
      <c r="E26" s="20" t="s">
        <v>514</v>
      </c>
      <c r="F26" s="18">
        <v>4350</v>
      </c>
      <c r="G26" s="12"/>
      <c r="H26" s="227">
        <v>1700</v>
      </c>
      <c r="I26" s="117">
        <v>2650</v>
      </c>
      <c r="J26" s="204"/>
      <c r="K26" s="205" t="s">
        <v>302</v>
      </c>
    </row>
    <row r="27" spans="1:11" ht="21" customHeight="1">
      <c r="A27" s="75"/>
      <c r="B27" s="76"/>
      <c r="C27" s="77"/>
      <c r="D27" s="83" t="s">
        <v>89</v>
      </c>
      <c r="E27" s="20" t="s">
        <v>377</v>
      </c>
      <c r="F27" s="26">
        <v>3900</v>
      </c>
      <c r="G27" s="78"/>
      <c r="H27" s="227">
        <v>2250</v>
      </c>
      <c r="I27" s="117">
        <v>1650</v>
      </c>
      <c r="J27" s="204"/>
      <c r="K27" s="205" t="s">
        <v>302</v>
      </c>
    </row>
    <row r="28" spans="1:11" ht="21" customHeight="1">
      <c r="A28" s="75"/>
      <c r="B28" s="76"/>
      <c r="C28" s="77"/>
      <c r="D28" s="83" t="s">
        <v>90</v>
      </c>
      <c r="E28" s="20" t="s">
        <v>374</v>
      </c>
      <c r="F28" s="26">
        <v>5750</v>
      </c>
      <c r="G28" s="78"/>
      <c r="H28" s="227">
        <v>4050</v>
      </c>
      <c r="I28" s="117">
        <v>1700</v>
      </c>
      <c r="J28" s="204"/>
      <c r="K28" s="205" t="s">
        <v>302</v>
      </c>
    </row>
    <row r="29" spans="1:11" ht="21" customHeight="1">
      <c r="A29" s="75"/>
      <c r="B29" s="76"/>
      <c r="C29" s="77"/>
      <c r="D29" s="83" t="s">
        <v>91</v>
      </c>
      <c r="E29" s="20" t="s">
        <v>375</v>
      </c>
      <c r="F29" s="18">
        <v>6950</v>
      </c>
      <c r="G29" s="12"/>
      <c r="H29" s="227">
        <v>3800</v>
      </c>
      <c r="I29" s="117">
        <v>3150</v>
      </c>
      <c r="J29" s="204"/>
      <c r="K29" s="205" t="s">
        <v>302</v>
      </c>
    </row>
    <row r="30" spans="1:11" ht="21" customHeight="1">
      <c r="A30" s="75"/>
      <c r="B30" s="76"/>
      <c r="C30" s="77"/>
      <c r="D30" s="83" t="s">
        <v>92</v>
      </c>
      <c r="E30" s="20" t="s">
        <v>373</v>
      </c>
      <c r="F30" s="18">
        <v>5500</v>
      </c>
      <c r="G30" s="12"/>
      <c r="H30" s="227">
        <v>2600</v>
      </c>
      <c r="I30" s="117">
        <v>2900</v>
      </c>
      <c r="J30" s="204"/>
      <c r="K30" s="205" t="s">
        <v>302</v>
      </c>
    </row>
    <row r="31" spans="1:11" ht="21" customHeight="1">
      <c r="A31" s="75"/>
      <c r="B31" s="76"/>
      <c r="C31" s="77"/>
      <c r="D31" s="83" t="s">
        <v>93</v>
      </c>
      <c r="E31" s="20" t="s">
        <v>376</v>
      </c>
      <c r="F31" s="18">
        <v>2250</v>
      </c>
      <c r="G31" s="12"/>
      <c r="H31" s="227">
        <v>2250</v>
      </c>
      <c r="I31" s="240">
        <v>0</v>
      </c>
      <c r="J31" s="204"/>
      <c r="K31" s="205"/>
    </row>
    <row r="32" spans="1:11" ht="21" customHeight="1">
      <c r="A32" s="75"/>
      <c r="B32" s="76"/>
      <c r="C32" s="77"/>
      <c r="D32" s="83" t="s">
        <v>94</v>
      </c>
      <c r="E32" s="20" t="s">
        <v>372</v>
      </c>
      <c r="F32" s="18">
        <v>950</v>
      </c>
      <c r="G32" s="12"/>
      <c r="H32" s="227">
        <v>950</v>
      </c>
      <c r="I32" s="240">
        <v>0</v>
      </c>
      <c r="J32" s="204"/>
      <c r="K32" s="205"/>
    </row>
    <row r="33" spans="1:11" ht="21" customHeight="1">
      <c r="A33" s="75"/>
      <c r="B33" s="76"/>
      <c r="C33" s="77"/>
      <c r="D33" s="83"/>
      <c r="E33" s="20"/>
      <c r="F33" s="62"/>
      <c r="G33" s="80"/>
      <c r="H33" s="227"/>
      <c r="I33" s="117"/>
      <c r="J33" s="206"/>
      <c r="K33" s="207"/>
    </row>
    <row r="34" spans="1:11" ht="21" customHeight="1">
      <c r="A34" s="75"/>
      <c r="B34" s="76"/>
      <c r="C34" s="77"/>
      <c r="D34" s="83"/>
      <c r="E34" s="20"/>
      <c r="F34" s="33"/>
      <c r="G34" s="44"/>
      <c r="H34" s="227"/>
      <c r="I34" s="117"/>
      <c r="J34" s="206"/>
      <c r="K34" s="207"/>
    </row>
    <row r="35" spans="1:11" ht="21" customHeight="1">
      <c r="A35" s="75"/>
      <c r="B35" s="76"/>
      <c r="C35" s="77"/>
      <c r="D35" s="83"/>
      <c r="E35" s="20"/>
      <c r="F35" s="62"/>
      <c r="G35" s="80"/>
      <c r="H35" s="227"/>
      <c r="I35" s="117"/>
      <c r="J35" s="206"/>
      <c r="K35" s="207"/>
    </row>
    <row r="36" spans="1:11" ht="21" customHeight="1">
      <c r="A36" s="75"/>
      <c r="B36" s="76"/>
      <c r="C36" s="77"/>
      <c r="D36" s="83"/>
      <c r="E36" s="20"/>
      <c r="F36" s="62"/>
      <c r="G36" s="80"/>
      <c r="H36" s="227"/>
      <c r="I36" s="118"/>
      <c r="J36" s="208"/>
      <c r="K36" s="209"/>
    </row>
    <row r="37" spans="1:11" s="7" customFormat="1" ht="21" customHeight="1">
      <c r="A37" s="185"/>
      <c r="B37" s="186"/>
      <c r="C37" s="187"/>
      <c r="D37" s="85"/>
      <c r="E37" s="30" t="str">
        <f>CONCATENATE(FIXED(COUNTA(E23:E36),0,0),"　店")</f>
        <v>10　店</v>
      </c>
      <c r="F37" s="27">
        <f>SUM(F23:F36)</f>
        <v>54750</v>
      </c>
      <c r="G37" s="15">
        <f>SUM(G23:G36)</f>
        <v>0</v>
      </c>
      <c r="H37" s="222">
        <f>SUM(H23:H36)</f>
        <v>27250</v>
      </c>
      <c r="I37" s="32">
        <f>SUM(I23:I36)</f>
        <v>27500</v>
      </c>
      <c r="J37" s="193"/>
      <c r="K37" s="194"/>
    </row>
    <row r="38" spans="1:11" s="7" customFormat="1" ht="21" customHeight="1">
      <c r="A38" s="164"/>
      <c r="B38" s="165"/>
      <c r="C38" s="166"/>
      <c r="D38" s="88"/>
      <c r="E38" s="35"/>
      <c r="F38" s="62"/>
      <c r="G38" s="102"/>
      <c r="H38" s="228"/>
      <c r="I38" s="232"/>
      <c r="J38" s="193"/>
      <c r="K38" s="194"/>
    </row>
    <row r="39" spans="1:11" ht="21" customHeight="1">
      <c r="A39" s="135" t="s">
        <v>23</v>
      </c>
      <c r="B39" s="173"/>
      <c r="C39" s="174"/>
      <c r="D39" s="82" t="s">
        <v>95</v>
      </c>
      <c r="E39" s="19" t="s">
        <v>389</v>
      </c>
      <c r="F39" s="25">
        <v>1050</v>
      </c>
      <c r="G39" s="113"/>
      <c r="H39" s="230">
        <v>1050</v>
      </c>
      <c r="I39" s="242">
        <v>0</v>
      </c>
      <c r="J39" s="214"/>
      <c r="K39" s="212"/>
    </row>
    <row r="40" spans="1:11" ht="21" customHeight="1">
      <c r="A40" s="48">
        <f>SUM(G48)</f>
        <v>0</v>
      </c>
      <c r="B40" s="47" t="s">
        <v>10</v>
      </c>
      <c r="C40" s="49">
        <f>SUM(F48)</f>
        <v>6200</v>
      </c>
      <c r="D40" s="83" t="s">
        <v>96</v>
      </c>
      <c r="E40" s="20" t="s">
        <v>390</v>
      </c>
      <c r="F40" s="18">
        <v>1650</v>
      </c>
      <c r="G40" s="12"/>
      <c r="H40" s="227">
        <v>1650</v>
      </c>
      <c r="I40" s="240">
        <v>0</v>
      </c>
      <c r="J40" s="204"/>
      <c r="K40" s="205"/>
    </row>
    <row r="41" spans="1:11" ht="21" customHeight="1">
      <c r="A41" s="48"/>
      <c r="B41" s="47"/>
      <c r="C41" s="49"/>
      <c r="D41" s="83" t="s">
        <v>97</v>
      </c>
      <c r="E41" s="20" t="s">
        <v>391</v>
      </c>
      <c r="F41" s="18">
        <v>2300</v>
      </c>
      <c r="G41" s="12"/>
      <c r="H41" s="227">
        <v>2300</v>
      </c>
      <c r="I41" s="240">
        <v>0</v>
      </c>
      <c r="J41" s="204"/>
      <c r="K41" s="205"/>
    </row>
    <row r="42" spans="1:11" ht="21" customHeight="1">
      <c r="A42" s="75"/>
      <c r="B42" s="76"/>
      <c r="C42" s="77"/>
      <c r="D42" s="83" t="s">
        <v>98</v>
      </c>
      <c r="E42" s="20" t="s">
        <v>392</v>
      </c>
      <c r="F42" s="26">
        <v>1200</v>
      </c>
      <c r="G42" s="78"/>
      <c r="H42" s="227">
        <v>1200</v>
      </c>
      <c r="I42" s="240">
        <v>0</v>
      </c>
      <c r="J42" s="204"/>
      <c r="K42" s="205"/>
    </row>
    <row r="43" spans="1:11" ht="21" customHeight="1">
      <c r="A43" s="75"/>
      <c r="B43" s="76"/>
      <c r="C43" s="77"/>
      <c r="D43" s="83"/>
      <c r="E43" s="20"/>
      <c r="F43" s="26"/>
      <c r="G43" s="78"/>
      <c r="H43" s="227"/>
      <c r="I43" s="117"/>
      <c r="J43" s="206"/>
      <c r="K43" s="207"/>
    </row>
    <row r="44" spans="1:11" ht="21" customHeight="1">
      <c r="A44" s="75"/>
      <c r="B44" s="76"/>
      <c r="C44" s="77"/>
      <c r="D44" s="83"/>
      <c r="E44" s="20"/>
      <c r="F44" s="26"/>
      <c r="G44" s="78"/>
      <c r="H44" s="227"/>
      <c r="I44" s="117"/>
      <c r="J44" s="206"/>
      <c r="K44" s="207"/>
    </row>
    <row r="45" spans="1:11" ht="21" customHeight="1">
      <c r="A45" s="75"/>
      <c r="B45" s="76"/>
      <c r="C45" s="77"/>
      <c r="D45" s="83"/>
      <c r="E45" s="20"/>
      <c r="F45" s="26"/>
      <c r="G45" s="78"/>
      <c r="H45" s="227"/>
      <c r="I45" s="117"/>
      <c r="J45" s="206"/>
      <c r="K45" s="207"/>
    </row>
    <row r="46" spans="1:11" ht="21" customHeight="1">
      <c r="A46" s="75"/>
      <c r="B46" s="76"/>
      <c r="C46" s="77"/>
      <c r="D46" s="83"/>
      <c r="E46" s="20"/>
      <c r="F46" s="26"/>
      <c r="G46" s="78"/>
      <c r="H46" s="227"/>
      <c r="I46" s="117"/>
      <c r="J46" s="206"/>
      <c r="K46" s="207"/>
    </row>
    <row r="47" spans="1:11" ht="21" customHeight="1">
      <c r="A47" s="75"/>
      <c r="B47" s="76"/>
      <c r="C47" s="77"/>
      <c r="D47" s="83"/>
      <c r="E47" s="20"/>
      <c r="F47" s="64"/>
      <c r="G47" s="120"/>
      <c r="H47" s="236"/>
      <c r="I47" s="118"/>
      <c r="J47" s="208"/>
      <c r="K47" s="209"/>
    </row>
    <row r="48" spans="1:11" s="7" customFormat="1" ht="21" customHeight="1">
      <c r="A48" s="13"/>
      <c r="B48" s="28"/>
      <c r="C48" s="29"/>
      <c r="D48" s="85"/>
      <c r="E48" s="30" t="str">
        <f>CONCATENATE(FIXED(COUNTA(E38:E47),0,0),"　店")</f>
        <v>4　店</v>
      </c>
      <c r="F48" s="27">
        <f>SUM(F38:F47)</f>
        <v>6200</v>
      </c>
      <c r="G48" s="15">
        <f>SUM(G38:G47)</f>
        <v>0</v>
      </c>
      <c r="H48" s="229">
        <f>SUM(H38:H47)</f>
        <v>6200</v>
      </c>
      <c r="I48" s="243">
        <f>SUM(I38:I47)</f>
        <v>0</v>
      </c>
      <c r="J48" s="193"/>
      <c r="K48" s="194"/>
    </row>
    <row r="49" spans="1:11" s="7" customFormat="1" ht="21" customHeight="1">
      <c r="A49" s="184" t="s">
        <v>557</v>
      </c>
      <c r="B49" s="1"/>
      <c r="C49" s="1"/>
      <c r="D49" s="101"/>
      <c r="E49" s="24"/>
      <c r="F49" s="2"/>
      <c r="G49" s="2"/>
      <c r="H49" s="191"/>
      <c r="I49" s="191"/>
      <c r="K49" s="191" t="s">
        <v>8</v>
      </c>
    </row>
    <row r="50" ht="19.5" customHeight="1"/>
  </sheetData>
  <sheetProtection password="C6E9" sheet="1" objects="1" scenarios="1" formatCells="0"/>
  <mergeCells count="7">
    <mergeCell ref="A4:C4"/>
    <mergeCell ref="A1:C1"/>
    <mergeCell ref="A2:C2"/>
    <mergeCell ref="D4:E4"/>
    <mergeCell ref="F1:G1"/>
    <mergeCell ref="F2:G2"/>
    <mergeCell ref="E3:K3"/>
  </mergeCells>
  <dataValidations count="8">
    <dataValidation type="whole" operator="lessThanOrEqual" allowBlank="1" showInputMessage="1" showErrorMessage="1" sqref="H37:I48 H5:I22">
      <formula1>F37</formula1>
    </dataValidation>
    <dataValidation operator="lessThanOrEqual" allowBlank="1" showInputMessage="1" showErrorMessage="1" sqref="H23:I36"/>
    <dataValidation type="list" allowBlank="1" showInputMessage="1" showErrorMessage="1" sqref="I1">
      <formula1>"B5,B4,B3,B2,B1,A5,A4,A3,A2,A1,B5厚,B4厚,B3厚,B2厚,A6厚,A4厚,B3×4,B3×3,B3×2,B3+B4,B2+B3,B1+B2,三ツ折,はがき,横長B3,変形特殊,"</formula1>
    </dataValidation>
    <dataValidation operator="lessThanOrEqual" showInputMessage="1" showErrorMessage="1" sqref="L1:IV2"/>
    <dataValidation type="whole" operator="lessThanOrEqual" showInputMessage="1" showErrorMessage="1" sqref="L3:GO4">
      <formula1>#REF!</formula1>
    </dataValidation>
    <dataValidation type="whole" operator="lessThanOrEqual" showInputMessage="1" showErrorMessage="1" sqref="HE3:IV4">
      <formula1>HC3</formula1>
    </dataValidation>
    <dataValidation type="whole" operator="lessThanOrEqual" showInputMessage="1" showErrorMessage="1" sqref="GP3:HD4">
      <formula1>GL3</formula1>
    </dataValidation>
    <dataValidation type="whole" operator="lessThanOrEqual" allowBlank="1" showInputMessage="1" showErrorMessage="1" sqref="G23:G36 G39:G47 G5:G20">
      <formula1>F23</formula1>
    </dataValidation>
  </dataValidations>
  <printOptions horizontalCentered="1" verticalCentered="1"/>
  <pageMargins left="0.5905511811023623" right="0.5905511811023623" top="0.6299212598425197" bottom="0.4724409448818898" header="0" footer="0.1968503937007874"/>
  <pageSetup fitToHeight="1" fitToWidth="1" horizontalDpi="300" verticalDpi="300" orientation="portrait"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中日高速オフセット印刷</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EIGYOK05</dc:creator>
  <cp:keywords/>
  <dc:description/>
  <cp:lastModifiedBy>honsya10</cp:lastModifiedBy>
  <cp:lastPrinted>2022-05-09T02:15:15Z</cp:lastPrinted>
  <dcterms:created xsi:type="dcterms:W3CDTF">2003-12-10T06:40:10Z</dcterms:created>
  <dcterms:modified xsi:type="dcterms:W3CDTF">2023-05-12T07:58:51Z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