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45" firstSheet="5" activeTab="5"/>
  </bookViews>
  <sheets>
    <sheet name="表紙"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<sst xmlns="http://schemas.openxmlformats.org/spreadsheetml/2006/main" count="1133" uniqueCount="569">
  <si>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</si>
  <si>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</si>
  <si>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</si>
  <si>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</si>
  <si>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</si>
  <si>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</si>
  <si>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</si>
  <si>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</si>
  <si>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</si>
  <si>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</si>
  <si>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</si>
  <si>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</si>
  <si>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</si>
  <si>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</si>
  <si>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</si>
  <si>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</si>
  <si>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</si>
  <si>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</si>
  <si>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</si>
  <si>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</si>
  <si>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</si>
  <si>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</si>
  <si>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</si>
  <si>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</si>
  <si>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</si>
  <si>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</si>
  <si>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</si>
  <si>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</si>
  <si>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</si>
  <si>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</si>
  <si>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</si>
  <si>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</si>
  <si>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</si>
  <si>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</si>
  <si>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</si>
  <si>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</si>
  <si>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</si>
  <si>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</si>
  <si>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</si>
  <si>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</si>
  <si>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</si>
  <si>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</si>
  <si>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</si>
  <si>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</si>
  <si>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</si>
  <si>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</si>
  <si>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</si>
  <si>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</si>
  <si>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</si>
  <si>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</si>
  <si>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</si>
  <si>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</si>
  <si>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</si>
  <si>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</si>
  <si>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</si>
  <si>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</si>
  <si>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</si>
  <si>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</si>
  <si>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</si>
  <si>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</si>
  <si>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</si>
  <si>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</si>
  <si>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</si>
  <si>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</si>
  <si>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</si>
  <si>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</si>
  <si>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</si>
  <si>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</si>
  <si>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</si>
  <si>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</si>
  <si>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</si>
  <si>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</si>
  <si>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</si>
  <si>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</si>
  <si>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</si>
  <si>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</si>
  <si>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</si>
  <si>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</si>
  <si>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</si>
  <si>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</si>
  <si>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</si>
  <si>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</si>
  <si>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</si>
  <si>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</si>
  <si>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</si>
  <si>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</si>
  <si>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</si>
  <si>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</si>
  <si>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</si>
  <si>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</si>
  <si>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</si>
  <si>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</si>
  <si>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岐商前NS</t>
  </si>
  <si>
    <t>鷺山NS</t>
  </si>
  <si>
    <t>岐阜ときわN</t>
  </si>
  <si>
    <t>岐阜則武NS</t>
  </si>
  <si>
    <t>鵜飼黒野NAS</t>
  </si>
  <si>
    <t>長良西部N</t>
  </si>
  <si>
    <t>長良中央N</t>
  </si>
  <si>
    <t>忠節</t>
  </si>
  <si>
    <t>岐阜東部</t>
  </si>
  <si>
    <t>岐阜南部</t>
  </si>
  <si>
    <t>岐北</t>
  </si>
  <si>
    <t>長良</t>
  </si>
  <si>
    <t>岐阜県庁前</t>
  </si>
  <si>
    <t>岐阜本荘</t>
  </si>
  <si>
    <t>長良北部</t>
  </si>
  <si>
    <t>鶉A</t>
  </si>
  <si>
    <t>黒野西岐陽AM</t>
  </si>
  <si>
    <t>芥見A</t>
  </si>
  <si>
    <t>岩野田AMN</t>
  </si>
  <si>
    <t>岐阜市全域の場合</t>
  </si>
  <si>
    <t>穂積S</t>
  </si>
  <si>
    <t>瑞穂牛牧N</t>
  </si>
  <si>
    <t>瑞穂</t>
  </si>
  <si>
    <t>北方西部NS</t>
  </si>
  <si>
    <t>真正AM</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</si>
  <si>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</si>
  <si>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</si>
  <si>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</si>
  <si>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</si>
  <si>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</si>
  <si>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</si>
  <si>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</si>
  <si>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</si>
  <si>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</si>
  <si>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</si>
  <si>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</si>
  <si>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</si>
  <si>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</si>
  <si>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</si>
  <si>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</si>
  <si>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</si>
  <si>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</si>
  <si>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</si>
  <si>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</si>
  <si>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</si>
  <si>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</si>
  <si>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</si>
  <si>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</si>
  <si>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</si>
  <si>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鵜沼団地NS</t>
  </si>
  <si>
    <t>鵜沼</t>
  </si>
  <si>
    <t>鵜沼各務原</t>
  </si>
  <si>
    <t>各務原中央</t>
  </si>
  <si>
    <t>川島</t>
  </si>
  <si>
    <t>各務原市全域の場合</t>
  </si>
  <si>
    <t>をプラス</t>
  </si>
  <si>
    <t>大垣駅西NS</t>
  </si>
  <si>
    <t>大垣N</t>
  </si>
  <si>
    <t>大垣東部N</t>
  </si>
  <si>
    <t>美濃赤坂NAS</t>
  </si>
  <si>
    <t>大垣東部</t>
  </si>
  <si>
    <t>大垣西部</t>
  </si>
  <si>
    <t>大垣北部</t>
  </si>
  <si>
    <t>大垣</t>
  </si>
  <si>
    <t>上石津AM</t>
  </si>
  <si>
    <t>海津</t>
  </si>
  <si>
    <t>海津平田AM</t>
  </si>
  <si>
    <t>高須A</t>
  </si>
  <si>
    <t>揖斐大野</t>
  </si>
  <si>
    <t>池田町</t>
  </si>
  <si>
    <t>大野AM</t>
  </si>
  <si>
    <t>大野西AM</t>
  </si>
  <si>
    <t>池田北A</t>
  </si>
  <si>
    <t>大野黒野NS</t>
  </si>
  <si>
    <t>大垣市全域の場合</t>
  </si>
  <si>
    <t>*3</t>
  </si>
  <si>
    <t>海津市全域の場合</t>
  </si>
  <si>
    <t>垂井NS</t>
  </si>
  <si>
    <t>垂井</t>
  </si>
  <si>
    <t>垂井AM</t>
  </si>
  <si>
    <t>安八</t>
  </si>
  <si>
    <t>輪之内</t>
  </si>
  <si>
    <t>栗笠M</t>
  </si>
  <si>
    <t>安八郡全域の場合</t>
  </si>
  <si>
    <t>養老郡全域の場合</t>
  </si>
  <si>
    <t>大垣市大垣(大迫)</t>
  </si>
  <si>
    <t>不破郡垂井南部</t>
  </si>
  <si>
    <t>美濃太田NS</t>
  </si>
  <si>
    <t>美濃加茂</t>
  </si>
  <si>
    <t>美濃加茂市全域の場合</t>
  </si>
  <si>
    <t>坂祝NS</t>
  </si>
  <si>
    <t>七宗</t>
  </si>
  <si>
    <t>坂祝AM</t>
  </si>
  <si>
    <t>牧谷AM</t>
  </si>
  <si>
    <t>関N</t>
  </si>
  <si>
    <t>関西部N</t>
  </si>
  <si>
    <t>関東部N</t>
  </si>
  <si>
    <t>関南部N</t>
  </si>
  <si>
    <t>関</t>
  </si>
  <si>
    <t>洞戸</t>
  </si>
  <si>
    <t>関市全域の場合</t>
  </si>
  <si>
    <t>郡上八幡NMS</t>
  </si>
  <si>
    <t>郡上八幡</t>
  </si>
  <si>
    <t>郡上八幡A</t>
  </si>
  <si>
    <t>*1月曜日折込不可</t>
  </si>
  <si>
    <t>広見NMS</t>
  </si>
  <si>
    <t>今渡NMS</t>
  </si>
  <si>
    <t>西可児NMS</t>
  </si>
  <si>
    <t>春里NMS</t>
  </si>
  <si>
    <t>下切NMS</t>
  </si>
  <si>
    <t>可児中央</t>
  </si>
  <si>
    <t>西可児</t>
  </si>
  <si>
    <t>兼山A</t>
  </si>
  <si>
    <t>可児市全域の場合</t>
  </si>
  <si>
    <t>多治見市全域の場合</t>
  </si>
  <si>
    <t>多治見東部NM</t>
  </si>
  <si>
    <t>多治見西部NMS</t>
  </si>
  <si>
    <t>小泉NMS</t>
  </si>
  <si>
    <t>北栄NM</t>
  </si>
  <si>
    <t>多治見脇之島NM</t>
  </si>
  <si>
    <t>多治見姫NMS</t>
  </si>
  <si>
    <t>多治見桜ヶ丘NMS</t>
  </si>
  <si>
    <t>多治見</t>
  </si>
  <si>
    <t>多治見北</t>
  </si>
  <si>
    <t>土岐市全域の場合</t>
  </si>
  <si>
    <t>多治見市多治見（両藤舎）</t>
  </si>
  <si>
    <t>350枚をプラス</t>
  </si>
  <si>
    <t>土岐津NMS</t>
  </si>
  <si>
    <t>土岐口NMS</t>
  </si>
  <si>
    <t>妻木NMS</t>
  </si>
  <si>
    <t>下石NS</t>
  </si>
  <si>
    <t>駄知NM</t>
  </si>
  <si>
    <t>土岐</t>
  </si>
  <si>
    <t>瑞浪</t>
  </si>
  <si>
    <t>陶</t>
  </si>
  <si>
    <t>恵那</t>
  </si>
  <si>
    <t>東野</t>
  </si>
  <si>
    <t>中野方A</t>
  </si>
  <si>
    <t>中津川</t>
  </si>
  <si>
    <t>信濃毎日新聞の扱いあり</t>
  </si>
  <si>
    <t>*１…50枚含む</t>
  </si>
  <si>
    <t>*2…50枚含む</t>
  </si>
  <si>
    <t>下呂</t>
  </si>
  <si>
    <t>飛騨萩原</t>
  </si>
  <si>
    <t>☆月曜日折込不可</t>
  </si>
  <si>
    <t>北日本新聞の扱いあり</t>
  </si>
  <si>
    <t>高山南部</t>
  </si>
  <si>
    <t>高山北部</t>
  </si>
  <si>
    <t>高山</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</si>
  <si>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</si>
  <si>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</si>
  <si>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</si>
  <si>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</si>
  <si>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</si>
  <si>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</si>
  <si>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</si>
  <si>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</si>
  <si>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</si>
  <si>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</si>
  <si>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</si>
  <si>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</si>
  <si>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</si>
  <si>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</si>
  <si>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</si>
  <si>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</si>
  <si>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</si>
  <si>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</si>
  <si>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</si>
  <si>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</si>
  <si>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</si>
  <si>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</si>
  <si>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</si>
  <si>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</si>
  <si>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</si>
  <si>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</si>
  <si>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</si>
  <si>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</si>
  <si>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</si>
  <si>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</si>
  <si>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</si>
  <si>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</si>
  <si>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</si>
  <si>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</si>
  <si>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</si>
  <si>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</si>
  <si>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</si>
  <si>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</si>
  <si>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</si>
  <si>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</si>
  <si>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</si>
  <si>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</si>
  <si>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</si>
  <si>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</si>
  <si>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</si>
  <si>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</si>
  <si>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</si>
  <si>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</si>
  <si>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</si>
  <si>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</si>
  <si>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</si>
  <si>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</si>
  <si>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</si>
  <si>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</si>
  <si>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</si>
  <si>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</si>
  <si>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</si>
  <si>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</si>
  <si>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</si>
  <si>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</si>
  <si>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</si>
  <si>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</si>
  <si>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</si>
  <si>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</si>
  <si>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</si>
  <si>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</si>
  <si>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</si>
  <si>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</si>
  <si>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</si>
  <si>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</si>
  <si>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</si>
  <si>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</si>
  <si>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</si>
  <si>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</si>
  <si>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*1土岐市350枚</t>
  </si>
  <si>
    <t>加茂郡加茂野800枚</t>
  </si>
  <si>
    <t xml:space="preserve">   瀬戸市100枚含む</t>
  </si>
  <si>
    <t>☆</t>
  </si>
  <si>
    <t>*1</t>
  </si>
  <si>
    <t xml:space="preserve">    大野郡白川村･</t>
  </si>
  <si>
    <t xml:space="preserve">    高山市（旧荘川村）</t>
  </si>
  <si>
    <t xml:space="preserve">    を含む</t>
  </si>
  <si>
    <t>取次店</t>
  </si>
  <si>
    <t>チラシ銘柄</t>
  </si>
  <si>
    <t>*1</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</si>
  <si>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</si>
  <si>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</si>
  <si>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</si>
  <si>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</si>
  <si>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t>
  </si>
  <si>
    <t>*2八百津町350枚含む</t>
  </si>
  <si>
    <t>県庁前AMS</t>
  </si>
  <si>
    <t>長森南岐南AMS</t>
  </si>
  <si>
    <t>長森東日野AS</t>
  </si>
  <si>
    <t>岐阜AMS</t>
  </si>
  <si>
    <t>岐阜中部AMS</t>
  </si>
  <si>
    <t>岐阜西部AMS</t>
  </si>
  <si>
    <t>岐阜東部AMS</t>
  </si>
  <si>
    <t>長良西部AMS</t>
  </si>
  <si>
    <t>島AMS</t>
  </si>
  <si>
    <t>城西AMS</t>
  </si>
  <si>
    <t>則武早田AM</t>
  </si>
  <si>
    <t>黒野AMNS</t>
  </si>
  <si>
    <t>北方七郷AMS</t>
  </si>
  <si>
    <t>北方東部AMS</t>
  </si>
  <si>
    <t>藍川AMNS</t>
  </si>
  <si>
    <t>大洞団地AMNS</t>
  </si>
  <si>
    <t>鷺山東部AMS</t>
  </si>
  <si>
    <t>本郷AMS</t>
  </si>
  <si>
    <t>加納厚見AS</t>
  </si>
  <si>
    <t>柳津AMS</t>
  </si>
  <si>
    <t>加納三里AMS</t>
  </si>
  <si>
    <t>加納六条AMS</t>
  </si>
  <si>
    <t>羽島中央AMS</t>
  </si>
  <si>
    <t>羽島南部AMS</t>
  </si>
  <si>
    <t>羽島北部AMS</t>
  </si>
  <si>
    <t>那加西部AMS</t>
  </si>
  <si>
    <t>那加東部AMS</t>
  </si>
  <si>
    <t>蘇原北尾崎AMS</t>
  </si>
  <si>
    <t>鵜沼かかみAM</t>
  </si>
  <si>
    <t>鵜沼各務原AM</t>
  </si>
  <si>
    <t>笠松AMS</t>
  </si>
  <si>
    <t>糸貫AMS</t>
  </si>
  <si>
    <t>北方AMS</t>
  </si>
  <si>
    <t>山県高富AMNS</t>
  </si>
  <si>
    <t>山県NMS</t>
  </si>
  <si>
    <t>瑞穂NAMS</t>
  </si>
  <si>
    <t>瑞穂北NAMS</t>
  </si>
  <si>
    <t>大垣東部MS</t>
  </si>
  <si>
    <t>大垣西部AMS</t>
  </si>
  <si>
    <t>大垣駅前AMS</t>
  </si>
  <si>
    <t>大垣赤坂AM</t>
  </si>
  <si>
    <t>美濃加茂AMS</t>
  </si>
  <si>
    <t>関南部AMS</t>
  </si>
  <si>
    <t>関東部AMS</t>
  </si>
  <si>
    <t>小金田NAMS</t>
  </si>
  <si>
    <t>関北部AMS</t>
  </si>
  <si>
    <t>高山S</t>
  </si>
  <si>
    <t>岐南笠松</t>
  </si>
  <si>
    <t>岐阜中野入舟支店NM</t>
  </si>
  <si>
    <t>柳津NM</t>
  </si>
  <si>
    <t>茜部佐波NMS</t>
  </si>
  <si>
    <t>大垣池田NMS</t>
  </si>
  <si>
    <t>海津平田NMS</t>
  </si>
  <si>
    <t>海津高須NMS</t>
  </si>
  <si>
    <t>多治見池田NMS</t>
  </si>
  <si>
    <t>新那加</t>
  </si>
  <si>
    <t/>
  </si>
  <si>
    <t>県庁北AMS</t>
  </si>
  <si>
    <t>新聞折込広告紙数表</t>
  </si>
  <si>
    <t>岐阜市岩田坂100枚</t>
  </si>
  <si>
    <t>*1</t>
  </si>
  <si>
    <t>*2各務原市100枚含む</t>
  </si>
  <si>
    <t>をプラス</t>
  </si>
  <si>
    <t>*2美濃加茂市800枚</t>
  </si>
  <si>
    <t xml:space="preserve">    </t>
  </si>
  <si>
    <t>鵜沼東NS</t>
  </si>
  <si>
    <t>尻毛NS</t>
  </si>
  <si>
    <t>藍川橋NS</t>
  </si>
  <si>
    <t>長良北部NS</t>
  </si>
  <si>
    <t>長良東部AMS</t>
  </si>
  <si>
    <t>池田南AS</t>
  </si>
  <si>
    <t>1,250枚</t>
  </si>
  <si>
    <t>*4</t>
  </si>
  <si>
    <t>*4羽島郡300枚含む</t>
  </si>
  <si>
    <t>羽島郡全域の場合</t>
  </si>
  <si>
    <t>岐阜市柳津300枚をプラス</t>
  </si>
  <si>
    <t>*1多治見市250枚含む</t>
  </si>
  <si>
    <t>可児市下切250枚</t>
  </si>
  <si>
    <t>大垣市墨俣1,100枚</t>
  </si>
  <si>
    <t>*1八百津町150枚含む</t>
  </si>
  <si>
    <t>美濃市全域の場合</t>
  </si>
  <si>
    <t>※1</t>
  </si>
  <si>
    <t>*1養老郡養老町</t>
  </si>
  <si>
    <t xml:space="preserve">    1,250枚含む</t>
  </si>
  <si>
    <t>*2安八郡安八町</t>
  </si>
  <si>
    <t xml:space="preserve">    1,100枚含む</t>
  </si>
  <si>
    <t>岐阜北部（松山）N</t>
  </si>
  <si>
    <t>岐阜中央（中野）N</t>
  </si>
  <si>
    <t>大垣西部NS</t>
  </si>
  <si>
    <t>東栄AMS</t>
  </si>
  <si>
    <t>鷺山西部AMS</t>
  </si>
  <si>
    <t>蘇原AMS</t>
  </si>
  <si>
    <t>恵那（垣内）NMS</t>
  </si>
  <si>
    <t>恵那（佐伯）NMS</t>
  </si>
  <si>
    <t>高山NAM</t>
  </si>
  <si>
    <t>高山西部NAM</t>
  </si>
  <si>
    <t>高山北部NAM</t>
  </si>
  <si>
    <t>岐阜川島NAMGS</t>
  </si>
  <si>
    <t>山添CNAMS</t>
  </si>
  <si>
    <t>岐阜美山NAMGYS</t>
  </si>
  <si>
    <t>根尾CNAM</t>
  </si>
  <si>
    <t>美江寺NAMGS</t>
  </si>
  <si>
    <t>北垣NMGS</t>
  </si>
  <si>
    <t>大垣中川NAMGS</t>
  </si>
  <si>
    <t>大垣（大迫）NAMGYS</t>
  </si>
  <si>
    <t>墨俣NAMGS</t>
  </si>
  <si>
    <t>上石津NYS</t>
  </si>
  <si>
    <t>揖斐NAMGS</t>
  </si>
  <si>
    <t>垂井南部NYS</t>
  </si>
  <si>
    <t>関ヶ原NAMGS</t>
  </si>
  <si>
    <t>今須NAMG</t>
  </si>
  <si>
    <t>美濃高田NYS</t>
  </si>
  <si>
    <t>養老NAMYGS</t>
  </si>
  <si>
    <t>輪之内NAMGS</t>
  </si>
  <si>
    <t>安八NAMGS</t>
  </si>
  <si>
    <t>石津NAMGS</t>
  </si>
  <si>
    <t>駒野NAMGS</t>
  </si>
  <si>
    <t>古井NAMGS</t>
  </si>
  <si>
    <t>美濃加茂NAMGS</t>
  </si>
  <si>
    <t>関富野NAMG</t>
  </si>
  <si>
    <t>中之保（下之保）NAMG</t>
  </si>
  <si>
    <t>関武芸川CNAMS</t>
  </si>
  <si>
    <t>上之保CNAM</t>
  </si>
  <si>
    <t>川辺NAMGY</t>
  </si>
  <si>
    <t>加茂野NAMGYS</t>
  </si>
  <si>
    <t>神土NAMGS</t>
  </si>
  <si>
    <t>八百津NAMGYS</t>
  </si>
  <si>
    <t>七宗NAMG</t>
  </si>
  <si>
    <t>切井AMG</t>
  </si>
  <si>
    <t>黒川NAMG</t>
  </si>
  <si>
    <t>赤河NAMG</t>
  </si>
  <si>
    <t>下油井NAMG</t>
  </si>
  <si>
    <t>佐見NAMGS</t>
  </si>
  <si>
    <t>洞戸CNAM</t>
  </si>
  <si>
    <t>郡上大和NAMG</t>
  </si>
  <si>
    <t>美並NAMGS</t>
  </si>
  <si>
    <t>相生NAMG</t>
  </si>
  <si>
    <t>白鳥NAMGS</t>
  </si>
  <si>
    <t>正ヶ洞NAMG</t>
  </si>
  <si>
    <t>和良NAMGY</t>
  </si>
  <si>
    <t>多治見（両藤舎）NAMGS</t>
  </si>
  <si>
    <t>笠原NAMGS</t>
  </si>
  <si>
    <t>多治見南部G</t>
  </si>
  <si>
    <t>多治見ホワイトタウンG</t>
  </si>
  <si>
    <t>多治見G</t>
  </si>
  <si>
    <t>土岐市G</t>
  </si>
  <si>
    <t>下石MG</t>
  </si>
  <si>
    <t>妻木G</t>
  </si>
  <si>
    <t>駄知G</t>
  </si>
  <si>
    <t>瑞浪NAMG</t>
  </si>
  <si>
    <t>瑞浪西部NAMGS</t>
  </si>
  <si>
    <t>陶NAMGS</t>
  </si>
  <si>
    <t>釜戸NAMGS</t>
  </si>
  <si>
    <t>伏見G</t>
  </si>
  <si>
    <t>新可児・桜ケ丘G</t>
  </si>
  <si>
    <t>今渡G</t>
  </si>
  <si>
    <t>可児西部G</t>
  </si>
  <si>
    <t>武並NAMGS</t>
  </si>
  <si>
    <t>岩村NAMGS</t>
  </si>
  <si>
    <t>恵那上矢作NAMG</t>
  </si>
  <si>
    <t>遠山NAMG</t>
  </si>
  <si>
    <t>鶴岡NAMG</t>
  </si>
  <si>
    <t>恵那G</t>
  </si>
  <si>
    <t>中津川東NAMGS</t>
  </si>
  <si>
    <t>中津川西NAMGS</t>
  </si>
  <si>
    <t>中津川北NAMGS</t>
  </si>
  <si>
    <t>落合NAMGS</t>
  </si>
  <si>
    <t>阿木NAMG</t>
  </si>
  <si>
    <t>坂本NAMGS</t>
  </si>
  <si>
    <t>苗木NAMGS</t>
  </si>
  <si>
    <t>美濃坂下NAMGYS</t>
  </si>
  <si>
    <t>福岡NAMG</t>
  </si>
  <si>
    <t>下野NAMG</t>
  </si>
  <si>
    <t>田瀬NAMG</t>
  </si>
  <si>
    <t>付知NAMG</t>
  </si>
  <si>
    <t>加子母NAMGS</t>
  </si>
  <si>
    <t>高山朝日町NAMG</t>
  </si>
  <si>
    <t>清見NAMG</t>
  </si>
  <si>
    <t>久々野NAMG</t>
  </si>
  <si>
    <t>ひだ一之宮NAMG</t>
  </si>
  <si>
    <t>丹生川NAMGS</t>
  </si>
  <si>
    <t>飛騨国府NAMGS</t>
  </si>
  <si>
    <t>上宝NAMG</t>
  </si>
  <si>
    <t>奥飛騨NAMGYS</t>
  </si>
  <si>
    <t>神岡NYS</t>
  </si>
  <si>
    <t>茂住NAMG</t>
  </si>
  <si>
    <t>打保G</t>
  </si>
  <si>
    <t>飛騨杉原G</t>
  </si>
  <si>
    <t>坂上NAMG</t>
  </si>
  <si>
    <t>飛騨古川NAMGS</t>
  </si>
  <si>
    <t>角川NAMG</t>
  </si>
  <si>
    <t>東村NAMGY</t>
  </si>
  <si>
    <t>焼石NAMGS</t>
  </si>
  <si>
    <t>下呂NAMGS</t>
  </si>
  <si>
    <t>飛騨竹原NAMGS</t>
  </si>
  <si>
    <t>飛騨萩原NAMGS</t>
  </si>
  <si>
    <t>飛騨川西NAMG</t>
  </si>
  <si>
    <t>飛騨小坂NAMGY</t>
  </si>
  <si>
    <t>*3海津市400枚含む</t>
  </si>
  <si>
    <t>養老郡養老400枚プラス</t>
  </si>
  <si>
    <t>多治見市姫650枚</t>
  </si>
  <si>
    <t>*2可児市650枚含む</t>
  </si>
  <si>
    <t>白川口NAMG</t>
  </si>
  <si>
    <t>広神戸NAMGS</t>
  </si>
  <si>
    <t>高田AM</t>
  </si>
  <si>
    <t>明智NAMYGS</t>
  </si>
  <si>
    <t>伏見兼山NAMGYS</t>
  </si>
  <si>
    <t>飛騨金山NAMGY</t>
  </si>
  <si>
    <t>岐阜市長森350枚</t>
  </si>
  <si>
    <t>*1各務原市350枚含む</t>
  </si>
  <si>
    <t>*3関市1,300枚含む</t>
  </si>
  <si>
    <t>岐阜市藍川橋1,300枚</t>
  </si>
  <si>
    <t>*2養老町150枚含む</t>
  </si>
  <si>
    <t>150枚</t>
  </si>
  <si>
    <t>*3可児市1,450枚含む</t>
  </si>
  <si>
    <t>多治見市桜ヶ丘1,450枚</t>
  </si>
  <si>
    <t>御嵩NAMGS</t>
  </si>
  <si>
    <t>牧谷NAMGYS</t>
  </si>
  <si>
    <t>美濃市NAMGYS</t>
  </si>
  <si>
    <t>岐阜南AMS</t>
  </si>
  <si>
    <t>2024年前期</t>
  </si>
  <si>
    <t>※1美濃市850枚を含む</t>
  </si>
  <si>
    <t>関市関小瀬850枚</t>
  </si>
  <si>
    <t>*1岐阜市550枚含む</t>
  </si>
  <si>
    <t>本巣郡北方西郷550枚</t>
  </si>
  <si>
    <t>*2岐阜市1,000枚含む</t>
  </si>
  <si>
    <t>山県市高富1,000枚</t>
  </si>
  <si>
    <t>*1岐阜市200枚含む</t>
  </si>
  <si>
    <t>羽島郡笠松200枚</t>
  </si>
  <si>
    <t>*1大垣市500枚含む</t>
  </si>
  <si>
    <t>不破郡垂井500枚プラス</t>
  </si>
  <si>
    <t>関小瀬NAMYGS</t>
  </si>
  <si>
    <t>蛭川NAMＧ</t>
  </si>
  <si>
    <t xml:space="preserve">   川辺町350枚含む</t>
  </si>
  <si>
    <t>茜部川手AMS</t>
  </si>
  <si>
    <t>2024年前期（5月1日以降）</t>
  </si>
  <si>
    <t>2024年前期（5月1日以降）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</si>
</sst>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1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4" fillId="0" borderId="70"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09"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09"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09"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A14" sqref="A14"/>
    </sheetView>
  </sheetViews>
  <sheetFormatPr defaultColWidth="9.00390625" defaultRowHeight="13.5"/>
  <sheetData>
    <row r="14" ht="38.25">
      <c r="A14" s="341" t="s">
        <v>552</v>
      </c>
    </row>
    <row r="15" ht="57">
      <c r="A15" s="342" t="s">
        <v>390</v>
      </c>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48</v>
      </c>
      <c r="B5" s="208"/>
      <c r="C5" s="70"/>
      <c r="D5" s="280">
        <v>210120101020</v>
      </c>
      <c r="E5" s="328" t="s">
        <v>123</v>
      </c>
      <c r="F5" s="287">
        <v>2350</v>
      </c>
      <c r="G5" s="141"/>
      <c r="H5" s="139"/>
      <c r="I5" s="140"/>
      <c r="J5" s="142"/>
      <c r="K5" s="249"/>
      <c r="L5" s="139"/>
      <c r="M5" s="140"/>
      <c r="N5" s="143"/>
      <c r="O5" s="250"/>
      <c r="P5" s="144">
        <v>210120405001</v>
      </c>
      <c r="Q5" s="145" t="s">
        <v>129</v>
      </c>
      <c r="R5" s="146">
        <v>600</v>
      </c>
      <c r="S5" s="251"/>
      <c r="T5" s="139">
        <v>210120504010</v>
      </c>
      <c r="U5" s="333" t="s">
        <v>354</v>
      </c>
      <c r="V5" s="323">
        <v>1450</v>
      </c>
      <c r="W5" s="141"/>
      <c r="X5" s="274"/>
    </row>
    <row r="6" spans="1:24" ht="15.75" customHeight="1">
      <c r="A6" s="148">
        <f>SUM(G26,K26,O26,S26,W26)</f>
        <v>0</v>
      </c>
      <c r="B6" s="209">
        <f>SUM(F26,J26,N26,R26,V26)</f>
        <v>14550</v>
      </c>
      <c r="C6" s="71"/>
      <c r="D6" s="282">
        <v>210120101040</v>
      </c>
      <c r="E6" s="327" t="s">
        <v>124</v>
      </c>
      <c r="F6" s="288">
        <v>850</v>
      </c>
      <c r="G6" s="151"/>
      <c r="H6" s="149"/>
      <c r="I6" s="145"/>
      <c r="J6" s="152"/>
      <c r="K6" s="252"/>
      <c r="L6" s="149"/>
      <c r="M6" s="145"/>
      <c r="N6" s="153"/>
      <c r="O6" s="253"/>
      <c r="P6" s="149"/>
      <c r="Q6" s="145"/>
      <c r="R6" s="146"/>
      <c r="S6" s="251"/>
      <c r="T6" s="282">
        <v>210120504020</v>
      </c>
      <c r="U6" s="329" t="s">
        <v>355</v>
      </c>
      <c r="V6" s="322">
        <v>1850</v>
      </c>
      <c r="W6" s="151"/>
      <c r="X6" s="275"/>
    </row>
    <row r="7" spans="1:24" ht="15.75" customHeight="1">
      <c r="A7" s="155"/>
      <c r="B7" s="210"/>
      <c r="C7" s="72"/>
      <c r="D7" s="282">
        <v>210120101030</v>
      </c>
      <c r="E7" s="327" t="s">
        <v>125</v>
      </c>
      <c r="F7" s="302">
        <v>1050</v>
      </c>
      <c r="G7" s="151"/>
      <c r="H7" s="149"/>
      <c r="I7" s="145"/>
      <c r="J7" s="152"/>
      <c r="K7" s="252"/>
      <c r="L7" s="149"/>
      <c r="M7" s="145"/>
      <c r="N7" s="153"/>
      <c r="O7" s="253"/>
      <c r="P7" s="149"/>
      <c r="Q7" s="145"/>
      <c r="R7" s="146"/>
      <c r="S7" s="251"/>
      <c r="T7" s="282">
        <v>210120504030</v>
      </c>
      <c r="U7" s="329" t="s">
        <v>356</v>
      </c>
      <c r="V7" s="154">
        <v>1400</v>
      </c>
      <c r="W7" s="151"/>
      <c r="X7" s="275"/>
    </row>
    <row r="8" spans="1:24" ht="15.75" customHeight="1">
      <c r="A8" s="155"/>
      <c r="B8" s="210"/>
      <c r="C8" s="72"/>
      <c r="D8" s="282">
        <v>210120101010</v>
      </c>
      <c r="E8" s="327" t="s">
        <v>126</v>
      </c>
      <c r="F8" s="301">
        <v>2550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127</v>
      </c>
      <c r="F9" s="288">
        <v>1250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128</v>
      </c>
      <c r="F10" s="289">
        <v>1200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9250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4700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47</v>
      </c>
      <c r="B29" s="216"/>
      <c r="C29" s="78"/>
      <c r="D29" s="284">
        <v>210140101050</v>
      </c>
      <c r="E29" s="328" t="s">
        <v>130</v>
      </c>
      <c r="F29" s="287">
        <v>1350</v>
      </c>
      <c r="G29" s="191"/>
      <c r="H29" s="189"/>
      <c r="I29" s="190"/>
      <c r="J29" s="192"/>
      <c r="K29" s="191"/>
      <c r="L29" s="189"/>
      <c r="M29" s="190"/>
      <c r="N29" s="192"/>
      <c r="O29" s="191"/>
      <c r="P29" s="189">
        <v>210140405002</v>
      </c>
      <c r="Q29" s="145" t="s">
        <v>379</v>
      </c>
      <c r="R29" s="146">
        <v>900</v>
      </c>
      <c r="S29" s="191"/>
      <c r="T29" s="189">
        <v>210140504030</v>
      </c>
      <c r="U29" s="333" t="s">
        <v>362</v>
      </c>
      <c r="V29" s="323">
        <v>1650</v>
      </c>
      <c r="W29" s="191"/>
      <c r="X29" s="274" t="s">
        <v>406</v>
      </c>
    </row>
    <row r="30" spans="1:24" ht="15.75" customHeight="1">
      <c r="A30" s="148">
        <f>SUM(G48,K48,O48,S48,W48)</f>
        <v>0</v>
      </c>
      <c r="B30" s="209">
        <f>SUM(F48,J48,N48,R48,V48)</f>
        <v>7750</v>
      </c>
      <c r="C30" s="75"/>
      <c r="D30" s="282">
        <v>210140101060</v>
      </c>
      <c r="E30" s="327" t="s">
        <v>131</v>
      </c>
      <c r="F30" s="288">
        <v>1700</v>
      </c>
      <c r="G30" s="151"/>
      <c r="H30" s="149"/>
      <c r="I30" s="145"/>
      <c r="J30" s="146"/>
      <c r="K30" s="151"/>
      <c r="L30" s="149"/>
      <c r="M30" s="145"/>
      <c r="N30" s="146"/>
      <c r="O30" s="151"/>
      <c r="P30" s="149"/>
      <c r="Q30" s="145"/>
      <c r="R30" s="146"/>
      <c r="S30" s="151"/>
      <c r="T30" s="149"/>
      <c r="U30" s="145"/>
      <c r="V30" s="169"/>
      <c r="W30" s="151"/>
      <c r="X30" s="275" t="s">
        <v>407</v>
      </c>
    </row>
    <row r="31" spans="1:24" ht="15.75" customHeight="1">
      <c r="A31" s="162"/>
      <c r="B31" s="213"/>
      <c r="C31" s="74" t="s">
        <v>39</v>
      </c>
      <c r="D31" s="283">
        <v>210140101010</v>
      </c>
      <c r="E31" s="327" t="s">
        <v>132</v>
      </c>
      <c r="F31" s="302">
        <v>2150</v>
      </c>
      <c r="G31" s="166"/>
      <c r="H31" s="163"/>
      <c r="I31" s="164"/>
      <c r="J31" s="167"/>
      <c r="K31" s="166"/>
      <c r="L31" s="163"/>
      <c r="M31" s="164"/>
      <c r="N31" s="167"/>
      <c r="O31" s="166"/>
      <c r="P31" s="163"/>
      <c r="Q31" s="164"/>
      <c r="R31" s="167"/>
      <c r="S31" s="166"/>
      <c r="T31" s="163"/>
      <c r="U31" s="164"/>
      <c r="V31" s="170"/>
      <c r="W31" s="166"/>
      <c r="X31" s="343" t="s">
        <v>559</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5200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1650</v>
      </c>
      <c r="W48" s="237">
        <f>SUM(W29:W47)</f>
        <v>0</v>
      </c>
      <c r="X48" s="238">
        <f>SUM(X29:X47)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29 U5:U7 X29:X47"/>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6:X27 X48">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49</v>
      </c>
      <c r="B5" s="208"/>
      <c r="C5" s="70"/>
      <c r="D5" s="280">
        <v>210130101010</v>
      </c>
      <c r="E5" s="328" t="s">
        <v>133</v>
      </c>
      <c r="F5" s="287">
        <v>1200</v>
      </c>
      <c r="G5" s="141"/>
      <c r="H5" s="139"/>
      <c r="I5" s="140"/>
      <c r="J5" s="142"/>
      <c r="K5" s="249"/>
      <c r="L5" s="280">
        <v>210130303010</v>
      </c>
      <c r="M5" s="190" t="s">
        <v>387</v>
      </c>
      <c r="N5" s="318">
        <v>50</v>
      </c>
      <c r="O5" s="250"/>
      <c r="P5" s="281">
        <v>210130405001</v>
      </c>
      <c r="Q5" s="145" t="s">
        <v>144</v>
      </c>
      <c r="R5" s="146">
        <v>650</v>
      </c>
      <c r="S5" s="251"/>
      <c r="T5" s="280">
        <v>210130504010</v>
      </c>
      <c r="U5" s="333" t="s">
        <v>357</v>
      </c>
      <c r="V5" s="323">
        <v>2650</v>
      </c>
      <c r="W5" s="141"/>
      <c r="X5" s="274" t="s">
        <v>146</v>
      </c>
    </row>
    <row r="6" spans="1:24" ht="15.75" customHeight="1">
      <c r="A6" s="148">
        <f>SUM(G48,K48,O48,S48,W48)</f>
        <v>0</v>
      </c>
      <c r="B6" s="209">
        <f>SUM(F48,J48,N48,R48,V48)</f>
        <v>34000</v>
      </c>
      <c r="C6" s="71"/>
      <c r="D6" s="282">
        <v>210130101020</v>
      </c>
      <c r="E6" s="327" t="s">
        <v>134</v>
      </c>
      <c r="F6" s="288">
        <v>2550</v>
      </c>
      <c r="G6" s="151"/>
      <c r="H6" s="149"/>
      <c r="I6" s="145"/>
      <c r="J6" s="152"/>
      <c r="K6" s="252"/>
      <c r="L6" s="149">
        <v>210130303040</v>
      </c>
      <c r="M6" s="329" t="s">
        <v>143</v>
      </c>
      <c r="N6" s="316">
        <v>650</v>
      </c>
      <c r="O6" s="253"/>
      <c r="P6" s="282">
        <v>210130405002</v>
      </c>
      <c r="Q6" s="145" t="s">
        <v>142</v>
      </c>
      <c r="R6" s="146">
        <v>250</v>
      </c>
      <c r="S6" s="251"/>
      <c r="T6" s="282">
        <v>210130504020</v>
      </c>
      <c r="U6" s="334" t="s">
        <v>358</v>
      </c>
      <c r="V6" s="325">
        <v>1350</v>
      </c>
      <c r="W6" s="151"/>
      <c r="X6" s="275" t="s">
        <v>540</v>
      </c>
    </row>
    <row r="7" spans="1:24" ht="15.75" customHeight="1">
      <c r="A7" s="155"/>
      <c r="B7" s="210"/>
      <c r="C7" s="72"/>
      <c r="D7" s="282">
        <v>210130101040</v>
      </c>
      <c r="E7" s="327" t="s">
        <v>135</v>
      </c>
      <c r="F7" s="302">
        <v>1450</v>
      </c>
      <c r="G7" s="151"/>
      <c r="H7" s="149"/>
      <c r="I7" s="145"/>
      <c r="J7" s="152"/>
      <c r="K7" s="252"/>
      <c r="L7" s="149"/>
      <c r="M7" s="329"/>
      <c r="N7" s="316"/>
      <c r="O7" s="251"/>
      <c r="P7" s="282">
        <v>210130405003</v>
      </c>
      <c r="Q7" s="145" t="s">
        <v>145</v>
      </c>
      <c r="R7" s="146">
        <v>150</v>
      </c>
      <c r="S7" s="251"/>
      <c r="T7" s="282">
        <v>210130504040</v>
      </c>
      <c r="U7" s="334" t="s">
        <v>423</v>
      </c>
      <c r="V7" s="325">
        <v>2350</v>
      </c>
      <c r="W7" s="151"/>
      <c r="X7" s="275" t="s">
        <v>391</v>
      </c>
    </row>
    <row r="8" spans="1:24" ht="15.75" customHeight="1">
      <c r="A8" s="155"/>
      <c r="B8" s="210"/>
      <c r="C8" s="72"/>
      <c r="D8" s="282">
        <v>210130101050</v>
      </c>
      <c r="E8" s="327" t="s">
        <v>136</v>
      </c>
      <c r="F8" s="302">
        <v>1400</v>
      </c>
      <c r="G8" s="151"/>
      <c r="H8" s="149"/>
      <c r="I8" s="145"/>
      <c r="J8" s="152"/>
      <c r="K8" s="252"/>
      <c r="L8" s="158"/>
      <c r="M8" s="159"/>
      <c r="N8" s="157"/>
      <c r="O8" s="151"/>
      <c r="P8" s="149"/>
      <c r="Q8" s="145"/>
      <c r="R8" s="146"/>
      <c r="S8" s="251"/>
      <c r="T8" s="282">
        <v>210130504030</v>
      </c>
      <c r="U8" s="331" t="s">
        <v>359</v>
      </c>
      <c r="V8" s="322">
        <v>1800</v>
      </c>
      <c r="W8" s="151"/>
      <c r="X8" s="275" t="s">
        <v>147</v>
      </c>
    </row>
    <row r="9" spans="1:24" ht="15.75" customHeight="1">
      <c r="A9" s="155"/>
      <c r="B9" s="210"/>
      <c r="C9" s="72"/>
      <c r="D9" s="282">
        <v>210130101060</v>
      </c>
      <c r="E9" s="327" t="s">
        <v>137</v>
      </c>
      <c r="F9" s="302">
        <v>1150</v>
      </c>
      <c r="G9" s="151"/>
      <c r="H9" s="149"/>
      <c r="I9" s="145"/>
      <c r="J9" s="157"/>
      <c r="K9" s="251"/>
      <c r="L9" s="149"/>
      <c r="M9" s="145"/>
      <c r="N9" s="157"/>
      <c r="O9" s="251"/>
      <c r="P9" s="149"/>
      <c r="Q9" s="145"/>
      <c r="R9" s="146"/>
      <c r="S9" s="151"/>
      <c r="T9" s="282">
        <v>210130504050</v>
      </c>
      <c r="U9" s="338" t="s">
        <v>360</v>
      </c>
      <c r="V9" s="335">
        <v>1550</v>
      </c>
      <c r="W9" s="151"/>
      <c r="X9" s="278"/>
    </row>
    <row r="10" spans="1:24" ht="15.75" customHeight="1">
      <c r="A10" s="155"/>
      <c r="B10" s="210"/>
      <c r="C10" s="72"/>
      <c r="D10" s="282">
        <v>210130101070</v>
      </c>
      <c r="E10" s="327" t="s">
        <v>138</v>
      </c>
      <c r="F10" s="302">
        <v>900</v>
      </c>
      <c r="G10" s="151"/>
      <c r="H10" s="149"/>
      <c r="I10" s="145"/>
      <c r="J10" s="157"/>
      <c r="K10" s="251"/>
      <c r="L10" s="149"/>
      <c r="M10" s="145"/>
      <c r="N10" s="157"/>
      <c r="O10" s="251"/>
      <c r="P10" s="149"/>
      <c r="Q10" s="145"/>
      <c r="R10" s="146"/>
      <c r="S10" s="151"/>
      <c r="T10" s="282">
        <v>210130504060</v>
      </c>
      <c r="U10" s="337" t="s">
        <v>361</v>
      </c>
      <c r="V10" s="336">
        <v>2100</v>
      </c>
      <c r="W10" s="151"/>
      <c r="X10" s="278"/>
    </row>
    <row r="11" spans="1:24" ht="15.75" customHeight="1">
      <c r="A11" s="155"/>
      <c r="B11" s="210"/>
      <c r="C11" s="72"/>
      <c r="D11" s="282">
        <v>210130101080</v>
      </c>
      <c r="E11" s="327" t="s">
        <v>139</v>
      </c>
      <c r="F11" s="302">
        <v>1750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140</v>
      </c>
      <c r="F12" s="302">
        <v>3350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210130101110</v>
      </c>
      <c r="E13" s="327" t="s">
        <v>141</v>
      </c>
      <c r="F13" s="302">
        <v>2550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210130101130</v>
      </c>
      <c r="E14" s="327" t="s">
        <v>397</v>
      </c>
      <c r="F14" s="302">
        <v>2600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210130101120</v>
      </c>
      <c r="E15" s="327" t="s">
        <v>429</v>
      </c>
      <c r="F15" s="302">
        <v>1550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3"/>
      <c r="D16" s="163"/>
      <c r="E16" s="164"/>
      <c r="F16" s="168"/>
      <c r="G16" s="166"/>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11　店</v>
      </c>
      <c r="F48" s="174">
        <f>SUM(F5:F47)</f>
        <v>20450</v>
      </c>
      <c r="G48" s="174">
        <f>SUM(G5:G47)</f>
        <v>0</v>
      </c>
      <c r="H48" s="172"/>
      <c r="I48" s="201" t="str">
        <f>CONCATENATE(FIXED(COUNTA(I5:I47),0,0),"　店")</f>
        <v>0　店</v>
      </c>
      <c r="J48" s="174">
        <f>SUM(J5:J47)</f>
        <v>0</v>
      </c>
      <c r="K48" s="174">
        <f>SUM(K5:K47)</f>
        <v>0</v>
      </c>
      <c r="L48" s="172"/>
      <c r="M48" s="201" t="str">
        <f>CONCATENATE(FIXED(COUNTA(M5:M47),0,0),"　店")</f>
        <v>2　店</v>
      </c>
      <c r="N48" s="174">
        <f>SUM(N5:N47)</f>
        <v>700</v>
      </c>
      <c r="O48" s="174">
        <f>SUM(O5:O47)</f>
        <v>0</v>
      </c>
      <c r="P48" s="172"/>
      <c r="Q48" s="201" t="str">
        <f>CONCATENATE(FIXED(COUNTA(Q5:Q47),0,0),"　店")</f>
        <v>3　店</v>
      </c>
      <c r="R48" s="174">
        <f>SUM(R5:R47)</f>
        <v>1050</v>
      </c>
      <c r="S48" s="175">
        <f>SUM(S5:S47)</f>
        <v>0</v>
      </c>
      <c r="T48" s="172"/>
      <c r="U48" s="173" t="str">
        <f>CONCATENATE(FIXED(COUNTA(U5:U47),0,0),"　店")</f>
        <v>6　店</v>
      </c>
      <c r="V48" s="174">
        <f>SUM(V5:V47)</f>
        <v>11800</v>
      </c>
      <c r="W48" s="237">
        <f>SUM(W5:W47)</f>
        <v>0</v>
      </c>
      <c r="X48" s="239">
        <f>SUM(X5:X47)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O20:P20 O23:P23 L5 W5:W48 O24:O48 S4:S48 P5:P18 O21:O22 G5:G48 L8:L47 O5:O19 K5:K48">
      <formula1>N20</formula1>
    </dataValidation>
    <dataValidation type="whole" operator="lessThanOrEqual" allowBlank="1" showInputMessage="1" showErrorMessage="1" sqref="U21:U22 U19 U24:U25 T26:U47 T5:T25">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6:L7">
      <formula1>K7</formula1>
    </dataValidation>
    <dataValidation type="whole" operator="lessThanOrEqual" allowBlank="1" showInputMessage="1" showErrorMessage="1" sqref="V5:V47">
      <formula1>G5</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A6+A26+A40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53</v>
      </c>
      <c r="B5" s="208"/>
      <c r="C5" s="70"/>
      <c r="D5" s="280">
        <v>210210101020</v>
      </c>
      <c r="E5" s="328" t="s">
        <v>148</v>
      </c>
      <c r="F5" s="287">
        <v>2350</v>
      </c>
      <c r="G5" s="141"/>
      <c r="H5" s="280">
        <v>210210202010</v>
      </c>
      <c r="I5" s="190" t="s">
        <v>152</v>
      </c>
      <c r="J5" s="309">
        <v>1000</v>
      </c>
      <c r="K5" s="249"/>
      <c r="L5" s="139"/>
      <c r="M5" s="140"/>
      <c r="N5" s="143"/>
      <c r="O5" s="250"/>
      <c r="P5" s="144">
        <v>210210405001</v>
      </c>
      <c r="Q5" s="145" t="s">
        <v>153</v>
      </c>
      <c r="R5" s="146">
        <v>300</v>
      </c>
      <c r="S5" s="251"/>
      <c r="T5" s="280">
        <v>210210504020</v>
      </c>
      <c r="U5" s="333" t="s">
        <v>369</v>
      </c>
      <c r="V5" s="323">
        <v>1950</v>
      </c>
      <c r="W5" s="141"/>
      <c r="X5" s="274" t="s">
        <v>166</v>
      </c>
    </row>
    <row r="6" spans="1:24" ht="15.75" customHeight="1">
      <c r="A6" s="148">
        <f>SUM(G22,K22,O22,S22,W22)</f>
        <v>0</v>
      </c>
      <c r="B6" s="209">
        <f>SUM(F22,J22,N22,R22,V22)</f>
        <v>38750</v>
      </c>
      <c r="C6" s="71"/>
      <c r="D6" s="282">
        <v>210210101010</v>
      </c>
      <c r="E6" s="327" t="s">
        <v>149</v>
      </c>
      <c r="F6" s="288">
        <v>5300</v>
      </c>
      <c r="G6" s="151"/>
      <c r="H6" s="282"/>
      <c r="I6" s="329"/>
      <c r="J6" s="310"/>
      <c r="K6" s="252"/>
      <c r="L6" s="149"/>
      <c r="M6" s="145"/>
      <c r="N6" s="153"/>
      <c r="O6" s="253"/>
      <c r="P6" s="149">
        <v>210210405002</v>
      </c>
      <c r="Q6" s="145" t="s">
        <v>154</v>
      </c>
      <c r="R6" s="146">
        <v>650</v>
      </c>
      <c r="S6" s="251"/>
      <c r="T6" s="282">
        <v>210210504030</v>
      </c>
      <c r="U6" s="334" t="s">
        <v>370</v>
      </c>
      <c r="V6" s="325">
        <v>3100</v>
      </c>
      <c r="W6" s="151"/>
      <c r="X6" s="275" t="s">
        <v>562</v>
      </c>
    </row>
    <row r="7" spans="1:24" ht="15.75" customHeight="1">
      <c r="A7" s="155"/>
      <c r="B7" s="210"/>
      <c r="C7" s="72"/>
      <c r="D7" s="282">
        <v>210210101110</v>
      </c>
      <c r="E7" s="327" t="s">
        <v>150</v>
      </c>
      <c r="F7" s="302">
        <v>1450</v>
      </c>
      <c r="G7" s="151"/>
      <c r="H7" s="282"/>
      <c r="I7" s="145"/>
      <c r="J7" s="152"/>
      <c r="K7" s="252"/>
      <c r="L7" s="149"/>
      <c r="M7" s="145"/>
      <c r="N7" s="153"/>
      <c r="O7" s="253"/>
      <c r="P7" s="149">
        <v>210210405004</v>
      </c>
      <c r="Q7" s="145" t="s">
        <v>155</v>
      </c>
      <c r="R7" s="146">
        <v>600</v>
      </c>
      <c r="S7" s="251"/>
      <c r="T7" s="282">
        <v>210210504045</v>
      </c>
      <c r="U7" s="334" t="s">
        <v>371</v>
      </c>
      <c r="V7" s="325">
        <v>2800</v>
      </c>
      <c r="W7" s="151"/>
      <c r="X7" s="275"/>
    </row>
    <row r="8" spans="1:24" ht="15.75" customHeight="1">
      <c r="A8" s="155"/>
      <c r="B8" s="210"/>
      <c r="C8" s="72"/>
      <c r="D8" s="282">
        <v>210210101040</v>
      </c>
      <c r="E8" s="327" t="s">
        <v>420</v>
      </c>
      <c r="F8" s="302">
        <v>1650</v>
      </c>
      <c r="G8" s="151"/>
      <c r="H8" s="149"/>
      <c r="I8" s="145"/>
      <c r="J8" s="152"/>
      <c r="K8" s="252"/>
      <c r="L8" s="149"/>
      <c r="M8" s="145"/>
      <c r="N8" s="157"/>
      <c r="O8" s="251"/>
      <c r="P8" s="149"/>
      <c r="Q8" s="145"/>
      <c r="R8" s="146"/>
      <c r="S8" s="251"/>
      <c r="T8" s="282">
        <v>210210504050</v>
      </c>
      <c r="U8" s="331" t="s">
        <v>372</v>
      </c>
      <c r="V8" s="322">
        <v>1750</v>
      </c>
      <c r="W8" s="151"/>
      <c r="X8" s="275"/>
    </row>
    <row r="9" spans="1:24" ht="15.75" customHeight="1">
      <c r="A9" s="155"/>
      <c r="B9" s="210"/>
      <c r="C9" s="72"/>
      <c r="D9" s="282">
        <v>210210101060</v>
      </c>
      <c r="E9" s="327" t="s">
        <v>435</v>
      </c>
      <c r="F9" s="302">
        <v>2150</v>
      </c>
      <c r="G9" s="151"/>
      <c r="H9" s="149"/>
      <c r="I9" s="145"/>
      <c r="J9" s="157"/>
      <c r="K9" s="251"/>
      <c r="L9" s="149"/>
      <c r="M9" s="145"/>
      <c r="N9" s="157"/>
      <c r="O9" s="251"/>
      <c r="P9" s="149"/>
      <c r="Q9" s="145"/>
      <c r="R9" s="146"/>
      <c r="S9" s="151"/>
      <c r="T9" s="282">
        <v>210215504010</v>
      </c>
      <c r="U9" s="338" t="s">
        <v>156</v>
      </c>
      <c r="V9" s="326">
        <v>500</v>
      </c>
      <c r="W9" s="151"/>
      <c r="X9" s="275"/>
    </row>
    <row r="10" spans="1:24" ht="15.75" customHeight="1">
      <c r="A10" s="155"/>
      <c r="B10" s="210"/>
      <c r="C10" s="72" t="s">
        <v>392</v>
      </c>
      <c r="D10" s="282">
        <v>210210101070</v>
      </c>
      <c r="E10" s="327" t="s">
        <v>436</v>
      </c>
      <c r="F10" s="302">
        <v>3950</v>
      </c>
      <c r="G10" s="151"/>
      <c r="H10" s="149"/>
      <c r="I10" s="145"/>
      <c r="J10" s="157"/>
      <c r="K10" s="251"/>
      <c r="L10" s="149"/>
      <c r="M10" s="145"/>
      <c r="N10" s="157"/>
      <c r="O10" s="251"/>
      <c r="P10" s="149"/>
      <c r="Q10" s="145"/>
      <c r="R10" s="146"/>
      <c r="S10" s="151"/>
      <c r="T10" s="149"/>
      <c r="U10" s="337"/>
      <c r="V10" s="321"/>
      <c r="W10" s="160"/>
      <c r="X10" s="275" t="s">
        <v>414</v>
      </c>
    </row>
    <row r="11" spans="1:24" ht="15.75" customHeight="1">
      <c r="A11" s="155"/>
      <c r="B11" s="210"/>
      <c r="C11" s="72"/>
      <c r="D11" s="282">
        <v>210210101050</v>
      </c>
      <c r="E11" s="327" t="s">
        <v>434</v>
      </c>
      <c r="F11" s="302">
        <v>3700</v>
      </c>
      <c r="G11" s="151"/>
      <c r="H11" s="158"/>
      <c r="I11" s="159"/>
      <c r="J11" s="146"/>
      <c r="K11" s="151"/>
      <c r="L11" s="158"/>
      <c r="M11" s="159"/>
      <c r="N11" s="157"/>
      <c r="O11" s="151"/>
      <c r="P11" s="149"/>
      <c r="Q11" s="145"/>
      <c r="R11" s="146"/>
      <c r="S11" s="151"/>
      <c r="T11" s="149"/>
      <c r="U11" s="145"/>
      <c r="V11" s="154"/>
      <c r="W11" s="151"/>
      <c r="X11" s="275" t="s">
        <v>415</v>
      </c>
    </row>
    <row r="12" spans="1:24" ht="15.75" customHeight="1">
      <c r="A12" s="155"/>
      <c r="B12" s="210"/>
      <c r="C12" s="72"/>
      <c r="D12" s="282">
        <v>210210101080</v>
      </c>
      <c r="E12" s="327" t="s">
        <v>151</v>
      </c>
      <c r="F12" s="302">
        <v>2500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122</v>
      </c>
      <c r="D13" s="282">
        <v>210215101010</v>
      </c>
      <c r="E13" s="327" t="s">
        <v>437</v>
      </c>
      <c r="F13" s="302">
        <v>2150</v>
      </c>
      <c r="G13" s="151"/>
      <c r="H13" s="149"/>
      <c r="I13" s="145"/>
      <c r="J13" s="152"/>
      <c r="K13" s="252"/>
      <c r="L13" s="149"/>
      <c r="M13" s="145"/>
      <c r="N13" s="157"/>
      <c r="O13" s="251"/>
      <c r="P13" s="149"/>
      <c r="Q13" s="145"/>
      <c r="R13" s="146"/>
      <c r="S13" s="251"/>
      <c r="T13" s="149"/>
      <c r="U13" s="145"/>
      <c r="V13" s="154"/>
      <c r="W13" s="151"/>
      <c r="X13" s="275" t="s">
        <v>416</v>
      </c>
    </row>
    <row r="14" spans="1:24" ht="15.75" customHeight="1">
      <c r="A14" s="155"/>
      <c r="B14" s="210"/>
      <c r="C14" s="72"/>
      <c r="D14" s="282">
        <v>210215101020</v>
      </c>
      <c r="E14" s="327" t="s">
        <v>438</v>
      </c>
      <c r="F14" s="302">
        <v>900</v>
      </c>
      <c r="G14" s="151"/>
      <c r="H14" s="149"/>
      <c r="I14" s="145"/>
      <c r="J14" s="157"/>
      <c r="K14" s="251"/>
      <c r="L14" s="149"/>
      <c r="M14" s="145"/>
      <c r="N14" s="157"/>
      <c r="O14" s="251"/>
      <c r="P14" s="149"/>
      <c r="Q14" s="145"/>
      <c r="R14" s="146"/>
      <c r="S14" s="151"/>
      <c r="T14" s="149"/>
      <c r="U14" s="145"/>
      <c r="V14" s="154"/>
      <c r="W14" s="151"/>
      <c r="X14" s="275" t="s">
        <v>417</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row>
    <row r="16" spans="1:24" ht="15.75" customHeight="1">
      <c r="A16" s="155"/>
      <c r="B16" s="210"/>
      <c r="C16" s="72"/>
      <c r="D16" s="149"/>
      <c r="E16" s="327"/>
      <c r="F16" s="302" t="s">
        <v>388</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26100</v>
      </c>
      <c r="G22" s="175">
        <f>SUM(G5:G21)</f>
        <v>0</v>
      </c>
      <c r="H22" s="172"/>
      <c r="I22" s="173" t="str">
        <f>CONCATENATE(FIXED(COUNTA(I5:I21),0,0),"　店")</f>
        <v>1　店</v>
      </c>
      <c r="J22" s="174">
        <f>SUM(J5:J21)</f>
        <v>1000</v>
      </c>
      <c r="K22" s="175">
        <f>SUM(K5:K21)</f>
        <v>0</v>
      </c>
      <c r="L22" s="172"/>
      <c r="M22" s="173" t="str">
        <f>CONCATENATE(FIXED(COUNTA(M5:M21),0,0),"　店")</f>
        <v>0　店</v>
      </c>
      <c r="N22" s="174">
        <f>SUM(N5:N21)</f>
        <v>0</v>
      </c>
      <c r="O22" s="175">
        <f>SUM(O5:O21)</f>
        <v>0</v>
      </c>
      <c r="P22" s="172"/>
      <c r="Q22" s="173" t="str">
        <f>CONCATENATE(FIXED(COUNTA(Q5:Q21),0,0),"　店")</f>
        <v>3　店</v>
      </c>
      <c r="R22" s="174">
        <f>SUM(R5:R21)</f>
        <v>1550</v>
      </c>
      <c r="S22" s="175">
        <f>SUM(S5:S21)</f>
        <v>0</v>
      </c>
      <c r="T22" s="172"/>
      <c r="U22" s="173" t="str">
        <f>CONCATENATE(FIXED(COUNTA(U5:U21),0,0),"　店")</f>
        <v>5　店</v>
      </c>
      <c r="V22" s="174">
        <f>SUM(V5:V21)</f>
        <v>10100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394" t="s">
        <v>0</v>
      </c>
      <c r="B24" s="395"/>
      <c r="C24" s="77"/>
      <c r="D24" s="389" t="s">
        <v>3</v>
      </c>
      <c r="E24" s="390"/>
      <c r="F24" s="391"/>
      <c r="G24" s="136" t="s">
        <v>7</v>
      </c>
      <c r="H24" s="389" t="s">
        <v>4</v>
      </c>
      <c r="I24" s="390"/>
      <c r="J24" s="391"/>
      <c r="K24" s="137" t="s">
        <v>7</v>
      </c>
      <c r="L24" s="389" t="s">
        <v>5</v>
      </c>
      <c r="M24" s="390"/>
      <c r="N24" s="391"/>
      <c r="O24" s="137" t="s">
        <v>7</v>
      </c>
      <c r="P24" s="389" t="s">
        <v>6</v>
      </c>
      <c r="Q24" s="390"/>
      <c r="R24" s="391"/>
      <c r="S24" s="137" t="s">
        <v>7</v>
      </c>
      <c r="T24" s="407" t="s">
        <v>71</v>
      </c>
      <c r="U24" s="390"/>
      <c r="V24" s="391"/>
      <c r="W24" s="136" t="s">
        <v>7</v>
      </c>
      <c r="X24" s="136" t="s">
        <v>9</v>
      </c>
    </row>
    <row r="25" spans="1:24" ht="15.75" customHeight="1">
      <c r="A25" s="188" t="s">
        <v>54</v>
      </c>
      <c r="B25" s="216"/>
      <c r="C25" s="78"/>
      <c r="D25" s="284">
        <v>210260101010</v>
      </c>
      <c r="E25" s="328" t="s">
        <v>384</v>
      </c>
      <c r="F25" s="287">
        <v>1050</v>
      </c>
      <c r="G25" s="191"/>
      <c r="H25" s="189"/>
      <c r="I25" s="190"/>
      <c r="J25" s="192"/>
      <c r="K25" s="191"/>
      <c r="L25" s="189"/>
      <c r="M25" s="190"/>
      <c r="N25" s="192"/>
      <c r="O25" s="191"/>
      <c r="P25" s="189">
        <v>210260405001</v>
      </c>
      <c r="Q25" s="145" t="s">
        <v>157</v>
      </c>
      <c r="R25" s="146">
        <v>350</v>
      </c>
      <c r="S25" s="191"/>
      <c r="T25" s="284">
        <v>210260504050</v>
      </c>
      <c r="U25" s="333" t="s">
        <v>158</v>
      </c>
      <c r="V25" s="323">
        <v>1000</v>
      </c>
      <c r="W25" s="191"/>
      <c r="X25" s="274" t="s">
        <v>168</v>
      </c>
    </row>
    <row r="26" spans="1:24" ht="15.75" customHeight="1">
      <c r="A26" s="148">
        <f>SUM(G36,K36,O36,S36,W36)</f>
        <v>0</v>
      </c>
      <c r="B26" s="209">
        <f>SUM(F36,J36,N36,R36,V36)</f>
        <v>8050</v>
      </c>
      <c r="C26" s="75"/>
      <c r="D26" s="282">
        <v>210260101030</v>
      </c>
      <c r="E26" s="327" t="s">
        <v>385</v>
      </c>
      <c r="F26" s="288">
        <v>1650</v>
      </c>
      <c r="G26" s="151"/>
      <c r="H26" s="149"/>
      <c r="I26" s="145"/>
      <c r="J26" s="146"/>
      <c r="K26" s="151"/>
      <c r="L26" s="149"/>
      <c r="M26" s="145"/>
      <c r="N26" s="146"/>
      <c r="O26" s="151"/>
      <c r="P26" s="149"/>
      <c r="Q26" s="145"/>
      <c r="R26" s="146" t="s">
        <v>388</v>
      </c>
      <c r="S26" s="151"/>
      <c r="T26" s="282">
        <v>210260504030</v>
      </c>
      <c r="U26" s="334" t="s">
        <v>159</v>
      </c>
      <c r="V26" s="325">
        <v>650</v>
      </c>
      <c r="W26" s="151"/>
      <c r="X26" s="275" t="s">
        <v>531</v>
      </c>
    </row>
    <row r="27" spans="1:24" ht="15.75" customHeight="1">
      <c r="A27" s="162"/>
      <c r="B27" s="213"/>
      <c r="C27" s="74"/>
      <c r="D27" s="283">
        <v>210260101040</v>
      </c>
      <c r="E27" s="327" t="s">
        <v>447</v>
      </c>
      <c r="F27" s="302">
        <v>2200</v>
      </c>
      <c r="G27" s="166"/>
      <c r="H27" s="163"/>
      <c r="I27" s="164"/>
      <c r="J27" s="167"/>
      <c r="K27" s="166"/>
      <c r="L27" s="163"/>
      <c r="M27" s="164"/>
      <c r="N27" s="167"/>
      <c r="O27" s="166"/>
      <c r="P27" s="163"/>
      <c r="Q27" s="145"/>
      <c r="R27" s="146" t="s">
        <v>388</v>
      </c>
      <c r="S27" s="166"/>
      <c r="T27" s="163"/>
      <c r="U27" s="334"/>
      <c r="V27" s="325" t="s">
        <v>388</v>
      </c>
      <c r="W27" s="166"/>
      <c r="X27" s="275"/>
    </row>
    <row r="28" spans="1:24" ht="15.75" customHeight="1">
      <c r="A28" s="162"/>
      <c r="B28" s="213"/>
      <c r="C28" s="74"/>
      <c r="D28" s="283">
        <v>210260101050</v>
      </c>
      <c r="E28" s="327" t="s">
        <v>448</v>
      </c>
      <c r="F28" s="302">
        <v>1150</v>
      </c>
      <c r="G28" s="166"/>
      <c r="H28" s="163"/>
      <c r="I28" s="164"/>
      <c r="J28" s="167"/>
      <c r="K28" s="166"/>
      <c r="L28" s="163"/>
      <c r="M28" s="164"/>
      <c r="N28" s="167"/>
      <c r="O28" s="166"/>
      <c r="P28" s="163"/>
      <c r="Q28" s="164"/>
      <c r="R28" s="167"/>
      <c r="S28" s="166"/>
      <c r="T28" s="163"/>
      <c r="U28" s="331"/>
      <c r="V28" s="322" t="s">
        <v>388</v>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t="s">
        <v>388</v>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6050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394" t="s">
        <v>0</v>
      </c>
      <c r="B38" s="395"/>
      <c r="C38" s="77"/>
      <c r="D38" s="389" t="s">
        <v>3</v>
      </c>
      <c r="E38" s="390"/>
      <c r="F38" s="391"/>
      <c r="G38" s="136" t="s">
        <v>7</v>
      </c>
      <c r="H38" s="389" t="s">
        <v>4</v>
      </c>
      <c r="I38" s="390"/>
      <c r="J38" s="391"/>
      <c r="K38" s="137" t="s">
        <v>7</v>
      </c>
      <c r="L38" s="389" t="s">
        <v>5</v>
      </c>
      <c r="M38" s="390"/>
      <c r="N38" s="391"/>
      <c r="O38" s="137" t="s">
        <v>7</v>
      </c>
      <c r="P38" s="389" t="s">
        <v>6</v>
      </c>
      <c r="Q38" s="390"/>
      <c r="R38" s="391"/>
      <c r="S38" s="137" t="s">
        <v>7</v>
      </c>
      <c r="T38" s="407" t="s">
        <v>71</v>
      </c>
      <c r="U38" s="390"/>
      <c r="V38" s="391"/>
      <c r="W38" s="136" t="s">
        <v>7</v>
      </c>
      <c r="X38" s="136" t="s">
        <v>9</v>
      </c>
    </row>
    <row r="39" spans="1:24" ht="15.75" customHeight="1">
      <c r="A39" s="188" t="s">
        <v>55</v>
      </c>
      <c r="B39" s="216"/>
      <c r="C39" s="78"/>
      <c r="D39" s="284">
        <v>210221101010</v>
      </c>
      <c r="E39" s="328" t="s">
        <v>165</v>
      </c>
      <c r="F39" s="287">
        <v>2450</v>
      </c>
      <c r="G39" s="191"/>
      <c r="H39" s="189"/>
      <c r="I39" s="190"/>
      <c r="J39" s="192"/>
      <c r="K39" s="191"/>
      <c r="L39" s="189"/>
      <c r="M39" s="190"/>
      <c r="N39" s="192"/>
      <c r="O39" s="191"/>
      <c r="P39" s="189">
        <v>210221405001</v>
      </c>
      <c r="Q39" s="145" t="s">
        <v>160</v>
      </c>
      <c r="R39" s="146">
        <v>300</v>
      </c>
      <c r="S39" s="191"/>
      <c r="T39" s="189">
        <v>210221504010</v>
      </c>
      <c r="U39" s="333" t="s">
        <v>162</v>
      </c>
      <c r="V39" s="323">
        <v>2200</v>
      </c>
      <c r="W39" s="191"/>
      <c r="X39" s="274"/>
    </row>
    <row r="40" spans="1:24" ht="15.75" customHeight="1">
      <c r="A40" s="148">
        <f>SUM(G48,K48,O48,S48,W48)</f>
        <v>0</v>
      </c>
      <c r="B40" s="209">
        <f>SUM(F48,J48,N48,R48,V48)</f>
        <v>15350</v>
      </c>
      <c r="C40" s="75"/>
      <c r="D40" s="283">
        <v>210220101030</v>
      </c>
      <c r="E40" s="327" t="s">
        <v>383</v>
      </c>
      <c r="F40" s="288">
        <v>3450</v>
      </c>
      <c r="G40" s="166"/>
      <c r="H40" s="149"/>
      <c r="I40" s="145"/>
      <c r="J40" s="146"/>
      <c r="K40" s="151"/>
      <c r="L40" s="149"/>
      <c r="M40" s="145"/>
      <c r="N40" s="146"/>
      <c r="O40" s="151"/>
      <c r="P40" s="149">
        <v>210220405010</v>
      </c>
      <c r="Q40" s="145" t="s">
        <v>161</v>
      </c>
      <c r="R40" s="146">
        <v>100</v>
      </c>
      <c r="S40" s="151"/>
      <c r="T40" s="149">
        <v>210221504020</v>
      </c>
      <c r="U40" s="334" t="s">
        <v>163</v>
      </c>
      <c r="V40" s="325">
        <v>1450</v>
      </c>
      <c r="W40" s="151"/>
      <c r="X40" s="275"/>
    </row>
    <row r="41" spans="1:24" ht="15.75" customHeight="1">
      <c r="A41" s="162"/>
      <c r="B41" s="213"/>
      <c r="C41" s="74"/>
      <c r="D41" s="283">
        <v>210220101040</v>
      </c>
      <c r="E41" s="327" t="s">
        <v>439</v>
      </c>
      <c r="F41" s="302">
        <v>3350</v>
      </c>
      <c r="G41" s="166"/>
      <c r="H41" s="163"/>
      <c r="I41" s="164"/>
      <c r="J41" s="167"/>
      <c r="K41" s="166"/>
      <c r="L41" s="163"/>
      <c r="M41" s="164"/>
      <c r="N41" s="167"/>
      <c r="O41" s="166"/>
      <c r="P41" s="163"/>
      <c r="Q41" s="145"/>
      <c r="R41" s="146" t="s">
        <v>388</v>
      </c>
      <c r="S41" s="166"/>
      <c r="T41" s="163">
        <v>210220504020</v>
      </c>
      <c r="U41" s="334" t="s">
        <v>164</v>
      </c>
      <c r="V41" s="325">
        <v>1150</v>
      </c>
      <c r="W41" s="166"/>
      <c r="X41" s="275"/>
    </row>
    <row r="42" spans="1:24" ht="15.75" customHeight="1">
      <c r="A42" s="162"/>
      <c r="B42" s="213"/>
      <c r="C42" s="74"/>
      <c r="D42" s="149"/>
      <c r="E42" s="145"/>
      <c r="F42" s="302" t="s">
        <v>388</v>
      </c>
      <c r="G42" s="151"/>
      <c r="H42" s="163"/>
      <c r="I42" s="164"/>
      <c r="J42" s="167"/>
      <c r="K42" s="166"/>
      <c r="L42" s="163"/>
      <c r="M42" s="164"/>
      <c r="N42" s="167"/>
      <c r="O42" s="166"/>
      <c r="P42" s="163"/>
      <c r="Q42" s="164"/>
      <c r="R42" s="167"/>
      <c r="S42" s="166"/>
      <c r="T42" s="163">
        <v>210220504010</v>
      </c>
      <c r="U42" s="331" t="s">
        <v>402</v>
      </c>
      <c r="V42" s="322">
        <v>900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388</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388</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9250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5700</v>
      </c>
      <c r="W48" s="237">
        <f>SUM(W39:W47)</f>
        <v>0</v>
      </c>
      <c r="X48" s="238">
        <f>SUM(X39:X47)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25:U30 U5:U1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5:V21 V25:V35 V39:V47">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50</v>
      </c>
      <c r="B5" s="208"/>
      <c r="C5" s="70" t="s">
        <v>325</v>
      </c>
      <c r="D5" s="280">
        <v>210230101010</v>
      </c>
      <c r="E5" s="328" t="s">
        <v>169</v>
      </c>
      <c r="F5" s="287">
        <v>2400</v>
      </c>
      <c r="G5" s="141"/>
      <c r="H5" s="139"/>
      <c r="I5" s="140"/>
      <c r="J5" s="142"/>
      <c r="K5" s="249"/>
      <c r="L5" s="139"/>
      <c r="M5" s="140"/>
      <c r="N5" s="143"/>
      <c r="O5" s="250"/>
      <c r="P5" s="144">
        <v>210230405020</v>
      </c>
      <c r="Q5" s="145" t="s">
        <v>170</v>
      </c>
      <c r="R5" s="146">
        <v>250</v>
      </c>
      <c r="S5" s="251"/>
      <c r="T5" s="139">
        <v>210230504010</v>
      </c>
      <c r="U5" s="333" t="s">
        <v>171</v>
      </c>
      <c r="V5" s="323">
        <v>2850</v>
      </c>
      <c r="W5" s="141"/>
      <c r="X5" s="274" t="s">
        <v>561</v>
      </c>
    </row>
    <row r="6" spans="1:24" ht="15.75" customHeight="1">
      <c r="A6" s="148">
        <f>SUM(G14,K14,O14,S14,W14)</f>
        <v>0</v>
      </c>
      <c r="B6" s="209">
        <f>SUM(F14,J14,N14,R14,V14)</f>
        <v>9000</v>
      </c>
      <c r="C6" s="71" t="s">
        <v>122</v>
      </c>
      <c r="D6" s="282">
        <v>210230101020</v>
      </c>
      <c r="E6" s="327" t="s">
        <v>440</v>
      </c>
      <c r="F6" s="288">
        <v>1850</v>
      </c>
      <c r="G6" s="151"/>
      <c r="H6" s="149"/>
      <c r="I6" s="145"/>
      <c r="J6" s="152"/>
      <c r="K6" s="252"/>
      <c r="L6" s="149"/>
      <c r="M6" s="145"/>
      <c r="N6" s="153"/>
      <c r="O6" s="253"/>
      <c r="P6" s="149"/>
      <c r="Q6" s="145"/>
      <c r="R6" s="146" t="s">
        <v>388</v>
      </c>
      <c r="S6" s="251"/>
      <c r="T6" s="149"/>
      <c r="U6" s="334"/>
      <c r="V6" s="325" t="s">
        <v>388</v>
      </c>
      <c r="W6" s="151"/>
      <c r="X6" s="275" t="s">
        <v>544</v>
      </c>
    </row>
    <row r="7" spans="1:24" ht="15.75" customHeight="1">
      <c r="A7" s="155"/>
      <c r="B7" s="210"/>
      <c r="C7" s="72"/>
      <c r="D7" s="282">
        <v>210230101030</v>
      </c>
      <c r="E7" s="327" t="s">
        <v>441</v>
      </c>
      <c r="F7" s="302">
        <v>1400</v>
      </c>
      <c r="G7" s="151"/>
      <c r="H7" s="149"/>
      <c r="I7" s="145"/>
      <c r="J7" s="152"/>
      <c r="K7" s="252"/>
      <c r="L7" s="149"/>
      <c r="M7" s="145"/>
      <c r="N7" s="153"/>
      <c r="O7" s="253"/>
      <c r="P7" s="149"/>
      <c r="Q7" s="145"/>
      <c r="R7" s="146" t="s">
        <v>388</v>
      </c>
      <c r="S7" s="251"/>
      <c r="T7" s="149"/>
      <c r="U7" s="334"/>
      <c r="V7" s="325" t="s">
        <v>388</v>
      </c>
      <c r="W7" s="151"/>
      <c r="X7" s="275"/>
    </row>
    <row r="8" spans="1:24" ht="15.75" customHeight="1">
      <c r="A8" s="155"/>
      <c r="B8" s="210"/>
      <c r="C8" s="72"/>
      <c r="D8" s="282">
        <v>210230101040</v>
      </c>
      <c r="E8" s="327" t="s">
        <v>442</v>
      </c>
      <c r="F8" s="302">
        <v>250</v>
      </c>
      <c r="G8" s="151"/>
      <c r="H8" s="149"/>
      <c r="I8" s="145"/>
      <c r="J8" s="152"/>
      <c r="K8" s="252"/>
      <c r="L8" s="149"/>
      <c r="M8" s="145"/>
      <c r="N8" s="157"/>
      <c r="O8" s="251"/>
      <c r="P8" s="149"/>
      <c r="Q8" s="145"/>
      <c r="R8" s="146"/>
      <c r="S8" s="251"/>
      <c r="T8" s="149"/>
      <c r="U8" s="331"/>
      <c r="V8" s="322" t="s">
        <v>388</v>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5900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2850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51</v>
      </c>
      <c r="B17" s="216"/>
      <c r="C17" s="78"/>
      <c r="D17" s="284">
        <v>210250101030</v>
      </c>
      <c r="E17" s="328" t="s">
        <v>535</v>
      </c>
      <c r="F17" s="287">
        <v>4800</v>
      </c>
      <c r="G17" s="191"/>
      <c r="H17" s="189"/>
      <c r="I17" s="190"/>
      <c r="J17" s="192"/>
      <c r="K17" s="191"/>
      <c r="L17" s="189"/>
      <c r="M17" s="190"/>
      <c r="N17" s="192"/>
      <c r="O17" s="191"/>
      <c r="P17" s="189">
        <v>210250405002</v>
      </c>
      <c r="Q17" s="145" t="s">
        <v>172</v>
      </c>
      <c r="R17" s="146">
        <v>150</v>
      </c>
      <c r="S17" s="191"/>
      <c r="T17" s="189"/>
      <c r="U17" s="190"/>
      <c r="V17" s="193"/>
      <c r="W17" s="191"/>
      <c r="X17" s="274" t="s">
        <v>175</v>
      </c>
    </row>
    <row r="18" spans="1:24" ht="15.75" customHeight="1">
      <c r="A18" s="148">
        <f>SUM(G31,K31,O31,S31,W31)</f>
        <v>0</v>
      </c>
      <c r="B18" s="209">
        <f>SUM(F31,J31,N31,R31,V31)</f>
        <v>8750</v>
      </c>
      <c r="C18" s="75"/>
      <c r="D18" s="282">
        <v>210250101040</v>
      </c>
      <c r="E18" s="327" t="s">
        <v>446</v>
      </c>
      <c r="F18" s="288">
        <v>1750</v>
      </c>
      <c r="G18" s="151"/>
      <c r="H18" s="149"/>
      <c r="I18" s="145"/>
      <c r="J18" s="146"/>
      <c r="K18" s="151"/>
      <c r="L18" s="149"/>
      <c r="M18" s="145"/>
      <c r="N18" s="146"/>
      <c r="O18" s="151"/>
      <c r="P18" s="149">
        <v>210250405001</v>
      </c>
      <c r="Q18" s="145" t="s">
        <v>173</v>
      </c>
      <c r="R18" s="146">
        <v>100</v>
      </c>
      <c r="S18" s="151"/>
      <c r="T18" s="149"/>
      <c r="U18" s="145"/>
      <c r="V18" s="169"/>
      <c r="W18" s="151"/>
      <c r="X18" s="275" t="s">
        <v>410</v>
      </c>
    </row>
    <row r="19" spans="1:24" ht="15.75" customHeight="1">
      <c r="A19" s="162"/>
      <c r="B19" s="213"/>
      <c r="C19" s="74"/>
      <c r="D19" s="283">
        <v>210250101020</v>
      </c>
      <c r="E19" s="327" t="s">
        <v>445</v>
      </c>
      <c r="F19" s="302">
        <v>1950</v>
      </c>
      <c r="G19" s="166"/>
      <c r="H19" s="163"/>
      <c r="I19" s="164"/>
      <c r="J19" s="167"/>
      <c r="K19" s="166"/>
      <c r="L19" s="163"/>
      <c r="M19" s="164"/>
      <c r="N19" s="167"/>
      <c r="O19" s="166"/>
      <c r="P19" s="163"/>
      <c r="Q19" s="145"/>
      <c r="R19" s="146" t="s">
        <v>388</v>
      </c>
      <c r="S19" s="166"/>
      <c r="T19" s="163"/>
      <c r="U19" s="164"/>
      <c r="V19" s="170"/>
      <c r="W19" s="166"/>
      <c r="X19" s="275" t="s">
        <v>147</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8500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4" t="s">
        <v>0</v>
      </c>
      <c r="B33" s="395"/>
      <c r="C33" s="77"/>
      <c r="D33" s="389" t="s">
        <v>3</v>
      </c>
      <c r="E33" s="390"/>
      <c r="F33" s="391"/>
      <c r="G33" s="136" t="s">
        <v>7</v>
      </c>
      <c r="H33" s="389" t="s">
        <v>4</v>
      </c>
      <c r="I33" s="390"/>
      <c r="J33" s="391"/>
      <c r="K33" s="137" t="s">
        <v>7</v>
      </c>
      <c r="L33" s="389" t="s">
        <v>5</v>
      </c>
      <c r="M33" s="390"/>
      <c r="N33" s="391"/>
      <c r="O33" s="137" t="s">
        <v>7</v>
      </c>
      <c r="P33" s="389" t="s">
        <v>6</v>
      </c>
      <c r="Q33" s="390"/>
      <c r="R33" s="391"/>
      <c r="S33" s="137" t="s">
        <v>7</v>
      </c>
      <c r="T33" s="407" t="s">
        <v>71</v>
      </c>
      <c r="U33" s="390"/>
      <c r="V33" s="391"/>
      <c r="W33" s="136" t="s">
        <v>7</v>
      </c>
      <c r="X33" s="202" t="s">
        <v>9</v>
      </c>
    </row>
    <row r="34" spans="1:24" ht="15.75" customHeight="1">
      <c r="A34" s="188" t="s">
        <v>52</v>
      </c>
      <c r="B34" s="216"/>
      <c r="C34" s="78"/>
      <c r="D34" s="284">
        <v>210240101010</v>
      </c>
      <c r="E34" s="328" t="s">
        <v>443</v>
      </c>
      <c r="F34" s="287">
        <v>2450</v>
      </c>
      <c r="G34" s="191"/>
      <c r="H34" s="189"/>
      <c r="I34" s="190"/>
      <c r="J34" s="309"/>
      <c r="K34" s="191"/>
      <c r="L34" s="189"/>
      <c r="M34" s="190"/>
      <c r="N34" s="192"/>
      <c r="O34" s="191"/>
      <c r="P34" s="189"/>
      <c r="Q34" s="190"/>
      <c r="R34" s="192"/>
      <c r="S34" s="191"/>
      <c r="T34" s="284">
        <v>210240504010</v>
      </c>
      <c r="U34" s="333" t="s">
        <v>536</v>
      </c>
      <c r="V34" s="323">
        <v>2250</v>
      </c>
      <c r="W34" s="191"/>
      <c r="X34" s="274" t="s">
        <v>176</v>
      </c>
    </row>
    <row r="35" spans="1:24" ht="15.75" customHeight="1">
      <c r="A35" s="148">
        <f>SUM(G48,K48,O48,S48,W48)</f>
        <v>0</v>
      </c>
      <c r="B35" s="209">
        <f>SUM(F48,J48,N48,R48,V48)</f>
        <v>6800</v>
      </c>
      <c r="C35" s="75" t="s">
        <v>41</v>
      </c>
      <c r="D35" s="282">
        <v>210240101020</v>
      </c>
      <c r="E35" s="327" t="s">
        <v>444</v>
      </c>
      <c r="F35" s="288">
        <v>1700</v>
      </c>
      <c r="G35" s="151"/>
      <c r="H35" s="149"/>
      <c r="I35" s="329"/>
      <c r="J35" s="310" t="s">
        <v>388</v>
      </c>
      <c r="K35" s="151"/>
      <c r="L35" s="149"/>
      <c r="M35" s="145"/>
      <c r="N35" s="146"/>
      <c r="O35" s="151"/>
      <c r="P35" s="149"/>
      <c r="Q35" s="145"/>
      <c r="R35" s="146"/>
      <c r="S35" s="151"/>
      <c r="T35" s="283">
        <v>210240504020</v>
      </c>
      <c r="U35" s="334" t="s">
        <v>174</v>
      </c>
      <c r="V35" s="325">
        <v>400</v>
      </c>
      <c r="W35" s="166"/>
      <c r="X35" s="275" t="s">
        <v>177</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403</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178</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545</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147</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530</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4150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2650</v>
      </c>
      <c r="W48" s="237">
        <f>SUM(W34:W47)</f>
        <v>0</v>
      </c>
      <c r="X48" s="239">
        <f>SUM(X34:X47)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12.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56</v>
      </c>
      <c r="B5" s="208"/>
      <c r="C5" s="70"/>
      <c r="D5" s="280">
        <v>210320101010</v>
      </c>
      <c r="E5" s="328" t="s">
        <v>179</v>
      </c>
      <c r="F5" s="287">
        <v>1650</v>
      </c>
      <c r="G5" s="141"/>
      <c r="H5" s="139"/>
      <c r="I5" s="140"/>
      <c r="J5" s="142"/>
      <c r="K5" s="249"/>
      <c r="L5" s="139"/>
      <c r="M5" s="140"/>
      <c r="N5" s="143"/>
      <c r="O5" s="250"/>
      <c r="P5" s="144">
        <v>210320405001</v>
      </c>
      <c r="Q5" s="145" t="s">
        <v>180</v>
      </c>
      <c r="R5" s="146">
        <v>800</v>
      </c>
      <c r="S5" s="251"/>
      <c r="T5" s="139">
        <v>210320504010</v>
      </c>
      <c r="U5" s="333" t="s">
        <v>373</v>
      </c>
      <c r="V5" s="323">
        <v>1800</v>
      </c>
      <c r="W5" s="141"/>
      <c r="X5" s="274" t="s">
        <v>181</v>
      </c>
    </row>
    <row r="6" spans="1:24" ht="15.75" customHeight="1">
      <c r="A6" s="148">
        <f>SUM(G21,K21,O21,S21,W21)</f>
        <v>0</v>
      </c>
      <c r="B6" s="209">
        <f>SUM(F21,J21,N21,R21,V21)</f>
        <v>10700</v>
      </c>
      <c r="C6" s="71"/>
      <c r="D6" s="282">
        <v>210320101050</v>
      </c>
      <c r="E6" s="327" t="s">
        <v>450</v>
      </c>
      <c r="F6" s="288">
        <v>3100</v>
      </c>
      <c r="G6" s="151"/>
      <c r="H6" s="149"/>
      <c r="I6" s="145"/>
      <c r="J6" s="152"/>
      <c r="K6" s="252"/>
      <c r="L6" s="149"/>
      <c r="M6" s="145"/>
      <c r="N6" s="153"/>
      <c r="O6" s="253"/>
      <c r="P6" s="149"/>
      <c r="Q6" s="145"/>
      <c r="R6" s="146" t="s">
        <v>388</v>
      </c>
      <c r="S6" s="251"/>
      <c r="T6" s="149"/>
      <c r="U6" s="334"/>
      <c r="V6" s="325" t="s">
        <v>388</v>
      </c>
      <c r="W6" s="151"/>
      <c r="X6" s="275" t="s">
        <v>316</v>
      </c>
    </row>
    <row r="7" spans="1:24" ht="15.75" customHeight="1">
      <c r="A7" s="155"/>
      <c r="B7" s="210"/>
      <c r="C7" s="72"/>
      <c r="D7" s="282">
        <v>210320101040</v>
      </c>
      <c r="E7" s="327" t="s">
        <v>449</v>
      </c>
      <c r="F7" s="302">
        <v>3350</v>
      </c>
      <c r="G7" s="151"/>
      <c r="H7" s="149"/>
      <c r="I7" s="145"/>
      <c r="J7" s="152"/>
      <c r="K7" s="252"/>
      <c r="L7" s="149"/>
      <c r="M7" s="145"/>
      <c r="N7" s="153"/>
      <c r="O7" s="253"/>
      <c r="P7" s="149"/>
      <c r="Q7" s="145"/>
      <c r="R7" s="146" t="s">
        <v>388</v>
      </c>
      <c r="S7" s="251"/>
      <c r="T7" s="149"/>
      <c r="U7" s="334"/>
      <c r="V7" s="325" t="s">
        <v>388</v>
      </c>
      <c r="W7" s="151"/>
      <c r="X7" s="275" t="s">
        <v>394</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8100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1800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394" t="s">
        <v>0</v>
      </c>
      <c r="B23" s="395"/>
      <c r="C23" s="77"/>
      <c r="D23" s="389" t="s">
        <v>3</v>
      </c>
      <c r="E23" s="390"/>
      <c r="F23" s="391"/>
      <c r="G23" s="136" t="s">
        <v>7</v>
      </c>
      <c r="H23" s="389" t="s">
        <v>4</v>
      </c>
      <c r="I23" s="390"/>
      <c r="J23" s="391"/>
      <c r="K23" s="137" t="s">
        <v>7</v>
      </c>
      <c r="L23" s="389" t="s">
        <v>5</v>
      </c>
      <c r="M23" s="390"/>
      <c r="N23" s="391"/>
      <c r="O23" s="137" t="s">
        <v>7</v>
      </c>
      <c r="P23" s="389" t="s">
        <v>6</v>
      </c>
      <c r="Q23" s="390"/>
      <c r="R23" s="391"/>
      <c r="S23" s="137" t="s">
        <v>7</v>
      </c>
      <c r="T23" s="407" t="s">
        <v>71</v>
      </c>
      <c r="U23" s="390"/>
      <c r="V23" s="391"/>
      <c r="W23" s="136" t="s">
        <v>7</v>
      </c>
      <c r="X23" s="202" t="s">
        <v>9</v>
      </c>
    </row>
    <row r="24" spans="1:24" ht="15.75" customHeight="1">
      <c r="A24" s="188" t="s">
        <v>57</v>
      </c>
      <c r="B24" s="216"/>
      <c r="C24" s="78" t="s">
        <v>39</v>
      </c>
      <c r="D24" s="284">
        <v>210340101011</v>
      </c>
      <c r="E24" s="328" t="s">
        <v>455</v>
      </c>
      <c r="F24" s="287">
        <v>2200</v>
      </c>
      <c r="G24" s="191"/>
      <c r="H24" s="189"/>
      <c r="I24" s="190"/>
      <c r="J24" s="192"/>
      <c r="K24" s="191"/>
      <c r="L24" s="189"/>
      <c r="M24" s="190"/>
      <c r="N24" s="192"/>
      <c r="O24" s="191"/>
      <c r="P24" s="189">
        <v>210340405003</v>
      </c>
      <c r="Q24" s="145" t="s">
        <v>183</v>
      </c>
      <c r="R24" s="146">
        <v>150</v>
      </c>
      <c r="S24" s="191"/>
      <c r="T24" s="284">
        <v>210340504010</v>
      </c>
      <c r="U24" s="333" t="s">
        <v>184</v>
      </c>
      <c r="V24" s="323">
        <v>600</v>
      </c>
      <c r="W24" s="191"/>
      <c r="X24" s="274" t="s">
        <v>411</v>
      </c>
    </row>
    <row r="25" spans="1:24" ht="15.75" customHeight="1">
      <c r="A25" s="148">
        <f>SUM(G48,K48,O48,S48,W48)</f>
        <v>0</v>
      </c>
      <c r="B25" s="209">
        <f>SUM(F48,J48,N48,R48,V48)</f>
        <v>12750</v>
      </c>
      <c r="C25" s="75"/>
      <c r="D25" s="282">
        <v>210340101020</v>
      </c>
      <c r="E25" s="327" t="s">
        <v>182</v>
      </c>
      <c r="F25" s="288">
        <v>1150</v>
      </c>
      <c r="G25" s="151"/>
      <c r="H25" s="149"/>
      <c r="I25" s="145"/>
      <c r="J25" s="146"/>
      <c r="K25" s="151"/>
      <c r="L25" s="149"/>
      <c r="M25" s="145"/>
      <c r="N25" s="146"/>
      <c r="O25" s="151"/>
      <c r="P25" s="149"/>
      <c r="Q25" s="145"/>
      <c r="R25" s="146" t="s">
        <v>388</v>
      </c>
      <c r="S25" s="151"/>
      <c r="T25" s="282">
        <v>210340504020</v>
      </c>
      <c r="U25" s="334"/>
      <c r="V25" s="325"/>
      <c r="W25" s="151"/>
      <c r="X25" s="275" t="s">
        <v>395</v>
      </c>
    </row>
    <row r="26" spans="1:24" ht="15.75" customHeight="1">
      <c r="A26" s="162"/>
      <c r="B26" s="213"/>
      <c r="C26" s="74" t="s">
        <v>122</v>
      </c>
      <c r="D26" s="283">
        <v>210340101030</v>
      </c>
      <c r="E26" s="327" t="s">
        <v>456</v>
      </c>
      <c r="F26" s="302">
        <v>2650</v>
      </c>
      <c r="G26" s="166"/>
      <c r="H26" s="163"/>
      <c r="I26" s="164"/>
      <c r="J26" s="167"/>
      <c r="K26" s="166"/>
      <c r="L26" s="163"/>
      <c r="M26" s="164"/>
      <c r="N26" s="167"/>
      <c r="O26" s="166"/>
      <c r="P26" s="163"/>
      <c r="Q26" s="145"/>
      <c r="R26" s="146" t="s">
        <v>388</v>
      </c>
      <c r="S26" s="166"/>
      <c r="T26" s="283"/>
      <c r="U26" s="334"/>
      <c r="V26" s="325"/>
      <c r="W26" s="166"/>
      <c r="X26" s="275" t="s">
        <v>565</v>
      </c>
    </row>
    <row r="27" spans="1:24" ht="15.75" customHeight="1">
      <c r="A27" s="162"/>
      <c r="B27" s="213"/>
      <c r="C27" s="74"/>
      <c r="D27" s="283">
        <v>210340101140</v>
      </c>
      <c r="E27" s="327" t="s">
        <v>534</v>
      </c>
      <c r="F27" s="304">
        <v>700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460</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461</v>
      </c>
      <c r="F29" s="288">
        <v>500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462</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463</v>
      </c>
      <c r="F31" s="304">
        <v>350</v>
      </c>
      <c r="G31" s="151"/>
      <c r="H31" s="149"/>
      <c r="I31" s="145"/>
      <c r="J31" s="146"/>
      <c r="K31" s="151"/>
      <c r="L31" s="149"/>
      <c r="M31" s="145"/>
      <c r="N31" s="146"/>
      <c r="O31" s="151"/>
      <c r="P31" s="149"/>
      <c r="Q31" s="145"/>
      <c r="R31" s="146"/>
      <c r="S31" s="151"/>
      <c r="T31" s="149"/>
      <c r="U31" s="145"/>
      <c r="V31" s="169"/>
      <c r="W31" s="151"/>
      <c r="X31" s="275" t="s">
        <v>396</v>
      </c>
    </row>
    <row r="32" spans="1:24" ht="15.75" customHeight="1">
      <c r="A32" s="162"/>
      <c r="B32" s="213"/>
      <c r="C32" s="74"/>
      <c r="D32" s="283">
        <v>210340101130</v>
      </c>
      <c r="E32" s="327" t="s">
        <v>464</v>
      </c>
      <c r="F32" s="305">
        <v>300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457</v>
      </c>
      <c r="F33" s="288">
        <v>700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459</v>
      </c>
      <c r="F34" s="302">
        <v>850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458</v>
      </c>
      <c r="F35" s="304">
        <v>2000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12000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1　店</v>
      </c>
      <c r="V48" s="174">
        <f>SUM(V24:V47)</f>
        <v>600</v>
      </c>
      <c r="W48" s="237">
        <f>SUM(W24:W47)</f>
        <v>0</v>
      </c>
      <c r="X48" s="238">
        <f>SUM(X24:X47)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A6+A18+A35</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58</v>
      </c>
      <c r="B5" s="208"/>
      <c r="C5" s="70"/>
      <c r="D5" s="280">
        <v>210310101010</v>
      </c>
      <c r="E5" s="328" t="s">
        <v>550</v>
      </c>
      <c r="F5" s="287">
        <v>2250</v>
      </c>
      <c r="G5" s="141"/>
      <c r="H5" s="139"/>
      <c r="I5" s="140"/>
      <c r="J5" s="142"/>
      <c r="K5" s="249"/>
      <c r="L5" s="139"/>
      <c r="M5" s="140"/>
      <c r="N5" s="143"/>
      <c r="O5" s="250"/>
      <c r="P5" s="144"/>
      <c r="Q5" s="145"/>
      <c r="R5" s="146"/>
      <c r="S5" s="251"/>
      <c r="T5" s="139">
        <v>210310504020</v>
      </c>
      <c r="U5" s="333" t="s">
        <v>185</v>
      </c>
      <c r="V5" s="323">
        <v>700</v>
      </c>
      <c r="W5" s="141"/>
      <c r="X5" s="274" t="s">
        <v>412</v>
      </c>
    </row>
    <row r="6" spans="1:24" ht="15.75" customHeight="1">
      <c r="A6" s="148">
        <f>SUM(G14,K14,O14,S14,W14)</f>
        <v>0</v>
      </c>
      <c r="B6" s="209">
        <f>SUM(F14,J14,N14,R14,V14)</f>
        <v>4450</v>
      </c>
      <c r="C6" s="72"/>
      <c r="D6" s="282">
        <v>210310101020</v>
      </c>
      <c r="E6" s="327" t="s">
        <v>549</v>
      </c>
      <c r="F6" s="302">
        <v>1500</v>
      </c>
      <c r="G6" s="151"/>
      <c r="H6" s="149"/>
      <c r="I6" s="145"/>
      <c r="J6" s="152"/>
      <c r="K6" s="252"/>
      <c r="L6" s="149"/>
      <c r="M6" s="145"/>
      <c r="N6" s="153"/>
      <c r="O6" s="253"/>
      <c r="P6" s="149"/>
      <c r="Q6" s="145"/>
      <c r="R6" s="146"/>
      <c r="S6" s="251"/>
      <c r="T6" s="149"/>
      <c r="U6" s="334"/>
      <c r="V6" s="325"/>
      <c r="W6" s="151"/>
      <c r="X6" s="275" t="s">
        <v>554</v>
      </c>
    </row>
    <row r="7" spans="1:24" ht="15.75" customHeight="1">
      <c r="A7" s="155"/>
      <c r="B7" s="210"/>
      <c r="C7" s="72"/>
      <c r="D7" s="282"/>
      <c r="E7" s="327"/>
      <c r="F7" s="302"/>
      <c r="G7" s="151"/>
      <c r="H7" s="149"/>
      <c r="I7" s="145"/>
      <c r="J7" s="152"/>
      <c r="K7" s="252"/>
      <c r="L7" s="149"/>
      <c r="M7" s="145"/>
      <c r="N7" s="153"/>
      <c r="O7" s="253"/>
      <c r="P7" s="149"/>
      <c r="Q7" s="145"/>
      <c r="R7" s="146"/>
      <c r="S7" s="251"/>
      <c r="T7" s="149"/>
      <c r="U7" s="334"/>
      <c r="V7" s="325"/>
      <c r="W7" s="151"/>
      <c r="X7" s="275" t="s">
        <v>394</v>
      </c>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2　店</v>
      </c>
      <c r="F14" s="174">
        <f>SUM(F5:F13)</f>
        <v>3750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1　店</v>
      </c>
      <c r="V14" s="174">
        <f>SUM(V5:V13)</f>
        <v>700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59</v>
      </c>
      <c r="B17" s="216"/>
      <c r="C17" s="78"/>
      <c r="D17" s="284">
        <v>210330101010</v>
      </c>
      <c r="E17" s="328" t="s">
        <v>186</v>
      </c>
      <c r="F17" s="287">
        <v>2450</v>
      </c>
      <c r="G17" s="191"/>
      <c r="H17" s="189"/>
      <c r="I17" s="190"/>
      <c r="J17" s="192"/>
      <c r="K17" s="191"/>
      <c r="L17" s="189"/>
      <c r="M17" s="190"/>
      <c r="N17" s="192"/>
      <c r="O17" s="191"/>
      <c r="P17" s="189">
        <v>210330405001</v>
      </c>
      <c r="Q17" s="145" t="s">
        <v>190</v>
      </c>
      <c r="R17" s="146">
        <v>450</v>
      </c>
      <c r="S17" s="191"/>
      <c r="T17" s="284">
        <v>210330504020</v>
      </c>
      <c r="U17" s="333" t="s">
        <v>374</v>
      </c>
      <c r="V17" s="323">
        <v>2000</v>
      </c>
      <c r="W17" s="191"/>
      <c r="X17" s="274" t="s">
        <v>192</v>
      </c>
    </row>
    <row r="18" spans="1:24" ht="15.75" customHeight="1">
      <c r="A18" s="148">
        <f>SUM(G31,K31,O31,S31,W31)</f>
        <v>0</v>
      </c>
      <c r="B18" s="209">
        <f>SUM(F31,J31,N31,R31,V31)</f>
        <v>21250</v>
      </c>
      <c r="C18" s="75"/>
      <c r="D18" s="282">
        <v>210330101030</v>
      </c>
      <c r="E18" s="327" t="s">
        <v>187</v>
      </c>
      <c r="F18" s="288">
        <v>1800</v>
      </c>
      <c r="G18" s="151"/>
      <c r="H18" s="149"/>
      <c r="I18" s="145"/>
      <c r="J18" s="146"/>
      <c r="K18" s="151"/>
      <c r="L18" s="149"/>
      <c r="M18" s="145"/>
      <c r="N18" s="146"/>
      <c r="O18" s="151"/>
      <c r="P18" s="149">
        <v>210350405001</v>
      </c>
      <c r="Q18" s="145" t="s">
        <v>191</v>
      </c>
      <c r="R18" s="146">
        <v>100</v>
      </c>
      <c r="S18" s="151"/>
      <c r="T18" s="282">
        <v>210330504030</v>
      </c>
      <c r="U18" s="334" t="s">
        <v>375</v>
      </c>
      <c r="V18" s="325">
        <v>1150</v>
      </c>
      <c r="W18" s="151"/>
      <c r="X18" s="275" t="s">
        <v>543</v>
      </c>
    </row>
    <row r="19" spans="1:24" ht="15.75" customHeight="1">
      <c r="A19" s="162"/>
      <c r="B19" s="213"/>
      <c r="C19" s="74" t="s">
        <v>413</v>
      </c>
      <c r="D19" s="283">
        <v>210330101031</v>
      </c>
      <c r="E19" s="327" t="s">
        <v>563</v>
      </c>
      <c r="F19" s="302">
        <v>1450</v>
      </c>
      <c r="G19" s="166"/>
      <c r="H19" s="163"/>
      <c r="I19" s="164"/>
      <c r="J19" s="167"/>
      <c r="K19" s="166"/>
      <c r="L19" s="163"/>
      <c r="M19" s="164"/>
      <c r="N19" s="167"/>
      <c r="O19" s="166"/>
      <c r="P19" s="163"/>
      <c r="Q19" s="145"/>
      <c r="R19" s="146"/>
      <c r="S19" s="166"/>
      <c r="T19" s="283">
        <v>210330504040</v>
      </c>
      <c r="U19" s="334" t="s">
        <v>376</v>
      </c>
      <c r="V19" s="325">
        <v>2350</v>
      </c>
      <c r="W19" s="166"/>
      <c r="X19" s="275" t="s">
        <v>147</v>
      </c>
    </row>
    <row r="20" spans="1:24" ht="15.75" customHeight="1">
      <c r="A20" s="162"/>
      <c r="B20" s="213"/>
      <c r="C20" s="74"/>
      <c r="D20" s="283">
        <v>210330101020</v>
      </c>
      <c r="E20" s="327" t="s">
        <v>188</v>
      </c>
      <c r="F20" s="305">
        <v>2150</v>
      </c>
      <c r="G20" s="166"/>
      <c r="H20" s="163"/>
      <c r="I20" s="164"/>
      <c r="J20" s="167"/>
      <c r="K20" s="166"/>
      <c r="L20" s="163"/>
      <c r="M20" s="164"/>
      <c r="N20" s="167"/>
      <c r="O20" s="166"/>
      <c r="P20" s="163"/>
      <c r="Q20" s="164"/>
      <c r="R20" s="167"/>
      <c r="S20" s="166"/>
      <c r="T20" s="283">
        <v>210330504090</v>
      </c>
      <c r="U20" s="334" t="s">
        <v>377</v>
      </c>
      <c r="V20" s="325">
        <v>1450</v>
      </c>
      <c r="W20" s="166"/>
      <c r="X20" s="275" t="s">
        <v>553</v>
      </c>
    </row>
    <row r="21" spans="1:24" ht="15.75" customHeight="1">
      <c r="A21" s="148"/>
      <c r="B21" s="217"/>
      <c r="C21" s="75"/>
      <c r="D21" s="282">
        <v>210330101050</v>
      </c>
      <c r="E21" s="327" t="s">
        <v>189</v>
      </c>
      <c r="F21" s="288">
        <v>1650</v>
      </c>
      <c r="G21" s="151"/>
      <c r="H21" s="149"/>
      <c r="I21" s="145"/>
      <c r="J21" s="146"/>
      <c r="K21" s="151"/>
      <c r="L21" s="149"/>
      <c r="M21" s="145"/>
      <c r="N21" s="146"/>
      <c r="O21" s="151"/>
      <c r="P21" s="149"/>
      <c r="Q21" s="145"/>
      <c r="R21" s="146"/>
      <c r="S21" s="151"/>
      <c r="T21" s="282">
        <v>210330504060</v>
      </c>
      <c r="U21" s="334" t="s">
        <v>453</v>
      </c>
      <c r="V21" s="325">
        <v>1350</v>
      </c>
      <c r="W21" s="151"/>
      <c r="X21" s="275"/>
    </row>
    <row r="22" spans="1:24" ht="15.75" customHeight="1">
      <c r="A22" s="148"/>
      <c r="B22" s="217"/>
      <c r="C22" s="75"/>
      <c r="D22" s="282">
        <v>210330101060</v>
      </c>
      <c r="E22" s="327" t="s">
        <v>451</v>
      </c>
      <c r="F22" s="306">
        <v>500</v>
      </c>
      <c r="G22" s="151"/>
      <c r="H22" s="149"/>
      <c r="I22" s="145"/>
      <c r="J22" s="146"/>
      <c r="K22" s="151"/>
      <c r="L22" s="149"/>
      <c r="M22" s="145"/>
      <c r="N22" s="146"/>
      <c r="O22" s="151"/>
      <c r="P22" s="149"/>
      <c r="Q22" s="145"/>
      <c r="R22" s="146"/>
      <c r="S22" s="151"/>
      <c r="T22" s="282">
        <v>210330504085</v>
      </c>
      <c r="U22" s="334" t="s">
        <v>454</v>
      </c>
      <c r="V22" s="325">
        <v>650</v>
      </c>
      <c r="W22" s="151"/>
      <c r="X22" s="275"/>
    </row>
    <row r="23" spans="1:24" ht="15.75" customHeight="1">
      <c r="A23" s="162"/>
      <c r="B23" s="213"/>
      <c r="C23" s="74"/>
      <c r="D23" s="283">
        <v>210330101070</v>
      </c>
      <c r="E23" s="327" t="s">
        <v>452</v>
      </c>
      <c r="F23" s="307">
        <v>850</v>
      </c>
      <c r="G23" s="166"/>
      <c r="H23" s="163"/>
      <c r="I23" s="164"/>
      <c r="J23" s="167"/>
      <c r="K23" s="166"/>
      <c r="L23" s="163"/>
      <c r="M23" s="164"/>
      <c r="N23" s="167"/>
      <c r="O23" s="166"/>
      <c r="P23" s="163"/>
      <c r="Q23" s="164"/>
      <c r="R23" s="167"/>
      <c r="S23" s="166"/>
      <c r="T23" s="283">
        <v>210350504010</v>
      </c>
      <c r="U23" s="334" t="s">
        <v>465</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10850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550</v>
      </c>
      <c r="S31" s="175">
        <f>SUM(S17:S30)</f>
        <v>0</v>
      </c>
      <c r="T31" s="172"/>
      <c r="U31" s="173" t="str">
        <f>CONCATENATE(FIXED(COUNTA(U17:U30),0,0),"　店")</f>
        <v>7　店</v>
      </c>
      <c r="V31" s="174">
        <f>SUM(V17:V30)</f>
        <v>9850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4" t="s">
        <v>0</v>
      </c>
      <c r="B33" s="395"/>
      <c r="C33" s="77"/>
      <c r="D33" s="389" t="s">
        <v>3</v>
      </c>
      <c r="E33" s="390"/>
      <c r="F33" s="391"/>
      <c r="G33" s="136" t="s">
        <v>7</v>
      </c>
      <c r="H33" s="389" t="s">
        <v>4</v>
      </c>
      <c r="I33" s="390"/>
      <c r="J33" s="391"/>
      <c r="K33" s="137" t="s">
        <v>7</v>
      </c>
      <c r="L33" s="389" t="s">
        <v>5</v>
      </c>
      <c r="M33" s="390"/>
      <c r="N33" s="391"/>
      <c r="O33" s="137" t="s">
        <v>7</v>
      </c>
      <c r="P33" s="389" t="s">
        <v>6</v>
      </c>
      <c r="Q33" s="390"/>
      <c r="R33" s="391"/>
      <c r="S33" s="137" t="s">
        <v>7</v>
      </c>
      <c r="T33" s="407" t="s">
        <v>71</v>
      </c>
      <c r="U33" s="390"/>
      <c r="V33" s="391"/>
      <c r="W33" s="136" t="s">
        <v>7</v>
      </c>
      <c r="X33" s="202" t="s">
        <v>9</v>
      </c>
    </row>
    <row r="34" spans="1:24" ht="15.75" customHeight="1">
      <c r="A34" s="188" t="s">
        <v>60</v>
      </c>
      <c r="B34" s="216"/>
      <c r="C34" s="78"/>
      <c r="D34" s="284">
        <v>210360101010</v>
      </c>
      <c r="E34" s="328" t="s">
        <v>193</v>
      </c>
      <c r="F34" s="287">
        <v>2100</v>
      </c>
      <c r="G34" s="191"/>
      <c r="H34" s="189"/>
      <c r="I34" s="190"/>
      <c r="J34" s="192"/>
      <c r="K34" s="191"/>
      <c r="L34" s="189"/>
      <c r="M34" s="190"/>
      <c r="N34" s="192"/>
      <c r="O34" s="191"/>
      <c r="P34" s="189">
        <v>210360405001</v>
      </c>
      <c r="Q34" s="145" t="s">
        <v>194</v>
      </c>
      <c r="R34" s="146">
        <v>100</v>
      </c>
      <c r="S34" s="191"/>
      <c r="T34" s="284">
        <v>210360504010</v>
      </c>
      <c r="U34" s="333" t="s">
        <v>195</v>
      </c>
      <c r="V34" s="323">
        <v>1350</v>
      </c>
      <c r="W34" s="191"/>
      <c r="X34" s="274" t="s">
        <v>196</v>
      </c>
    </row>
    <row r="35" spans="1:24" ht="15.75" customHeight="1">
      <c r="A35" s="148">
        <f>SUM(G48,K48,O48,S48,W48)</f>
        <v>0</v>
      </c>
      <c r="B35" s="209">
        <f>SUM(F48,J48,N48,R48,V48)</f>
        <v>9900</v>
      </c>
      <c r="C35" s="75"/>
      <c r="D35" s="282">
        <v>210360101025</v>
      </c>
      <c r="E35" s="327" t="s">
        <v>466</v>
      </c>
      <c r="F35" s="288">
        <v>1300</v>
      </c>
      <c r="G35" s="151"/>
      <c r="H35" s="149"/>
      <c r="I35" s="145"/>
      <c r="J35" s="146"/>
      <c r="K35" s="151"/>
      <c r="L35" s="149"/>
      <c r="M35" s="145"/>
      <c r="N35" s="146"/>
      <c r="O35" s="151"/>
      <c r="P35" s="149"/>
      <c r="Q35" s="145"/>
      <c r="R35" s="146"/>
      <c r="S35" s="151"/>
      <c r="T35" s="282"/>
      <c r="U35" s="145"/>
      <c r="V35" s="169"/>
      <c r="W35" s="151"/>
      <c r="X35" s="275" t="s">
        <v>320</v>
      </c>
    </row>
    <row r="36" spans="1:24" ht="15.75" customHeight="1">
      <c r="A36" s="162"/>
      <c r="B36" s="213"/>
      <c r="C36" s="74"/>
      <c r="D36" s="283">
        <v>210360101040</v>
      </c>
      <c r="E36" s="327" t="s">
        <v>467</v>
      </c>
      <c r="F36" s="302">
        <v>900</v>
      </c>
      <c r="G36" s="166"/>
      <c r="H36" s="163"/>
      <c r="I36" s="164"/>
      <c r="J36" s="167"/>
      <c r="K36" s="166"/>
      <c r="L36" s="163"/>
      <c r="M36" s="164"/>
      <c r="N36" s="167"/>
      <c r="O36" s="166"/>
      <c r="P36" s="163"/>
      <c r="Q36" s="145"/>
      <c r="R36" s="146"/>
      <c r="S36" s="166"/>
      <c r="T36" s="163"/>
      <c r="U36" s="164"/>
      <c r="V36" s="170"/>
      <c r="W36" s="166"/>
      <c r="X36" s="275" t="s">
        <v>321</v>
      </c>
    </row>
    <row r="37" spans="1:24" ht="15.75" customHeight="1">
      <c r="A37" s="162"/>
      <c r="B37" s="213"/>
      <c r="C37" s="74"/>
      <c r="D37" s="283">
        <v>210360101050</v>
      </c>
      <c r="E37" s="327" t="s">
        <v>468</v>
      </c>
      <c r="F37" s="305">
        <v>450</v>
      </c>
      <c r="G37" s="166"/>
      <c r="H37" s="163"/>
      <c r="I37" s="164"/>
      <c r="J37" s="167"/>
      <c r="K37" s="166"/>
      <c r="L37" s="163"/>
      <c r="M37" s="164"/>
      <c r="N37" s="167"/>
      <c r="O37" s="166"/>
      <c r="P37" s="163"/>
      <c r="Q37" s="164"/>
      <c r="R37" s="167"/>
      <c r="S37" s="166"/>
      <c r="T37" s="163"/>
      <c r="U37" s="164"/>
      <c r="V37" s="170"/>
      <c r="W37" s="166"/>
      <c r="X37" s="275" t="s">
        <v>322</v>
      </c>
    </row>
    <row r="38" spans="1:24" ht="15.75" customHeight="1">
      <c r="A38" s="148"/>
      <c r="B38" s="217"/>
      <c r="C38" s="75"/>
      <c r="D38" s="282">
        <v>210370101020</v>
      </c>
      <c r="E38" s="327" t="s">
        <v>469</v>
      </c>
      <c r="F38" s="288">
        <v>2200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319</v>
      </c>
      <c r="D39" s="282">
        <v>210370101030</v>
      </c>
      <c r="E39" s="327" t="s">
        <v>470</v>
      </c>
      <c r="F39" s="306">
        <v>950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471</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8450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1350</v>
      </c>
      <c r="W48" s="237">
        <f>SUM(W34:W47)</f>
        <v>0</v>
      </c>
      <c r="X48" s="238">
        <f>SUM(X34:X47)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5:U7 U34 U17:U23"/>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A6+A20+A30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61</v>
      </c>
      <c r="B5" s="208"/>
      <c r="C5" s="70"/>
      <c r="D5" s="280">
        <v>210440101010</v>
      </c>
      <c r="E5" s="328" t="s">
        <v>197</v>
      </c>
      <c r="F5" s="287">
        <v>3450</v>
      </c>
      <c r="G5" s="141"/>
      <c r="H5" s="280">
        <v>210440204010</v>
      </c>
      <c r="I5" s="190" t="s">
        <v>486</v>
      </c>
      <c r="J5" s="309">
        <v>1300</v>
      </c>
      <c r="K5" s="249"/>
      <c r="L5" s="139"/>
      <c r="M5" s="140"/>
      <c r="N5" s="143"/>
      <c r="O5" s="250"/>
      <c r="P5" s="144">
        <v>210440405001</v>
      </c>
      <c r="Q5" s="145" t="s">
        <v>202</v>
      </c>
      <c r="R5" s="146">
        <v>600</v>
      </c>
      <c r="S5" s="251"/>
      <c r="T5" s="139">
        <v>210440504050</v>
      </c>
      <c r="U5" s="333" t="s">
        <v>204</v>
      </c>
      <c r="V5" s="323">
        <v>200</v>
      </c>
      <c r="W5" s="141"/>
      <c r="X5" s="274" t="s">
        <v>205</v>
      </c>
    </row>
    <row r="6" spans="1:24" ht="15.75" customHeight="1">
      <c r="A6" s="148">
        <f>SUM(G16,K16,O16,S16,W16)</f>
        <v>0</v>
      </c>
      <c r="B6" s="209">
        <f>SUM(F16,J16,N16,R16,V16)</f>
        <v>20150</v>
      </c>
      <c r="C6" s="71"/>
      <c r="D6" s="282">
        <v>210440101020</v>
      </c>
      <c r="E6" s="327" t="s">
        <v>198</v>
      </c>
      <c r="F6" s="288">
        <v>4300</v>
      </c>
      <c r="G6" s="151"/>
      <c r="H6" s="282">
        <v>210440204020</v>
      </c>
      <c r="I6" s="329" t="s">
        <v>487</v>
      </c>
      <c r="J6" s="314">
        <v>1000</v>
      </c>
      <c r="K6" s="315"/>
      <c r="L6" s="149"/>
      <c r="M6" s="145"/>
      <c r="N6" s="153"/>
      <c r="O6" s="253"/>
      <c r="P6" s="149">
        <v>210440405002</v>
      </c>
      <c r="Q6" s="145" t="s">
        <v>203</v>
      </c>
      <c r="R6" s="146">
        <v>750</v>
      </c>
      <c r="S6" s="251"/>
      <c r="T6" s="149"/>
      <c r="U6" s="145"/>
      <c r="V6" s="154"/>
      <c r="W6" s="151"/>
      <c r="X6" s="275" t="s">
        <v>547</v>
      </c>
    </row>
    <row r="7" spans="1:24" ht="15.75" customHeight="1">
      <c r="A7" s="155"/>
      <c r="B7" s="210"/>
      <c r="C7" s="72"/>
      <c r="D7" s="282">
        <v>210440101030</v>
      </c>
      <c r="E7" s="327" t="s">
        <v>199</v>
      </c>
      <c r="F7" s="302">
        <v>2100</v>
      </c>
      <c r="G7" s="151"/>
      <c r="H7" s="282">
        <v>210440204030</v>
      </c>
      <c r="I7" s="329" t="s">
        <v>488</v>
      </c>
      <c r="J7" s="313">
        <v>950</v>
      </c>
      <c r="K7" s="252"/>
      <c r="L7" s="149"/>
      <c r="M7" s="145"/>
      <c r="N7" s="153"/>
      <c r="O7" s="253"/>
      <c r="P7" s="149"/>
      <c r="Q7" s="145"/>
      <c r="R7" s="146" t="s">
        <v>388</v>
      </c>
      <c r="S7" s="251"/>
      <c r="T7" s="149"/>
      <c r="U7" s="145"/>
      <c r="V7" s="154"/>
      <c r="W7" s="151"/>
      <c r="X7" s="275" t="s">
        <v>532</v>
      </c>
    </row>
    <row r="8" spans="1:24" ht="15.75" customHeight="1">
      <c r="A8" s="155"/>
      <c r="B8" s="210"/>
      <c r="C8" s="72"/>
      <c r="D8" s="282">
        <v>210440101040</v>
      </c>
      <c r="E8" s="327" t="s">
        <v>200</v>
      </c>
      <c r="F8" s="305">
        <v>2250</v>
      </c>
      <c r="G8" s="151"/>
      <c r="H8" s="282">
        <v>210440202020</v>
      </c>
      <c r="I8" s="329" t="s">
        <v>485</v>
      </c>
      <c r="J8" s="312">
        <v>250</v>
      </c>
      <c r="K8" s="252"/>
      <c r="L8" s="149"/>
      <c r="M8" s="145"/>
      <c r="N8" s="157"/>
      <c r="O8" s="251"/>
      <c r="P8" s="149"/>
      <c r="Q8" s="145"/>
      <c r="R8" s="146"/>
      <c r="S8" s="251"/>
      <c r="T8" s="149"/>
      <c r="U8" s="145"/>
      <c r="V8" s="154"/>
      <c r="W8" s="151"/>
      <c r="X8" s="275" t="s">
        <v>147</v>
      </c>
    </row>
    <row r="9" spans="1:24" ht="15.75" customHeight="1">
      <c r="A9" s="155"/>
      <c r="B9" s="210"/>
      <c r="C9" s="72" t="s">
        <v>39</v>
      </c>
      <c r="D9" s="282">
        <v>210440101011</v>
      </c>
      <c r="E9" s="327" t="s">
        <v>201</v>
      </c>
      <c r="F9" s="288">
        <v>1200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330</v>
      </c>
      <c r="D10" s="282">
        <v>210440101050</v>
      </c>
      <c r="E10" s="327" t="s">
        <v>538</v>
      </c>
      <c r="F10" s="306">
        <v>1800</v>
      </c>
      <c r="G10" s="151"/>
      <c r="H10" s="149"/>
      <c r="I10" s="145"/>
      <c r="J10" s="157"/>
      <c r="K10" s="251"/>
      <c r="L10" s="149"/>
      <c r="M10" s="311"/>
      <c r="N10" s="157"/>
      <c r="O10" s="251"/>
      <c r="P10" s="149"/>
      <c r="Q10" s="145"/>
      <c r="R10" s="146"/>
      <c r="S10" s="151"/>
      <c r="T10" s="149"/>
      <c r="U10" s="145"/>
      <c r="V10" s="154"/>
      <c r="W10" s="151"/>
      <c r="X10" s="275" t="s">
        <v>408</v>
      </c>
      <c r="Y10" s="340"/>
    </row>
    <row r="11" spans="1:25" ht="15.75" customHeight="1">
      <c r="A11" s="155"/>
      <c r="B11" s="210"/>
      <c r="C11" s="72"/>
      <c r="D11" s="149"/>
      <c r="E11" s="327"/>
      <c r="F11" s="307" t="s">
        <v>388</v>
      </c>
      <c r="G11" s="151"/>
      <c r="H11" s="158"/>
      <c r="I11" s="159"/>
      <c r="J11" s="146"/>
      <c r="K11" s="151"/>
      <c r="L11" s="158"/>
      <c r="M11" s="159"/>
      <c r="N11" s="157"/>
      <c r="O11" s="151"/>
      <c r="P11" s="149"/>
      <c r="Q11" s="145"/>
      <c r="R11" s="146"/>
      <c r="S11" s="151"/>
      <c r="T11" s="149"/>
      <c r="U11" s="145"/>
      <c r="V11" s="154"/>
      <c r="W11" s="160"/>
      <c r="X11" s="275" t="s">
        <v>331</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15100</v>
      </c>
      <c r="G16" s="175">
        <f>SUM(G5:G15)</f>
        <v>0</v>
      </c>
      <c r="H16" s="172"/>
      <c r="I16" s="173" t="str">
        <f>CONCATENATE(FIXED(COUNTA(I5:I15),0,0),"　店")</f>
        <v>4　店</v>
      </c>
      <c r="J16" s="174">
        <f>SUM(J5:J15)</f>
        <v>3500</v>
      </c>
      <c r="K16" s="175">
        <f>SUM(K5:K15)</f>
        <v>0</v>
      </c>
      <c r="L16" s="172"/>
      <c r="M16" s="173" t="str">
        <f>CONCATENATE(FIXED(COUNTA(M5:M15),0,0),"　店")</f>
        <v>0　店</v>
      </c>
      <c r="N16" s="174">
        <f>SUM(N5:N15)</f>
        <v>0</v>
      </c>
      <c r="O16" s="175">
        <f>SUM(O5:O15)</f>
        <v>0</v>
      </c>
      <c r="P16" s="172"/>
      <c r="Q16" s="173" t="str">
        <f>CONCATENATE(FIXED(COUNTA(Q5:Q15),0,0),"　店")</f>
        <v>2　店</v>
      </c>
      <c r="R16" s="174">
        <f>SUM(R5:R15)</f>
        <v>1350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394" t="s">
        <v>0</v>
      </c>
      <c r="B18" s="395"/>
      <c r="C18" s="77"/>
      <c r="D18" s="389" t="s">
        <v>3</v>
      </c>
      <c r="E18" s="390"/>
      <c r="F18" s="391"/>
      <c r="G18" s="136" t="s">
        <v>7</v>
      </c>
      <c r="H18" s="389" t="s">
        <v>4</v>
      </c>
      <c r="I18" s="390"/>
      <c r="J18" s="391"/>
      <c r="K18" s="137" t="s">
        <v>7</v>
      </c>
      <c r="L18" s="389" t="s">
        <v>5</v>
      </c>
      <c r="M18" s="390"/>
      <c r="N18" s="391"/>
      <c r="O18" s="137" t="s">
        <v>7</v>
      </c>
      <c r="P18" s="389" t="s">
        <v>6</v>
      </c>
      <c r="Q18" s="390"/>
      <c r="R18" s="391"/>
      <c r="S18" s="137" t="s">
        <v>7</v>
      </c>
      <c r="T18" s="407" t="s">
        <v>71</v>
      </c>
      <c r="U18" s="390"/>
      <c r="V18" s="391"/>
      <c r="W18" s="136" t="s">
        <v>7</v>
      </c>
      <c r="X18" s="202" t="s">
        <v>9</v>
      </c>
    </row>
    <row r="19" spans="1:24" ht="15.75" customHeight="1">
      <c r="A19" s="188" t="s">
        <v>62</v>
      </c>
      <c r="B19" s="216"/>
      <c r="C19" s="78"/>
      <c r="D19" s="284">
        <v>210460101010</v>
      </c>
      <c r="E19" s="328" t="s">
        <v>548</v>
      </c>
      <c r="F19" s="287">
        <v>2400</v>
      </c>
      <c r="G19" s="191"/>
      <c r="H19" s="189"/>
      <c r="I19" s="190"/>
      <c r="J19" s="309"/>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2400</v>
      </c>
      <c r="C20" s="75"/>
      <c r="D20" s="149"/>
      <c r="E20" s="145"/>
      <c r="F20" s="288" t="s">
        <v>388</v>
      </c>
      <c r="G20" s="151"/>
      <c r="H20" s="149"/>
      <c r="I20" s="145"/>
      <c r="J20" s="314" t="s">
        <v>388</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388</v>
      </c>
      <c r="G21" s="151"/>
      <c r="H21" s="149"/>
      <c r="I21" s="145"/>
      <c r="J21" s="313" t="s">
        <v>388</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388</v>
      </c>
      <c r="G22" s="166"/>
      <c r="H22" s="163"/>
      <c r="I22" s="164"/>
      <c r="J22" s="312" t="s">
        <v>388</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388</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388</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2400</v>
      </c>
      <c r="G26" s="174">
        <f>SUM(G19:G25)</f>
        <v>0</v>
      </c>
      <c r="H26" s="172"/>
      <c r="I26" s="201" t="str">
        <f>CONCATENATE(FIXED(COUNTA(I19:I25),0,0),"　店")</f>
        <v>0　店</v>
      </c>
      <c r="J26" s="174">
        <f>SUM(J19:J25)</f>
        <v>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63</v>
      </c>
      <c r="B29" s="216"/>
      <c r="C29" s="78" t="s">
        <v>39</v>
      </c>
      <c r="D29" s="284">
        <v>210410101010</v>
      </c>
      <c r="E29" s="328" t="s">
        <v>472</v>
      </c>
      <c r="F29" s="287">
        <v>6900</v>
      </c>
      <c r="G29" s="191"/>
      <c r="H29" s="284">
        <v>210410202020</v>
      </c>
      <c r="I29" s="190" t="s">
        <v>474</v>
      </c>
      <c r="J29" s="309">
        <v>600</v>
      </c>
      <c r="K29" s="191"/>
      <c r="L29" s="189"/>
      <c r="M29" s="190"/>
      <c r="N29" s="192"/>
      <c r="O29" s="191"/>
      <c r="P29" s="189">
        <v>210410405002</v>
      </c>
      <c r="Q29" s="145" t="s">
        <v>214</v>
      </c>
      <c r="R29" s="146">
        <v>1050</v>
      </c>
      <c r="S29" s="191"/>
      <c r="T29" s="189"/>
      <c r="U29" s="190"/>
      <c r="V29" s="193"/>
      <c r="W29" s="191"/>
      <c r="X29" s="274" t="s">
        <v>206</v>
      </c>
    </row>
    <row r="30" spans="1:24" ht="15.75" customHeight="1">
      <c r="A30" s="148">
        <f>SUM(G48,K48,O48,S48,W48)</f>
        <v>0</v>
      </c>
      <c r="B30" s="209">
        <f>SUM(F48,J48,N48,R48,V48)</f>
        <v>27150</v>
      </c>
      <c r="C30" s="75"/>
      <c r="D30" s="282">
        <v>210410101020</v>
      </c>
      <c r="E30" s="327" t="s">
        <v>207</v>
      </c>
      <c r="F30" s="288">
        <v>1650</v>
      </c>
      <c r="G30" s="151"/>
      <c r="H30" s="282">
        <v>210410202050</v>
      </c>
      <c r="I30" s="330" t="s">
        <v>475</v>
      </c>
      <c r="J30" s="314">
        <v>300</v>
      </c>
      <c r="K30" s="151"/>
      <c r="L30" s="149"/>
      <c r="M30" s="145"/>
      <c r="N30" s="146"/>
      <c r="O30" s="151"/>
      <c r="P30" s="149">
        <v>210410405003</v>
      </c>
      <c r="Q30" s="145" t="s">
        <v>215</v>
      </c>
      <c r="R30" s="146">
        <v>400</v>
      </c>
      <c r="S30" s="151"/>
      <c r="T30" s="149"/>
      <c r="U30" s="145"/>
      <c r="V30" s="169"/>
      <c r="W30" s="151"/>
      <c r="X30" s="275" t="s">
        <v>409</v>
      </c>
    </row>
    <row r="31" spans="1:24" ht="15.75" customHeight="1">
      <c r="A31" s="162"/>
      <c r="B31" s="213"/>
      <c r="C31" s="74"/>
      <c r="D31" s="283">
        <v>210410101030</v>
      </c>
      <c r="E31" s="327" t="s">
        <v>208</v>
      </c>
      <c r="F31" s="302">
        <v>1450</v>
      </c>
      <c r="G31" s="166"/>
      <c r="H31" s="283">
        <v>210410204020</v>
      </c>
      <c r="I31" s="330" t="s">
        <v>476</v>
      </c>
      <c r="J31" s="313">
        <v>2100</v>
      </c>
      <c r="K31" s="166"/>
      <c r="L31" s="163"/>
      <c r="M31" s="164"/>
      <c r="N31" s="167"/>
      <c r="O31" s="166"/>
      <c r="P31" s="163"/>
      <c r="Q31" s="145"/>
      <c r="R31" s="146" t="s">
        <v>388</v>
      </c>
      <c r="S31" s="166"/>
      <c r="T31" s="163"/>
      <c r="U31" s="164"/>
      <c r="V31" s="170"/>
      <c r="W31" s="166"/>
      <c r="X31" s="275" t="s">
        <v>147</v>
      </c>
    </row>
    <row r="32" spans="1:24" ht="15.75" customHeight="1">
      <c r="A32" s="162"/>
      <c r="B32" s="213"/>
      <c r="C32" s="74"/>
      <c r="D32" s="283">
        <v>210410101040</v>
      </c>
      <c r="E32" s="327" t="s">
        <v>386</v>
      </c>
      <c r="F32" s="305">
        <v>1300</v>
      </c>
      <c r="G32" s="166"/>
      <c r="H32" s="283"/>
      <c r="I32" s="330"/>
      <c r="J32" s="312"/>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209</v>
      </c>
      <c r="F33" s="288">
        <v>3150</v>
      </c>
      <c r="G33" s="151"/>
      <c r="H33" s="149"/>
      <c r="I33" s="145"/>
      <c r="J33" s="146"/>
      <c r="K33" s="151"/>
      <c r="L33" s="149"/>
      <c r="M33" s="145"/>
      <c r="N33" s="146"/>
      <c r="O33" s="151"/>
      <c r="P33" s="149"/>
      <c r="Q33" s="145"/>
      <c r="R33" s="146"/>
      <c r="S33" s="151"/>
      <c r="T33" s="149"/>
      <c r="U33" s="145"/>
      <c r="V33" s="169"/>
      <c r="W33" s="151"/>
      <c r="X33" s="275" t="s">
        <v>315</v>
      </c>
    </row>
    <row r="34" spans="1:24" ht="15.75" customHeight="1">
      <c r="A34" s="148"/>
      <c r="B34" s="217"/>
      <c r="C34" s="75"/>
      <c r="D34" s="282">
        <v>210410101060</v>
      </c>
      <c r="E34" s="327" t="s">
        <v>210</v>
      </c>
      <c r="F34" s="306">
        <v>900</v>
      </c>
      <c r="G34" s="151"/>
      <c r="H34" s="149"/>
      <c r="I34" s="145"/>
      <c r="J34" s="146"/>
      <c r="K34" s="151"/>
      <c r="L34" s="149"/>
      <c r="M34" s="145"/>
      <c r="N34" s="146"/>
      <c r="O34" s="151"/>
      <c r="P34" s="149"/>
      <c r="Q34" s="145"/>
      <c r="R34" s="146"/>
      <c r="S34" s="151"/>
      <c r="T34" s="149"/>
      <c r="U34" s="145"/>
      <c r="V34" s="169"/>
      <c r="W34" s="151"/>
      <c r="X34" s="275" t="s">
        <v>317</v>
      </c>
    </row>
    <row r="35" spans="1:24" ht="15.75" customHeight="1">
      <c r="A35" s="162"/>
      <c r="B35" s="213"/>
      <c r="C35" s="74"/>
      <c r="D35" s="283">
        <v>210410101080</v>
      </c>
      <c r="E35" s="327" t="s">
        <v>211</v>
      </c>
      <c r="F35" s="308">
        <v>1450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122</v>
      </c>
      <c r="D36" s="283">
        <v>210410101090</v>
      </c>
      <c r="E36" s="327" t="s">
        <v>212</v>
      </c>
      <c r="F36" s="304">
        <v>1250</v>
      </c>
      <c r="G36" s="166"/>
      <c r="H36" s="163"/>
      <c r="I36" s="164"/>
      <c r="J36" s="167"/>
      <c r="K36" s="166"/>
      <c r="L36" s="163"/>
      <c r="M36" s="164"/>
      <c r="N36" s="167"/>
      <c r="O36" s="166"/>
      <c r="P36" s="163"/>
      <c r="Q36" s="164"/>
      <c r="R36" s="167"/>
      <c r="S36" s="166"/>
      <c r="T36" s="163"/>
      <c r="U36" s="164"/>
      <c r="V36" s="170"/>
      <c r="W36" s="166"/>
      <c r="X36" s="275" t="s">
        <v>533</v>
      </c>
    </row>
    <row r="37" spans="1:24" ht="15.75" customHeight="1">
      <c r="A37" s="162"/>
      <c r="B37" s="213"/>
      <c r="C37" s="74" t="s">
        <v>167</v>
      </c>
      <c r="D37" s="283">
        <v>210410101070</v>
      </c>
      <c r="E37" s="327" t="s">
        <v>213</v>
      </c>
      <c r="F37" s="288">
        <v>1950</v>
      </c>
      <c r="G37" s="166"/>
      <c r="H37" s="163"/>
      <c r="I37" s="164"/>
      <c r="J37" s="167"/>
      <c r="K37" s="166"/>
      <c r="L37" s="163"/>
      <c r="M37" s="164"/>
      <c r="N37" s="167"/>
      <c r="O37" s="166"/>
      <c r="P37" s="163"/>
      <c r="Q37" s="164"/>
      <c r="R37" s="167"/>
      <c r="S37" s="166"/>
      <c r="T37" s="163"/>
      <c r="U37" s="164"/>
      <c r="V37" s="170"/>
      <c r="W37" s="166"/>
      <c r="X37" s="275" t="s">
        <v>546</v>
      </c>
    </row>
    <row r="38" spans="1:24" ht="15.75" customHeight="1">
      <c r="A38" s="148"/>
      <c r="B38" s="217"/>
      <c r="C38" s="75"/>
      <c r="D38" s="282">
        <v>210410101100</v>
      </c>
      <c r="E38" s="327" t="s">
        <v>473</v>
      </c>
      <c r="F38" s="302">
        <v>2700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22700</v>
      </c>
      <c r="G48" s="174">
        <f>SUM(G29:G47)</f>
        <v>0</v>
      </c>
      <c r="H48" s="172"/>
      <c r="I48" s="201" t="str">
        <f>CONCATENATE(FIXED(COUNTA(I29:I47),0,0),"　店")</f>
        <v>3　店</v>
      </c>
      <c r="J48" s="174">
        <f>SUM(J29:J47)</f>
        <v>3000</v>
      </c>
      <c r="K48" s="174">
        <f>SUM(K29:K47)</f>
        <v>0</v>
      </c>
      <c r="L48" s="172"/>
      <c r="M48" s="201" t="str">
        <f>CONCATENATE(FIXED(COUNTA(M29:M47),0,0),"　店")</f>
        <v>0　店</v>
      </c>
      <c r="N48" s="174">
        <f>SUM(N29:N47)</f>
        <v>0</v>
      </c>
      <c r="O48" s="174">
        <f>SUM(O29:O47)</f>
        <v>0</v>
      </c>
      <c r="P48" s="172"/>
      <c r="Q48" s="201" t="str">
        <f>CONCATENATE(FIXED(COUNTA(Q29:Q47),0,0),"　店")</f>
        <v>2　店</v>
      </c>
      <c r="R48" s="174">
        <f>SUM(R29:R47)</f>
        <v>1450</v>
      </c>
      <c r="S48" s="175">
        <f>SUM(S29:S47)</f>
        <v>0</v>
      </c>
      <c r="T48" s="172"/>
      <c r="U48" s="173" t="str">
        <f>CONCATENATE(FIXED(COUNTA(U29:U47),0,0),"　店")</f>
        <v>0　店</v>
      </c>
      <c r="V48" s="174">
        <f>SUM(V29:V47)</f>
        <v>0</v>
      </c>
      <c r="W48" s="237">
        <f>SUM(W29:W47)</f>
        <v>0</v>
      </c>
      <c r="X48" s="238">
        <f>SUM(X29:X47)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6E9"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A6+A18+A31</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64</v>
      </c>
      <c r="B5" s="208"/>
      <c r="C5" s="70"/>
      <c r="D5" s="280">
        <v>210420101010</v>
      </c>
      <c r="E5" s="328" t="s">
        <v>219</v>
      </c>
      <c r="F5" s="287">
        <v>5050</v>
      </c>
      <c r="G5" s="141"/>
      <c r="H5" s="280">
        <v>210420204010</v>
      </c>
      <c r="I5" s="190" t="s">
        <v>477</v>
      </c>
      <c r="J5" s="309">
        <v>900</v>
      </c>
      <c r="K5" s="249"/>
      <c r="L5" s="139"/>
      <c r="M5" s="140"/>
      <c r="N5" s="143"/>
      <c r="O5" s="250"/>
      <c r="P5" s="144">
        <v>210420405001</v>
      </c>
      <c r="Q5" s="145" t="s">
        <v>224</v>
      </c>
      <c r="R5" s="146">
        <v>750</v>
      </c>
      <c r="S5" s="251"/>
      <c r="T5" s="139"/>
      <c r="U5" s="140"/>
      <c r="V5" s="147"/>
      <c r="W5" s="141"/>
      <c r="X5" s="274" t="s">
        <v>216</v>
      </c>
    </row>
    <row r="6" spans="1:24" ht="15.75" customHeight="1">
      <c r="A6" s="148">
        <f>SUM(G14,K14,O14,S14,W14)</f>
        <v>0</v>
      </c>
      <c r="B6" s="209">
        <f>SUM(F14,J14,N14,R14,V14)</f>
        <v>12950</v>
      </c>
      <c r="C6" s="71"/>
      <c r="D6" s="282">
        <v>210420101020</v>
      </c>
      <c r="E6" s="327" t="s">
        <v>220</v>
      </c>
      <c r="F6" s="288">
        <v>1300</v>
      </c>
      <c r="G6" s="151"/>
      <c r="H6" s="282">
        <v>210420204030</v>
      </c>
      <c r="I6" s="330" t="s">
        <v>479</v>
      </c>
      <c r="J6" s="314">
        <v>200</v>
      </c>
      <c r="K6" s="252"/>
      <c r="L6" s="149"/>
      <c r="M6" s="145"/>
      <c r="N6" s="153"/>
      <c r="O6" s="253"/>
      <c r="P6" s="149"/>
      <c r="Q6" s="145"/>
      <c r="R6" s="146" t="s">
        <v>388</v>
      </c>
      <c r="S6" s="251"/>
      <c r="T6" s="149"/>
      <c r="U6" s="145"/>
      <c r="V6" s="154"/>
      <c r="W6" s="151"/>
      <c r="X6" s="275" t="s">
        <v>217</v>
      </c>
    </row>
    <row r="7" spans="1:24" ht="15.75" customHeight="1">
      <c r="A7" s="155"/>
      <c r="B7" s="210"/>
      <c r="C7" s="72"/>
      <c r="D7" s="282">
        <v>210420101070</v>
      </c>
      <c r="E7" s="327" t="s">
        <v>221</v>
      </c>
      <c r="F7" s="302">
        <v>1150</v>
      </c>
      <c r="G7" s="151"/>
      <c r="H7" s="282">
        <v>210420204020</v>
      </c>
      <c r="I7" s="330" t="s">
        <v>478</v>
      </c>
      <c r="J7" s="313">
        <v>350</v>
      </c>
      <c r="K7" s="252"/>
      <c r="L7" s="149"/>
      <c r="M7" s="145"/>
      <c r="N7" s="153"/>
      <c r="O7" s="253"/>
      <c r="P7" s="149"/>
      <c r="Q7" s="145"/>
      <c r="R7" s="146" t="s">
        <v>388</v>
      </c>
      <c r="S7" s="251"/>
      <c r="T7" s="149"/>
      <c r="U7" s="145"/>
      <c r="V7" s="154"/>
      <c r="W7" s="151"/>
      <c r="X7" s="275" t="s">
        <v>218</v>
      </c>
    </row>
    <row r="8" spans="1:24" ht="15.75" customHeight="1">
      <c r="A8" s="155"/>
      <c r="B8" s="210"/>
      <c r="C8" s="72"/>
      <c r="D8" s="282">
        <v>210420101030</v>
      </c>
      <c r="E8" s="327" t="s">
        <v>222</v>
      </c>
      <c r="F8" s="305">
        <v>1200</v>
      </c>
      <c r="G8" s="151"/>
      <c r="H8" s="282">
        <v>210420204040</v>
      </c>
      <c r="I8" s="330" t="s">
        <v>480</v>
      </c>
      <c r="J8" s="312">
        <v>300</v>
      </c>
      <c r="K8" s="252"/>
      <c r="L8" s="149"/>
      <c r="M8" s="145"/>
      <c r="N8" s="157"/>
      <c r="O8" s="251"/>
      <c r="P8" s="149"/>
      <c r="Q8" s="145"/>
      <c r="R8" s="146"/>
      <c r="S8" s="251"/>
      <c r="T8" s="149"/>
      <c r="U8" s="145"/>
      <c r="V8" s="154"/>
      <c r="W8" s="151"/>
      <c r="X8" s="275"/>
    </row>
    <row r="9" spans="1:24" ht="15.75" customHeight="1">
      <c r="A9" s="155"/>
      <c r="B9" s="210"/>
      <c r="C9" s="72"/>
      <c r="D9" s="282">
        <v>210420101040</v>
      </c>
      <c r="E9" s="327" t="s">
        <v>223</v>
      </c>
      <c r="F9" s="305">
        <v>1750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10450</v>
      </c>
      <c r="G14" s="175">
        <f>SUM(G5:G13)</f>
        <v>0</v>
      </c>
      <c r="H14" s="172"/>
      <c r="I14" s="173" t="str">
        <f>CONCATENATE(FIXED(COUNTA(I5:I13),0,0),"　店")</f>
        <v>4　店</v>
      </c>
      <c r="J14" s="174">
        <f>SUM(J5:J13)</f>
        <v>1750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65</v>
      </c>
      <c r="B17" s="216"/>
      <c r="C17" s="78"/>
      <c r="D17" s="284">
        <v>210430101010</v>
      </c>
      <c r="E17" s="328" t="s">
        <v>481</v>
      </c>
      <c r="F17" s="287">
        <v>3400</v>
      </c>
      <c r="G17" s="191"/>
      <c r="H17" s="189"/>
      <c r="I17" s="190"/>
      <c r="J17" s="309"/>
      <c r="K17" s="191"/>
      <c r="L17" s="189"/>
      <c r="M17" s="190"/>
      <c r="N17" s="318"/>
      <c r="O17" s="191"/>
      <c r="P17" s="189">
        <v>210430405001</v>
      </c>
      <c r="Q17" s="145" t="s">
        <v>225</v>
      </c>
      <c r="R17" s="146">
        <v>350</v>
      </c>
      <c r="S17" s="191"/>
      <c r="T17" s="189"/>
      <c r="U17" s="190"/>
      <c r="V17" s="193"/>
      <c r="W17" s="191"/>
      <c r="X17" s="274"/>
    </row>
    <row r="18" spans="1:24" ht="15.75" customHeight="1">
      <c r="A18" s="148">
        <f>SUM(G27,K27,O27,S27,W27)</f>
        <v>0</v>
      </c>
      <c r="B18" s="209">
        <f>SUM(F27,J27,N27,R27,V27)</f>
        <v>8300</v>
      </c>
      <c r="C18" s="75"/>
      <c r="D18" s="282">
        <v>210430101020</v>
      </c>
      <c r="E18" s="327" t="s">
        <v>482</v>
      </c>
      <c r="F18" s="288">
        <v>2750</v>
      </c>
      <c r="G18" s="151"/>
      <c r="H18" s="149"/>
      <c r="I18" s="330"/>
      <c r="J18" s="314" t="s">
        <v>388</v>
      </c>
      <c r="K18" s="151"/>
      <c r="L18" s="149"/>
      <c r="M18" s="331"/>
      <c r="N18" s="317"/>
      <c r="O18" s="151"/>
      <c r="P18" s="149">
        <v>210430405002</v>
      </c>
      <c r="Q18" s="145" t="s">
        <v>226</v>
      </c>
      <c r="R18" s="146">
        <v>150</v>
      </c>
      <c r="S18" s="151"/>
      <c r="T18" s="149"/>
      <c r="U18" s="145"/>
      <c r="V18" s="169"/>
      <c r="W18" s="151"/>
      <c r="X18" s="275"/>
    </row>
    <row r="19" spans="1:24" ht="15.75" customHeight="1">
      <c r="A19" s="162"/>
      <c r="B19" s="213"/>
      <c r="C19" s="74"/>
      <c r="D19" s="283">
        <v>210430101040</v>
      </c>
      <c r="E19" s="327" t="s">
        <v>484</v>
      </c>
      <c r="F19" s="302">
        <v>800</v>
      </c>
      <c r="G19" s="166"/>
      <c r="H19" s="163"/>
      <c r="I19" s="330"/>
      <c r="J19" s="313" t="s">
        <v>388</v>
      </c>
      <c r="K19" s="166"/>
      <c r="L19" s="163"/>
      <c r="M19" s="329"/>
      <c r="N19" s="316" t="s">
        <v>388</v>
      </c>
      <c r="O19" s="166"/>
      <c r="P19" s="163"/>
      <c r="Q19" s="145"/>
      <c r="R19" s="146" t="s">
        <v>388</v>
      </c>
      <c r="S19" s="166"/>
      <c r="T19" s="163"/>
      <c r="U19" s="164"/>
      <c r="V19" s="170"/>
      <c r="W19" s="166"/>
      <c r="X19" s="275"/>
    </row>
    <row r="20" spans="1:24" ht="15.75" customHeight="1">
      <c r="A20" s="162"/>
      <c r="B20" s="213"/>
      <c r="C20" s="74"/>
      <c r="D20" s="283">
        <v>210430101030</v>
      </c>
      <c r="E20" s="327" t="s">
        <v>483</v>
      </c>
      <c r="F20" s="305">
        <v>850</v>
      </c>
      <c r="G20" s="166"/>
      <c r="H20" s="163"/>
      <c r="I20" s="330"/>
      <c r="J20" s="312" t="s">
        <v>388</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7800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4" t="s">
        <v>0</v>
      </c>
      <c r="B29" s="395"/>
      <c r="C29" s="77"/>
      <c r="D29" s="389" t="s">
        <v>3</v>
      </c>
      <c r="E29" s="390"/>
      <c r="F29" s="391"/>
      <c r="G29" s="136" t="s">
        <v>7</v>
      </c>
      <c r="H29" s="389" t="s">
        <v>4</v>
      </c>
      <c r="I29" s="390"/>
      <c r="J29" s="391"/>
      <c r="K29" s="137" t="s">
        <v>7</v>
      </c>
      <c r="L29" s="389" t="s">
        <v>5</v>
      </c>
      <c r="M29" s="390"/>
      <c r="N29" s="391"/>
      <c r="O29" s="137" t="s">
        <v>7</v>
      </c>
      <c r="P29" s="389" t="s">
        <v>6</v>
      </c>
      <c r="Q29" s="390"/>
      <c r="R29" s="391"/>
      <c r="S29" s="137" t="s">
        <v>7</v>
      </c>
      <c r="T29" s="407" t="s">
        <v>71</v>
      </c>
      <c r="U29" s="390"/>
      <c r="V29" s="391"/>
      <c r="W29" s="136" t="s">
        <v>7</v>
      </c>
      <c r="X29" s="202" t="s">
        <v>9</v>
      </c>
    </row>
    <row r="30" spans="1:24" ht="15.75" customHeight="1">
      <c r="A30" s="188" t="s">
        <v>66</v>
      </c>
      <c r="B30" s="216"/>
      <c r="C30" s="78"/>
      <c r="D30" s="284">
        <v>210450101010</v>
      </c>
      <c r="E30" s="328" t="s">
        <v>424</v>
      </c>
      <c r="F30" s="287">
        <v>3050</v>
      </c>
      <c r="G30" s="191"/>
      <c r="H30" s="284">
        <v>210450204010</v>
      </c>
      <c r="I30" s="190" t="s">
        <v>494</v>
      </c>
      <c r="J30" s="309">
        <v>1250</v>
      </c>
      <c r="K30" s="191"/>
      <c r="L30" s="189"/>
      <c r="M30" s="190"/>
      <c r="N30" s="192"/>
      <c r="O30" s="191"/>
      <c r="P30" s="189">
        <v>210450405001</v>
      </c>
      <c r="Q30" s="145" t="s">
        <v>227</v>
      </c>
      <c r="R30" s="146">
        <v>500</v>
      </c>
      <c r="S30" s="191"/>
      <c r="T30" s="189">
        <v>210450504020</v>
      </c>
      <c r="U30" s="332" t="s">
        <v>228</v>
      </c>
      <c r="V30" s="323">
        <v>200</v>
      </c>
      <c r="W30" s="191"/>
      <c r="X30" s="274"/>
    </row>
    <row r="31" spans="1:24" ht="15.75" customHeight="1">
      <c r="A31" s="148">
        <f>SUM(G48,K48,O48,S48,W48)</f>
        <v>0</v>
      </c>
      <c r="B31" s="209">
        <f>SUM(F48,J48,N48,R48,V48)</f>
        <v>12600</v>
      </c>
      <c r="C31" s="75"/>
      <c r="D31" s="282">
        <v>210450101020</v>
      </c>
      <c r="E31" s="327" t="s">
        <v>425</v>
      </c>
      <c r="F31" s="288">
        <v>1900</v>
      </c>
      <c r="G31" s="151"/>
      <c r="H31" s="282"/>
      <c r="I31" s="330"/>
      <c r="J31" s="314"/>
      <c r="K31" s="151"/>
      <c r="L31" s="149"/>
      <c r="M31" s="145"/>
      <c r="N31" s="146"/>
      <c r="O31" s="151"/>
      <c r="P31" s="149"/>
      <c r="Q31" s="145"/>
      <c r="R31" s="146" t="s">
        <v>388</v>
      </c>
      <c r="S31" s="151"/>
      <c r="T31" s="149">
        <v>210450504050</v>
      </c>
      <c r="U31" s="339" t="s">
        <v>229</v>
      </c>
      <c r="V31" s="324">
        <v>300</v>
      </c>
      <c r="W31" s="151"/>
      <c r="X31" s="275"/>
    </row>
    <row r="32" spans="1:24" ht="15.75" customHeight="1">
      <c r="A32" s="162"/>
      <c r="B32" s="213"/>
      <c r="C32" s="74"/>
      <c r="D32" s="283">
        <v>210450101030</v>
      </c>
      <c r="E32" s="327" t="s">
        <v>489</v>
      </c>
      <c r="F32" s="302">
        <v>700</v>
      </c>
      <c r="G32" s="166"/>
      <c r="H32" s="163"/>
      <c r="I32" s="330"/>
      <c r="J32" s="313" t="s">
        <v>388</v>
      </c>
      <c r="K32" s="166"/>
      <c r="L32" s="163"/>
      <c r="M32" s="164"/>
      <c r="N32" s="167"/>
      <c r="O32" s="166"/>
      <c r="P32" s="163"/>
      <c r="Q32" s="145"/>
      <c r="R32" s="146" t="s">
        <v>388</v>
      </c>
      <c r="S32" s="166"/>
      <c r="T32" s="163"/>
      <c r="U32" s="164"/>
      <c r="V32" s="170"/>
      <c r="W32" s="166"/>
      <c r="X32" s="275"/>
    </row>
    <row r="33" spans="1:24" ht="15.75" customHeight="1">
      <c r="A33" s="162"/>
      <c r="B33" s="213"/>
      <c r="C33" s="74"/>
      <c r="D33" s="283">
        <v>210450101040</v>
      </c>
      <c r="E33" s="327" t="s">
        <v>490</v>
      </c>
      <c r="F33" s="305">
        <v>1100</v>
      </c>
      <c r="G33" s="166"/>
      <c r="H33" s="163"/>
      <c r="I33" s="330"/>
      <c r="J33" s="312" t="s">
        <v>388</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491</v>
      </c>
      <c r="F34" s="305">
        <v>500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492</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493</v>
      </c>
      <c r="F36" s="305">
        <v>600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537</v>
      </c>
      <c r="F37" s="305">
        <v>2000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10350</v>
      </c>
      <c r="G48" s="174">
        <f>SUM(G30:G47)</f>
        <v>0</v>
      </c>
      <c r="H48" s="172"/>
      <c r="I48" s="201" t="str">
        <f>CONCATENATE(FIXED(COUNTA(I30:I47),0,0),"　店")</f>
        <v>1　店</v>
      </c>
      <c r="J48" s="174">
        <f>SUM(J30:J47)</f>
        <v>1250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202" t="s">
        <v>9</v>
      </c>
    </row>
    <row r="5" spans="1:24" ht="15.75" customHeight="1">
      <c r="A5" s="138" t="s">
        <v>67</v>
      </c>
      <c r="B5" s="208"/>
      <c r="C5" s="70"/>
      <c r="D5" s="280">
        <v>210490101010</v>
      </c>
      <c r="E5" s="328" t="s">
        <v>495</v>
      </c>
      <c r="F5" s="287">
        <v>2450</v>
      </c>
      <c r="G5" s="141"/>
      <c r="H5" s="139"/>
      <c r="I5" s="190"/>
      <c r="J5" s="309"/>
      <c r="K5" s="249"/>
      <c r="L5" s="139"/>
      <c r="M5" s="140"/>
      <c r="N5" s="143"/>
      <c r="O5" s="250"/>
      <c r="P5" s="144">
        <v>210490405001</v>
      </c>
      <c r="Q5" s="145" t="s">
        <v>230</v>
      </c>
      <c r="R5" s="146">
        <v>1250</v>
      </c>
      <c r="S5" s="251"/>
      <c r="T5" s="139"/>
      <c r="U5" s="332"/>
      <c r="V5" s="323"/>
      <c r="W5" s="141"/>
      <c r="X5" s="274"/>
    </row>
    <row r="6" spans="1:24" ht="15.75" customHeight="1">
      <c r="A6" s="148">
        <f>SUM(G26,K26,O26,S26,W26)</f>
        <v>0</v>
      </c>
      <c r="B6" s="209">
        <f>SUM(F26,J26,N26,R26,V26)</f>
        <v>18700</v>
      </c>
      <c r="C6" s="71"/>
      <c r="D6" s="282">
        <v>210490101020</v>
      </c>
      <c r="E6" s="327" t="s">
        <v>496</v>
      </c>
      <c r="F6" s="288">
        <v>1600</v>
      </c>
      <c r="G6" s="151"/>
      <c r="H6" s="149"/>
      <c r="I6" s="330"/>
      <c r="J6" s="314" t="s">
        <v>388</v>
      </c>
      <c r="K6" s="252"/>
      <c r="L6" s="149"/>
      <c r="M6" s="145"/>
      <c r="N6" s="153"/>
      <c r="O6" s="253"/>
      <c r="P6" s="149"/>
      <c r="Q6" s="145"/>
      <c r="R6" s="146" t="s">
        <v>388</v>
      </c>
      <c r="S6" s="251"/>
      <c r="T6" s="149"/>
      <c r="U6" s="145"/>
      <c r="V6" s="324" t="s">
        <v>388</v>
      </c>
      <c r="W6" s="151"/>
      <c r="X6" s="275"/>
    </row>
    <row r="7" spans="1:24" ht="15.75" customHeight="1">
      <c r="A7" s="155"/>
      <c r="B7" s="210"/>
      <c r="C7" s="72"/>
      <c r="D7" s="282">
        <v>210490101040</v>
      </c>
      <c r="E7" s="327" t="s">
        <v>497</v>
      </c>
      <c r="F7" s="302">
        <v>1550</v>
      </c>
      <c r="G7" s="151"/>
      <c r="H7" s="149"/>
      <c r="I7" s="145"/>
      <c r="J7" s="313" t="s">
        <v>388</v>
      </c>
      <c r="K7" s="252"/>
      <c r="L7" s="149"/>
      <c r="M7" s="145"/>
      <c r="N7" s="153"/>
      <c r="O7" s="253"/>
      <c r="P7" s="149"/>
      <c r="Q7" s="145"/>
      <c r="R7" s="146" t="s">
        <v>388</v>
      </c>
      <c r="S7" s="251"/>
      <c r="T7" s="149"/>
      <c r="U7" s="145"/>
      <c r="V7" s="154"/>
      <c r="W7" s="151"/>
      <c r="X7" s="275"/>
    </row>
    <row r="8" spans="1:24" ht="15.75" customHeight="1">
      <c r="A8" s="155"/>
      <c r="B8" s="210"/>
      <c r="C8" s="72"/>
      <c r="D8" s="282">
        <v>210490101070</v>
      </c>
      <c r="E8" s="327" t="s">
        <v>500</v>
      </c>
      <c r="F8" s="305">
        <v>2600</v>
      </c>
      <c r="G8" s="151"/>
      <c r="H8" s="149"/>
      <c r="I8" s="145"/>
      <c r="J8" s="312" t="s">
        <v>388</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498</v>
      </c>
      <c r="F9" s="305">
        <v>1350</v>
      </c>
      <c r="G9" s="151"/>
      <c r="H9" s="149"/>
      <c r="I9" s="145"/>
      <c r="J9" s="157"/>
      <c r="K9" s="251"/>
      <c r="L9" s="149"/>
      <c r="M9" s="145"/>
      <c r="N9" s="157"/>
      <c r="O9" s="251"/>
      <c r="P9" s="149"/>
      <c r="Q9" s="145"/>
      <c r="R9" s="146"/>
      <c r="S9" s="151"/>
      <c r="T9" s="149"/>
      <c r="U9" s="145"/>
      <c r="V9" s="154"/>
      <c r="W9" s="151"/>
      <c r="X9" s="275" t="s">
        <v>231</v>
      </c>
    </row>
    <row r="10" spans="1:24" ht="15.75" customHeight="1">
      <c r="A10" s="155"/>
      <c r="B10" s="210"/>
      <c r="C10" s="72"/>
      <c r="D10" s="282">
        <v>210490101080</v>
      </c>
      <c r="E10" s="327" t="s">
        <v>501</v>
      </c>
      <c r="F10" s="305">
        <v>1300</v>
      </c>
      <c r="G10" s="151"/>
      <c r="H10" s="149"/>
      <c r="I10" s="145"/>
      <c r="J10" s="157"/>
      <c r="K10" s="251"/>
      <c r="L10" s="149"/>
      <c r="M10" s="145"/>
      <c r="N10" s="157"/>
      <c r="O10" s="251"/>
      <c r="P10" s="149"/>
      <c r="Q10" s="145"/>
      <c r="R10" s="146"/>
      <c r="S10" s="151"/>
      <c r="T10" s="149"/>
      <c r="U10" s="145"/>
      <c r="V10" s="154"/>
      <c r="W10" s="151"/>
      <c r="X10" s="275" t="s">
        <v>232</v>
      </c>
    </row>
    <row r="11" spans="1:24" ht="15.75" customHeight="1">
      <c r="A11" s="155"/>
      <c r="B11" s="210"/>
      <c r="C11" s="72"/>
      <c r="D11" s="282">
        <v>210490101060</v>
      </c>
      <c r="E11" s="327" t="s">
        <v>499</v>
      </c>
      <c r="F11" s="305">
        <v>600</v>
      </c>
      <c r="G11" s="151"/>
      <c r="H11" s="158"/>
      <c r="I11" s="159"/>
      <c r="J11" s="146"/>
      <c r="K11" s="151"/>
      <c r="L11" s="158"/>
      <c r="M11" s="159"/>
      <c r="N11" s="157"/>
      <c r="O11" s="151"/>
      <c r="P11" s="149"/>
      <c r="Q11" s="145"/>
      <c r="R11" s="146"/>
      <c r="S11" s="151"/>
      <c r="T11" s="149"/>
      <c r="U11" s="145"/>
      <c r="V11" s="154"/>
      <c r="W11" s="160"/>
      <c r="X11" s="275" t="s">
        <v>233</v>
      </c>
    </row>
    <row r="12" spans="1:24" ht="15.75" customHeight="1">
      <c r="A12" s="155"/>
      <c r="B12" s="210"/>
      <c r="C12" s="72"/>
      <c r="D12" s="282">
        <v>210490101090</v>
      </c>
      <c r="E12" s="327" t="s">
        <v>564</v>
      </c>
      <c r="F12" s="305">
        <v>750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502</v>
      </c>
      <c r="F13" s="305">
        <v>1850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503</v>
      </c>
      <c r="F14" s="305">
        <v>900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504</v>
      </c>
      <c r="F15" s="305">
        <v>250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505</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506</v>
      </c>
      <c r="F17" s="305">
        <v>1300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507</v>
      </c>
      <c r="F18" s="305">
        <v>700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17450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0　店</v>
      </c>
      <c r="V26" s="174">
        <f>SUM(V5:V25)</f>
        <v>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4" t="s">
        <v>0</v>
      </c>
      <c r="B28" s="395"/>
      <c r="C28" s="77"/>
      <c r="D28" s="389" t="s">
        <v>3</v>
      </c>
      <c r="E28" s="390"/>
      <c r="F28" s="391"/>
      <c r="G28" s="136" t="s">
        <v>7</v>
      </c>
      <c r="H28" s="389" t="s">
        <v>4</v>
      </c>
      <c r="I28" s="390"/>
      <c r="J28" s="391"/>
      <c r="K28" s="137" t="s">
        <v>7</v>
      </c>
      <c r="L28" s="389" t="s">
        <v>5</v>
      </c>
      <c r="M28" s="390"/>
      <c r="N28" s="391"/>
      <c r="O28" s="137" t="s">
        <v>7</v>
      </c>
      <c r="P28" s="389" t="s">
        <v>6</v>
      </c>
      <c r="Q28" s="390"/>
      <c r="R28" s="391"/>
      <c r="S28" s="137" t="s">
        <v>7</v>
      </c>
      <c r="T28" s="407" t="s">
        <v>71</v>
      </c>
      <c r="U28" s="390"/>
      <c r="V28" s="391"/>
      <c r="W28" s="136" t="s">
        <v>7</v>
      </c>
      <c r="X28" s="202" t="s">
        <v>9</v>
      </c>
    </row>
    <row r="29" spans="1:24" ht="15.75" customHeight="1">
      <c r="A29" s="188" t="s">
        <v>68</v>
      </c>
      <c r="B29" s="216"/>
      <c r="C29" s="78"/>
      <c r="D29" s="284">
        <v>210530101010</v>
      </c>
      <c r="E29" s="328" t="s">
        <v>539</v>
      </c>
      <c r="F29" s="287">
        <v>1400</v>
      </c>
      <c r="G29" s="191"/>
      <c r="H29" s="189"/>
      <c r="I29" s="190"/>
      <c r="J29" s="192"/>
      <c r="K29" s="191"/>
      <c r="L29" s="189"/>
      <c r="M29" s="190"/>
      <c r="N29" s="192"/>
      <c r="O29" s="191"/>
      <c r="P29" s="189">
        <v>210530405002</v>
      </c>
      <c r="Q29" s="145" t="s">
        <v>234</v>
      </c>
      <c r="R29" s="146">
        <v>550</v>
      </c>
      <c r="S29" s="191"/>
      <c r="T29" s="189">
        <v>210530504010</v>
      </c>
      <c r="U29" s="332"/>
      <c r="V29" s="323"/>
      <c r="W29" s="191"/>
      <c r="X29" s="274"/>
    </row>
    <row r="30" spans="1:24" ht="15.75" customHeight="1">
      <c r="A30" s="148">
        <f>SUM(G48,K48,O48,S48,W48)</f>
        <v>0</v>
      </c>
      <c r="B30" s="209">
        <f>SUM(F48,J48,N48,R48,V48)</f>
        <v>9400</v>
      </c>
      <c r="C30" s="75"/>
      <c r="D30" s="282">
        <v>210530101020</v>
      </c>
      <c r="E30" s="327" t="s">
        <v>523</v>
      </c>
      <c r="F30" s="288">
        <v>400</v>
      </c>
      <c r="G30" s="151"/>
      <c r="H30" s="149"/>
      <c r="I30" s="145"/>
      <c r="J30" s="146"/>
      <c r="K30" s="151"/>
      <c r="L30" s="149"/>
      <c r="M30" s="145"/>
      <c r="N30" s="146"/>
      <c r="O30" s="151"/>
      <c r="P30" s="149">
        <v>210530405003</v>
      </c>
      <c r="Q30" s="145" t="s">
        <v>235</v>
      </c>
      <c r="R30" s="146">
        <v>100</v>
      </c>
      <c r="S30" s="151"/>
      <c r="T30" s="149"/>
      <c r="U30" s="145"/>
      <c r="V30" s="324" t="s">
        <v>388</v>
      </c>
      <c r="W30" s="151"/>
      <c r="X30" s="275"/>
    </row>
    <row r="31" spans="1:24" ht="15.75" customHeight="1">
      <c r="A31" s="162"/>
      <c r="B31" s="213"/>
      <c r="C31" s="74"/>
      <c r="D31" s="283">
        <v>210530101030</v>
      </c>
      <c r="E31" s="327" t="s">
        <v>524</v>
      </c>
      <c r="F31" s="302">
        <v>550</v>
      </c>
      <c r="G31" s="166"/>
      <c r="H31" s="163"/>
      <c r="I31" s="164"/>
      <c r="J31" s="167"/>
      <c r="K31" s="166"/>
      <c r="L31" s="163"/>
      <c r="M31" s="164"/>
      <c r="N31" s="167"/>
      <c r="O31" s="166"/>
      <c r="P31" s="163"/>
      <c r="Q31" s="145"/>
      <c r="R31" s="146" t="s">
        <v>388</v>
      </c>
      <c r="S31" s="166"/>
      <c r="T31" s="163"/>
      <c r="U31" s="164"/>
      <c r="V31" s="170"/>
      <c r="W31" s="166"/>
      <c r="X31" s="275"/>
    </row>
    <row r="32" spans="1:24" ht="15.75" customHeight="1">
      <c r="A32" s="162"/>
      <c r="B32" s="213"/>
      <c r="C32" s="74"/>
      <c r="D32" s="283">
        <v>210530101040</v>
      </c>
      <c r="E32" s="327" t="s">
        <v>525</v>
      </c>
      <c r="F32" s="305">
        <v>1650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526</v>
      </c>
      <c r="F33" s="305">
        <v>850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527</v>
      </c>
      <c r="F34" s="305">
        <v>1950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528</v>
      </c>
      <c r="F35" s="305">
        <v>1000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529</v>
      </c>
      <c r="F36" s="305">
        <v>950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8750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650</v>
      </c>
      <c r="S48" s="175">
        <f>SUM(S29:S47)</f>
        <v>0</v>
      </c>
      <c r="T48" s="172"/>
      <c r="U48" s="173" t="str">
        <f>CONCATENATE(FIXED(COUNTA(U29:U47),0,0),"　店")</f>
        <v>0　店</v>
      </c>
      <c r="V48" s="174">
        <f>SUM(V29:V47)</f>
        <v>0</v>
      </c>
      <c r="W48" s="237">
        <f>SUM(W29:W47)</f>
        <v>0</v>
      </c>
      <c r="X48" s="238">
        <f>SUM(X29:X47)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A6+A30</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69</v>
      </c>
      <c r="B5" s="208"/>
      <c r="C5" s="70"/>
      <c r="D5" s="280">
        <v>210510101010</v>
      </c>
      <c r="E5" s="328" t="s">
        <v>426</v>
      </c>
      <c r="F5" s="287">
        <v>9000</v>
      </c>
      <c r="G5" s="141"/>
      <c r="H5" s="280">
        <v>210510202010</v>
      </c>
      <c r="I5" s="190" t="s">
        <v>238</v>
      </c>
      <c r="J5" s="309">
        <v>500</v>
      </c>
      <c r="K5" s="249"/>
      <c r="L5" s="139"/>
      <c r="M5" s="140"/>
      <c r="N5" s="143"/>
      <c r="O5" s="250"/>
      <c r="P5" s="144">
        <v>210510405002</v>
      </c>
      <c r="Q5" s="145" t="s">
        <v>240</v>
      </c>
      <c r="R5" s="146">
        <v>1000</v>
      </c>
      <c r="S5" s="251"/>
      <c r="T5" s="139">
        <v>210510504010</v>
      </c>
      <c r="U5" s="332" t="s">
        <v>378</v>
      </c>
      <c r="V5" s="323">
        <v>1850</v>
      </c>
      <c r="W5" s="141"/>
      <c r="X5" s="277" t="s">
        <v>236</v>
      </c>
    </row>
    <row r="6" spans="1:24" ht="15.75" customHeight="1">
      <c r="A6" s="148">
        <f>SUM(G26,K26,O26,S26,W26)</f>
        <v>0</v>
      </c>
      <c r="B6" s="209">
        <f>SUM(F26,J26,N26,R26,V26)</f>
        <v>21850</v>
      </c>
      <c r="C6" s="71"/>
      <c r="D6" s="282">
        <v>210510101100</v>
      </c>
      <c r="E6" s="327" t="s">
        <v>427</v>
      </c>
      <c r="F6" s="288">
        <v>1400</v>
      </c>
      <c r="G6" s="151"/>
      <c r="H6" s="282">
        <v>210510202020</v>
      </c>
      <c r="I6" s="330" t="s">
        <v>239</v>
      </c>
      <c r="J6" s="314">
        <v>300</v>
      </c>
      <c r="K6" s="252"/>
      <c r="L6" s="149"/>
      <c r="M6" s="145"/>
      <c r="N6" s="153"/>
      <c r="O6" s="253"/>
      <c r="P6" s="149"/>
      <c r="Q6" s="145"/>
      <c r="R6" s="146" t="s">
        <v>388</v>
      </c>
      <c r="S6" s="251"/>
      <c r="T6" s="149"/>
      <c r="U6" s="145"/>
      <c r="V6" s="324" t="s">
        <v>388</v>
      </c>
      <c r="W6" s="151"/>
      <c r="X6" s="278"/>
    </row>
    <row r="7" spans="1:24" ht="15.75" customHeight="1">
      <c r="A7" s="155"/>
      <c r="B7" s="210"/>
      <c r="C7" s="72"/>
      <c r="D7" s="282">
        <v>210510101110</v>
      </c>
      <c r="E7" s="327" t="s">
        <v>428</v>
      </c>
      <c r="F7" s="302">
        <v>1500</v>
      </c>
      <c r="G7" s="151"/>
      <c r="H7" s="149"/>
      <c r="I7" s="145"/>
      <c r="J7" s="313" t="s">
        <v>388</v>
      </c>
      <c r="K7" s="252"/>
      <c r="L7" s="149"/>
      <c r="M7" s="145"/>
      <c r="N7" s="153"/>
      <c r="O7" s="253"/>
      <c r="P7" s="149"/>
      <c r="Q7" s="145"/>
      <c r="R7" s="146" t="s">
        <v>388</v>
      </c>
      <c r="S7" s="251"/>
      <c r="T7" s="149"/>
      <c r="U7" s="145"/>
      <c r="V7" s="154"/>
      <c r="W7" s="151"/>
      <c r="X7" s="278"/>
    </row>
    <row r="8" spans="1:24" ht="15.75" customHeight="1">
      <c r="A8" s="155"/>
      <c r="B8" s="210"/>
      <c r="C8" s="72"/>
      <c r="D8" s="282">
        <v>210510101020</v>
      </c>
      <c r="E8" s="327" t="s">
        <v>508</v>
      </c>
      <c r="F8" s="305">
        <v>500</v>
      </c>
      <c r="G8" s="151"/>
      <c r="H8" s="149"/>
      <c r="I8" s="145"/>
      <c r="J8" s="312" t="s">
        <v>388</v>
      </c>
      <c r="K8" s="252"/>
      <c r="L8" s="149"/>
      <c r="M8" s="145"/>
      <c r="N8" s="157"/>
      <c r="O8" s="251"/>
      <c r="P8" s="149"/>
      <c r="Q8" s="145"/>
      <c r="R8" s="146"/>
      <c r="S8" s="251"/>
      <c r="T8" s="149"/>
      <c r="U8" s="145"/>
      <c r="V8" s="154"/>
      <c r="W8" s="151"/>
      <c r="X8" s="278"/>
    </row>
    <row r="9" spans="1:24" ht="15.75" customHeight="1">
      <c r="A9" s="155"/>
      <c r="B9" s="210"/>
      <c r="C9" s="72"/>
      <c r="D9" s="282">
        <v>210510101030</v>
      </c>
      <c r="E9" s="327" t="s">
        <v>509</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510</v>
      </c>
      <c r="F10" s="305">
        <v>800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511</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512</v>
      </c>
      <c r="F12" s="305">
        <v>1050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318</v>
      </c>
      <c r="D13" s="282">
        <v>210510101070</v>
      </c>
      <c r="E13" s="327" t="s">
        <v>513</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514</v>
      </c>
      <c r="F14" s="305">
        <v>550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515</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18200</v>
      </c>
      <c r="G26" s="175">
        <f>SUM(G5:G25)</f>
        <v>0</v>
      </c>
      <c r="H26" s="172"/>
      <c r="I26" s="173" t="str">
        <f>CONCATENATE(FIXED(COUNTA(I5:I25),0,0),"　店")</f>
        <v>2　店</v>
      </c>
      <c r="J26" s="174">
        <f>SUM(J5:J25)</f>
        <v>800</v>
      </c>
      <c r="K26" s="175">
        <f>SUM(K5:K25)</f>
        <v>0</v>
      </c>
      <c r="L26" s="172"/>
      <c r="M26" s="173" t="str">
        <f>CONCATENATE(FIXED(COUNTA(M5:M25),0,0),"　店")</f>
        <v>0　店</v>
      </c>
      <c r="N26" s="174">
        <f>SUM(N5:N25)</f>
        <v>0</v>
      </c>
      <c r="O26" s="175">
        <f>SUM(O5:O25)</f>
        <v>0</v>
      </c>
      <c r="P26" s="172"/>
      <c r="Q26" s="173" t="str">
        <f>CONCATENATE(FIXED(COUNTA(Q5:Q25),0,0),"　店")</f>
        <v>1　店</v>
      </c>
      <c r="R26" s="174">
        <f>SUM(R5:R25)</f>
        <v>1000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394" t="s">
        <v>0</v>
      </c>
      <c r="B28" s="395"/>
      <c r="C28" s="77"/>
      <c r="D28" s="389" t="s">
        <v>3</v>
      </c>
      <c r="E28" s="390"/>
      <c r="F28" s="391"/>
      <c r="G28" s="136" t="s">
        <v>7</v>
      </c>
      <c r="H28" s="389" t="s">
        <v>4</v>
      </c>
      <c r="I28" s="390"/>
      <c r="J28" s="391"/>
      <c r="K28" s="137" t="s">
        <v>7</v>
      </c>
      <c r="L28" s="389" t="s">
        <v>5</v>
      </c>
      <c r="M28" s="408"/>
      <c r="N28" s="409"/>
      <c r="O28" s="137" t="s">
        <v>7</v>
      </c>
      <c r="P28" s="389" t="s">
        <v>6</v>
      </c>
      <c r="Q28" s="390"/>
      <c r="R28" s="391"/>
      <c r="S28" s="137" t="s">
        <v>7</v>
      </c>
      <c r="T28" s="407" t="s">
        <v>71</v>
      </c>
      <c r="U28" s="390"/>
      <c r="V28" s="391"/>
      <c r="W28" s="136" t="s">
        <v>7</v>
      </c>
      <c r="X28" s="136" t="s">
        <v>9</v>
      </c>
    </row>
    <row r="29" spans="1:24" ht="15.75" customHeight="1">
      <c r="A29" s="188" t="s">
        <v>70</v>
      </c>
      <c r="B29" s="216"/>
      <c r="C29" s="78" t="s">
        <v>39</v>
      </c>
      <c r="D29" s="284">
        <v>210520101010</v>
      </c>
      <c r="E29" s="328" t="s">
        <v>516</v>
      </c>
      <c r="F29" s="287">
        <v>1700</v>
      </c>
      <c r="G29" s="191"/>
      <c r="H29" s="189"/>
      <c r="I29" s="190"/>
      <c r="J29" s="192"/>
      <c r="K29" s="191"/>
      <c r="L29" s="189"/>
      <c r="M29" s="190"/>
      <c r="N29" s="192"/>
      <c r="O29" s="191"/>
      <c r="P29" s="189">
        <v>210520405001</v>
      </c>
      <c r="Q29" s="145" t="s">
        <v>241</v>
      </c>
      <c r="R29" s="146">
        <v>150</v>
      </c>
      <c r="S29" s="191"/>
      <c r="T29" s="189">
        <v>210520504020</v>
      </c>
      <c r="U29" s="332" t="s">
        <v>243</v>
      </c>
      <c r="V29" s="323">
        <v>950</v>
      </c>
      <c r="W29" s="191"/>
      <c r="X29" s="277" t="s">
        <v>237</v>
      </c>
    </row>
    <row r="30" spans="1:24" ht="15.75" customHeight="1">
      <c r="A30" s="148">
        <f>SUM(G48,K48,O48,S48,W48)</f>
        <v>0</v>
      </c>
      <c r="B30" s="209">
        <f>SUM(F48,J48,N48,R48,V48)</f>
        <v>7000</v>
      </c>
      <c r="C30" s="75" t="s">
        <v>40</v>
      </c>
      <c r="D30" s="282">
        <v>210520101020</v>
      </c>
      <c r="E30" s="327" t="s">
        <v>517</v>
      </c>
      <c r="F30" s="288">
        <v>100</v>
      </c>
      <c r="G30" s="151"/>
      <c r="H30" s="149"/>
      <c r="I30" s="145"/>
      <c r="J30" s="146"/>
      <c r="K30" s="151"/>
      <c r="L30" s="149"/>
      <c r="M30" s="145"/>
      <c r="N30" s="146"/>
      <c r="O30" s="151"/>
      <c r="P30" s="149">
        <v>210520405003</v>
      </c>
      <c r="Q30" s="145" t="s">
        <v>242</v>
      </c>
      <c r="R30" s="146">
        <v>100</v>
      </c>
      <c r="S30" s="151"/>
      <c r="T30" s="149"/>
      <c r="U30" s="145"/>
      <c r="V30" s="324" t="s">
        <v>388</v>
      </c>
      <c r="W30" s="151"/>
      <c r="X30" s="278" t="s">
        <v>232</v>
      </c>
    </row>
    <row r="31" spans="1:24" ht="15.75" customHeight="1">
      <c r="A31" s="162"/>
      <c r="B31" s="213"/>
      <c r="C31" s="74"/>
      <c r="D31" s="283">
        <v>210520101060</v>
      </c>
      <c r="E31" s="327" t="s">
        <v>521</v>
      </c>
      <c r="F31" s="302">
        <v>3300</v>
      </c>
      <c r="G31" s="166"/>
      <c r="H31" s="163"/>
      <c r="I31" s="164"/>
      <c r="J31" s="167"/>
      <c r="K31" s="166"/>
      <c r="L31" s="163"/>
      <c r="M31" s="164"/>
      <c r="N31" s="167"/>
      <c r="O31" s="166"/>
      <c r="P31" s="163"/>
      <c r="Q31" s="145"/>
      <c r="R31" s="146" t="s">
        <v>388</v>
      </c>
      <c r="S31" s="166"/>
      <c r="T31" s="163"/>
      <c r="U31" s="164"/>
      <c r="V31" s="170"/>
      <c r="W31" s="166"/>
      <c r="X31" s="278" t="s">
        <v>233</v>
      </c>
    </row>
    <row r="32" spans="1:24" ht="15.75" customHeight="1">
      <c r="A32" s="162"/>
      <c r="B32" s="213"/>
      <c r="C32" s="74"/>
      <c r="D32" s="283">
        <v>210520101070</v>
      </c>
      <c r="E32" s="327" t="s">
        <v>522</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520</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518</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519</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5800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950</v>
      </c>
      <c r="W48" s="237">
        <f>SUM(W29:W47)</f>
        <v>0</v>
      </c>
      <c r="X48" s="239">
        <f>SUM(X29:X47)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22">
      <selection activeCell="A66" sqref="A66"/>
    </sheetView>
  </sheetViews>
  <sheetFormatPr defaultColWidth="9.00390625" defaultRowHeight="13.5"/>
  <cols>
    <col min="1" max="1" width="128.625" style="25" customWidth="1"/>
    <col min="2" max="2" width="5.625" style="0" customWidth="1"/>
  </cols>
  <sheetData>
    <row r="1" spans="1:2" ht="13.5">
      <c r="A1" s="344"/>
      <c r="B1" s="344"/>
    </row>
    <row r="2" spans="1:2" ht="24">
      <c r="A2" s="81" t="s">
        <v>244</v>
      </c>
      <c r="B2" s="7"/>
    </row>
    <row r="3" spans="1:2" ht="18.75">
      <c r="A3" s="82"/>
      <c r="B3" s="7"/>
    </row>
    <row r="4" spans="1:2" ht="13.5">
      <c r="A4" s="6"/>
      <c r="B4" s="6"/>
    </row>
    <row r="5" spans="1:2" ht="13.5">
      <c r="A5" s="345" t="s">
        <v>245</v>
      </c>
      <c r="B5" s="346"/>
    </row>
    <row r="6" spans="1:2" ht="6" customHeight="1">
      <c r="A6" s="83"/>
      <c r="B6" s="84"/>
    </row>
    <row r="7" spans="1:2" ht="13.5">
      <c r="A7" s="345" t="s">
        <v>246</v>
      </c>
      <c r="B7" s="346"/>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247</v>
      </c>
      <c r="B14" s="8"/>
    </row>
    <row r="15" spans="1:2" ht="13.5">
      <c r="A15" s="9"/>
      <c r="B15" s="8"/>
    </row>
    <row r="16" spans="1:2" ht="13.5">
      <c r="A16" s="9" t="s">
        <v>36</v>
      </c>
      <c r="B16" s="8"/>
    </row>
    <row r="17" spans="1:2" ht="6" customHeight="1">
      <c r="A17" s="9"/>
      <c r="B17" s="8"/>
    </row>
    <row r="18" spans="1:2" ht="13.5">
      <c r="A18" s="9" t="s">
        <v>14</v>
      </c>
      <c r="B18" s="8"/>
    </row>
    <row r="19" spans="1:2" ht="13.5">
      <c r="A19" s="9" t="s">
        <v>248</v>
      </c>
      <c r="B19" s="8"/>
    </row>
    <row r="20" spans="1:2" ht="13.5">
      <c r="A20" s="9" t="s">
        <v>15</v>
      </c>
      <c r="B20" s="8"/>
    </row>
    <row r="21" spans="1:2" ht="13.5">
      <c r="A21" s="9" t="s">
        <v>249</v>
      </c>
      <c r="B21" s="8"/>
    </row>
    <row r="22" spans="1:2" ht="13.5">
      <c r="A22" s="9" t="s">
        <v>16</v>
      </c>
      <c r="B22" s="8"/>
    </row>
    <row r="23" spans="1:2" ht="13.5">
      <c r="A23" s="9" t="s">
        <v>250</v>
      </c>
      <c r="B23" s="8"/>
    </row>
    <row r="24" spans="1:2" ht="13.5">
      <c r="A24" s="9" t="s">
        <v>29</v>
      </c>
      <c r="B24" s="8"/>
    </row>
    <row r="25" spans="1:2" ht="6" customHeight="1">
      <c r="A25" s="9"/>
      <c r="B25" s="8"/>
    </row>
    <row r="26" spans="1:2" ht="13.5">
      <c r="A26" s="9" t="s">
        <v>251</v>
      </c>
      <c r="B26" s="8"/>
    </row>
    <row r="27" spans="1:2" ht="13.5">
      <c r="A27" s="9" t="s">
        <v>250</v>
      </c>
      <c r="B27" s="8"/>
    </row>
    <row r="28" spans="1:2" ht="13.5">
      <c r="A28" s="9" t="s">
        <v>17</v>
      </c>
      <c r="B28" s="8"/>
    </row>
    <row r="29" spans="1:2" ht="13.5">
      <c r="A29" s="9" t="s">
        <v>252</v>
      </c>
      <c r="B29" s="8"/>
    </row>
    <row r="30" spans="1:2" ht="13.5">
      <c r="A30" s="9" t="s">
        <v>253</v>
      </c>
      <c r="B30" s="8"/>
    </row>
    <row r="31" spans="1:2" ht="6" customHeight="1">
      <c r="A31" s="9"/>
      <c r="B31" s="8"/>
    </row>
    <row r="32" spans="1:2" ht="13.5">
      <c r="A32" s="9" t="s">
        <v>254</v>
      </c>
      <c r="B32" s="8"/>
    </row>
    <row r="33" spans="1:2" ht="13.5">
      <c r="A33" s="9" t="s">
        <v>252</v>
      </c>
      <c r="B33" s="8"/>
    </row>
    <row r="34" spans="1:2" ht="13.5">
      <c r="A34" s="9" t="s">
        <v>255</v>
      </c>
      <c r="B34" s="8"/>
    </row>
    <row r="35" spans="1:2" ht="13.5">
      <c r="A35" s="9" t="s">
        <v>249</v>
      </c>
      <c r="B35" s="8"/>
    </row>
    <row r="36" spans="1:2" ht="13.5">
      <c r="A36" s="9" t="s">
        <v>256</v>
      </c>
      <c r="B36" s="8"/>
    </row>
    <row r="37" spans="1:2" ht="6" customHeight="1">
      <c r="A37" s="9"/>
      <c r="B37" s="8"/>
    </row>
    <row r="38" spans="1:2" ht="13.5">
      <c r="A38" s="9" t="s">
        <v>257</v>
      </c>
      <c r="B38" s="8"/>
    </row>
    <row r="39" spans="1:2" ht="13.5">
      <c r="A39" s="9" t="s">
        <v>250</v>
      </c>
      <c r="B39" s="8"/>
    </row>
    <row r="40" spans="1:2" ht="13.5">
      <c r="A40" s="9" t="s">
        <v>30</v>
      </c>
      <c r="B40" s="8"/>
    </row>
    <row r="41" spans="1:2" ht="13.5">
      <c r="A41" s="9" t="s">
        <v>249</v>
      </c>
      <c r="B41" s="8"/>
    </row>
    <row r="42" spans="1:2" ht="13.5">
      <c r="A42" s="9" t="s">
        <v>258</v>
      </c>
      <c r="B42" s="8"/>
    </row>
    <row r="43" spans="1:2" ht="13.5">
      <c r="A43" s="9"/>
      <c r="B43" s="8"/>
    </row>
    <row r="44" spans="1:2" ht="13.5">
      <c r="A44" s="9"/>
      <c r="B44" s="8"/>
    </row>
    <row r="45" spans="1:2" ht="13.5">
      <c r="A45" s="9"/>
      <c r="B45" s="8"/>
    </row>
    <row r="46" spans="1:2" ht="13.5">
      <c r="A46" s="6" t="s">
        <v>259</v>
      </c>
      <c r="B46" s="8"/>
    </row>
    <row r="47" spans="1:2" ht="6" customHeight="1">
      <c r="A47" s="6"/>
      <c r="B47" s="8"/>
    </row>
    <row r="48" spans="1:2" ht="13.5">
      <c r="A48" s="6" t="s">
        <v>18</v>
      </c>
      <c r="B48" s="8"/>
    </row>
    <row r="49" spans="1:2" ht="13.5">
      <c r="A49" s="6" t="s">
        <v>260</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9">
      <selection activeCell="A66" sqref="A66"/>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7" t="s">
        <v>31</v>
      </c>
      <c r="B2" s="347"/>
      <c r="C2" s="347"/>
      <c r="D2" s="347"/>
      <c r="E2" s="347"/>
    </row>
    <row r="3" spans="1:5" ht="18.75" customHeight="1">
      <c r="A3" s="85"/>
      <c r="B3" s="85"/>
      <c r="C3" s="85"/>
      <c r="D3" s="85"/>
      <c r="E3" s="2"/>
    </row>
    <row r="4" spans="1:5" ht="18.75">
      <c r="A4" s="86"/>
      <c r="B4" s="86"/>
      <c r="C4" s="2"/>
      <c r="D4" s="2"/>
      <c r="E4" s="2"/>
    </row>
    <row r="5" spans="1:4" s="87" customFormat="1" ht="12">
      <c r="A5" s="5"/>
      <c r="B5" s="5" t="s">
        <v>261</v>
      </c>
      <c r="C5" s="5"/>
      <c r="D5" s="5"/>
    </row>
    <row r="6" spans="1:4" s="87" customFormat="1" ht="6" customHeight="1">
      <c r="A6" s="5"/>
      <c r="B6" s="5"/>
      <c r="C6" s="5"/>
      <c r="D6" s="5"/>
    </row>
    <row r="7" spans="1:4" s="87" customFormat="1" ht="12">
      <c r="A7" s="5"/>
      <c r="B7" s="5" t="s">
        <v>262</v>
      </c>
      <c r="C7" s="5"/>
      <c r="D7" s="5"/>
    </row>
    <row r="8" spans="1:4" s="87" customFormat="1" ht="6" customHeight="1">
      <c r="A8" s="5"/>
      <c r="B8" s="5"/>
      <c r="C8" s="5"/>
      <c r="D8" s="5"/>
    </row>
    <row r="9" spans="1:4" s="87" customFormat="1" ht="12">
      <c r="A9" s="5"/>
      <c r="B9" s="5" t="s">
        <v>263</v>
      </c>
      <c r="C9" s="5"/>
      <c r="D9" s="5"/>
    </row>
    <row r="10" spans="1:4" s="87" customFormat="1" ht="6" customHeight="1">
      <c r="A10" s="5"/>
      <c r="B10" s="5"/>
      <c r="C10" s="5"/>
      <c r="D10" s="5"/>
    </row>
    <row r="11" spans="1:4" s="87" customFormat="1" ht="12">
      <c r="A11" s="5"/>
      <c r="B11" s="5" t="s">
        <v>264</v>
      </c>
      <c r="C11" s="5"/>
      <c r="D11" s="5"/>
    </row>
    <row r="12" spans="1:4" s="87" customFormat="1" ht="6" customHeight="1">
      <c r="A12" s="5"/>
      <c r="B12" s="5"/>
      <c r="C12" s="5"/>
      <c r="D12" s="5"/>
    </row>
    <row r="13" spans="1:4" s="87" customFormat="1" ht="12">
      <c r="A13" s="5"/>
      <c r="B13" s="5" t="s">
        <v>265</v>
      </c>
      <c r="C13" s="5"/>
      <c r="D13" s="5"/>
    </row>
    <row r="14" spans="1:4" s="87" customFormat="1" ht="6" customHeight="1">
      <c r="A14" s="5"/>
      <c r="B14" s="5"/>
      <c r="C14" s="5"/>
      <c r="D14" s="5"/>
    </row>
    <row r="15" spans="1:4" s="87" customFormat="1" ht="12">
      <c r="A15" s="5"/>
      <c r="B15" s="5" t="s">
        <v>266</v>
      </c>
      <c r="C15" s="5"/>
      <c r="D15" s="5"/>
    </row>
    <row r="16" spans="1:4" s="87" customFormat="1" ht="6" customHeight="1">
      <c r="A16" s="5" t="s">
        <v>326</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8" t="s">
        <v>32</v>
      </c>
      <c r="C24" s="349"/>
      <c r="D24" s="350"/>
      <c r="E24" s="95"/>
    </row>
    <row r="25" spans="1:5" s="87" customFormat="1" ht="6" customHeight="1">
      <c r="A25" s="91"/>
      <c r="B25" s="92"/>
      <c r="C25" s="93"/>
      <c r="D25" s="94"/>
      <c r="E25" s="95"/>
    </row>
    <row r="26" spans="1:5" s="87" customFormat="1" ht="18.75">
      <c r="A26" s="91"/>
      <c r="B26" s="348" t="s">
        <v>33</v>
      </c>
      <c r="C26" s="349"/>
      <c r="D26" s="350"/>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267</v>
      </c>
      <c r="C29" s="102"/>
      <c r="D29" s="103"/>
    </row>
    <row r="30" spans="1:4" s="87" customFormat="1" ht="6" customHeight="1">
      <c r="A30" s="5"/>
      <c r="B30" s="101"/>
      <c r="C30" s="102"/>
      <c r="D30" s="103"/>
    </row>
    <row r="31" spans="1:4" s="87" customFormat="1" ht="12">
      <c r="A31" s="5"/>
      <c r="B31" s="101" t="s">
        <v>327</v>
      </c>
      <c r="C31" s="102"/>
      <c r="D31" s="103"/>
    </row>
    <row r="32" spans="1:4" s="87" customFormat="1" ht="6" customHeight="1">
      <c r="A32" s="5"/>
      <c r="B32" s="101"/>
      <c r="C32" s="102"/>
      <c r="D32" s="103"/>
    </row>
    <row r="33" spans="1:4" s="87" customFormat="1" ht="12">
      <c r="A33" s="5"/>
      <c r="B33" s="101" t="s">
        <v>268</v>
      </c>
      <c r="C33" s="102"/>
      <c r="D33" s="103"/>
    </row>
    <row r="34" spans="1:4" s="87" customFormat="1" ht="6" customHeight="1">
      <c r="A34" s="5"/>
      <c r="B34" s="101"/>
      <c r="C34" s="102"/>
      <c r="D34" s="103"/>
    </row>
    <row r="35" spans="1:4" s="87" customFormat="1" ht="12">
      <c r="A35" s="5"/>
      <c r="B35" s="101" t="s">
        <v>269</v>
      </c>
      <c r="C35" s="102"/>
      <c r="D35" s="103"/>
    </row>
    <row r="36" spans="1:4" s="87" customFormat="1" ht="6" customHeight="1">
      <c r="A36" s="5"/>
      <c r="B36" s="101"/>
      <c r="C36" s="102"/>
      <c r="D36" s="103"/>
    </row>
    <row r="37" spans="1:4" s="87" customFormat="1" ht="12">
      <c r="A37" s="5"/>
      <c r="B37" s="101" t="s">
        <v>270</v>
      </c>
      <c r="C37" s="102"/>
      <c r="D37" s="103"/>
    </row>
    <row r="38" spans="1:4" s="87" customFormat="1" ht="6" customHeight="1">
      <c r="A38" s="5"/>
      <c r="B38" s="101"/>
      <c r="C38" s="102"/>
      <c r="D38" s="103"/>
    </row>
    <row r="39" spans="1:4" s="87" customFormat="1" ht="12">
      <c r="A39" s="5"/>
      <c r="B39" s="101" t="s">
        <v>271</v>
      </c>
      <c r="C39" s="102"/>
      <c r="D39" s="104"/>
    </row>
    <row r="40" spans="1:4" s="87" customFormat="1" ht="6" customHeight="1">
      <c r="A40" s="5"/>
      <c r="B40" s="101"/>
      <c r="C40" s="102"/>
      <c r="D40" s="104"/>
    </row>
    <row r="41" spans="1:4" s="87" customFormat="1" ht="12">
      <c r="A41" s="5"/>
      <c r="B41" s="101" t="s">
        <v>272</v>
      </c>
      <c r="C41" s="102"/>
      <c r="D41" s="103"/>
    </row>
    <row r="42" spans="1:4" s="87" customFormat="1" ht="6" customHeight="1">
      <c r="A42" s="5"/>
      <c r="B42" s="101"/>
      <c r="C42" s="102"/>
      <c r="D42" s="103"/>
    </row>
    <row r="43" spans="1:4" s="87" customFormat="1" ht="12">
      <c r="A43" s="5"/>
      <c r="B43" s="101" t="s">
        <v>273</v>
      </c>
      <c r="C43" s="102"/>
      <c r="D43" s="103"/>
    </row>
    <row r="44" spans="1:4" s="87" customFormat="1" ht="6" customHeight="1">
      <c r="A44" s="5"/>
      <c r="B44" s="101"/>
      <c r="C44" s="102"/>
      <c r="D44" s="103"/>
    </row>
    <row r="45" spans="1:4" s="87" customFormat="1" ht="12">
      <c r="A45" s="5"/>
      <c r="B45" s="101" t="s">
        <v>328</v>
      </c>
      <c r="C45" s="102"/>
      <c r="D45" s="103"/>
    </row>
    <row r="46" spans="1:4" s="87" customFormat="1" ht="6" customHeight="1">
      <c r="A46" s="5"/>
      <c r="B46" s="101"/>
      <c r="C46" s="102"/>
      <c r="D46" s="103"/>
    </row>
    <row r="47" spans="1:4" s="87" customFormat="1" ht="12">
      <c r="A47" s="5"/>
      <c r="B47" s="101" t="s">
        <v>329</v>
      </c>
      <c r="C47" s="102"/>
      <c r="D47" s="103"/>
    </row>
    <row r="48" spans="1:4" s="87" customFormat="1" ht="6" customHeight="1">
      <c r="A48" s="5"/>
      <c r="B48" s="101"/>
      <c r="C48" s="102"/>
      <c r="D48" s="103"/>
    </row>
    <row r="49" spans="1:4" s="87" customFormat="1" ht="12">
      <c r="A49" s="5"/>
      <c r="B49" s="101" t="s">
        <v>274</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7" t="s">
        <v>19</v>
      </c>
      <c r="B2" s="347"/>
      <c r="C2" s="347"/>
      <c r="D2" s="347"/>
      <c r="E2" s="347"/>
      <c r="F2" s="347"/>
    </row>
    <row r="3" spans="1:6" ht="18.75">
      <c r="A3" s="86"/>
      <c r="B3" s="86"/>
      <c r="C3" s="86"/>
      <c r="D3" s="86"/>
      <c r="E3" s="86"/>
      <c r="F3" s="2"/>
    </row>
    <row r="4" spans="1:6" ht="13.5" customHeight="1">
      <c r="A4" s="13" t="s">
        <v>275</v>
      </c>
      <c r="B4" s="14"/>
      <c r="C4" s="86"/>
      <c r="D4" s="86"/>
      <c r="E4" s="86"/>
      <c r="F4" s="2"/>
    </row>
    <row r="5" spans="1:6" ht="13.5" customHeight="1">
      <c r="A5" s="13"/>
      <c r="B5" s="14"/>
      <c r="C5" s="86"/>
      <c r="D5" s="86"/>
      <c r="E5" s="86"/>
      <c r="F5" s="2"/>
    </row>
    <row r="6" spans="1:6" ht="18.75">
      <c r="A6" s="13" t="s">
        <v>276</v>
      </c>
      <c r="B6" s="14"/>
      <c r="C6" s="86"/>
      <c r="D6" s="86"/>
      <c r="E6" s="86"/>
      <c r="F6" s="2"/>
    </row>
    <row r="7" spans="1:6" ht="6" customHeight="1">
      <c r="A7" s="14"/>
      <c r="B7" s="14"/>
      <c r="C7" s="86"/>
      <c r="D7" s="86"/>
      <c r="E7" s="86"/>
      <c r="F7" s="2"/>
    </row>
    <row r="8" spans="1:6" ht="13.5">
      <c r="A8" s="20" t="s">
        <v>277</v>
      </c>
      <c r="B8" s="18"/>
      <c r="C8" s="10"/>
      <c r="D8" s="10"/>
      <c r="E8" s="10"/>
      <c r="F8" s="4"/>
    </row>
    <row r="9" spans="1:6" ht="6" customHeight="1">
      <c r="A9" s="20"/>
      <c r="B9" s="18"/>
      <c r="C9" s="10"/>
      <c r="D9" s="10"/>
      <c r="E9" s="10"/>
      <c r="F9" s="3"/>
    </row>
    <row r="10" spans="1:6" ht="13.5">
      <c r="A10" s="20" t="s">
        <v>278</v>
      </c>
      <c r="B10" s="18"/>
      <c r="C10" s="10"/>
      <c r="D10" s="10"/>
      <c r="E10" s="10"/>
      <c r="F10" s="4"/>
    </row>
    <row r="11" spans="1:6" ht="6" customHeight="1">
      <c r="A11" s="18"/>
      <c r="B11" s="18"/>
      <c r="C11" s="10"/>
      <c r="D11" s="10"/>
      <c r="E11" s="10"/>
      <c r="F11" s="4"/>
    </row>
    <row r="12" spans="1:6" ht="13.5" customHeight="1">
      <c r="A12" s="15" t="s">
        <v>279</v>
      </c>
      <c r="B12" s="14"/>
      <c r="C12" s="86"/>
      <c r="D12" s="86"/>
      <c r="E12" s="86"/>
      <c r="F12" s="2"/>
    </row>
    <row r="13" spans="1:6" ht="6" customHeight="1">
      <c r="A13" s="15"/>
      <c r="B13" s="14"/>
      <c r="C13" s="86"/>
      <c r="D13" s="86"/>
      <c r="E13" s="86"/>
      <c r="F13" s="2"/>
    </row>
    <row r="14" spans="1:6" ht="13.5" customHeight="1">
      <c r="A14" s="15" t="s">
        <v>280</v>
      </c>
      <c r="B14" s="14"/>
      <c r="C14" s="86"/>
      <c r="D14" s="86"/>
      <c r="E14" s="86"/>
      <c r="F14" s="2"/>
    </row>
    <row r="15" spans="1:6" ht="6" customHeight="1">
      <c r="A15" s="15"/>
      <c r="B15" s="14"/>
      <c r="C15" s="86"/>
      <c r="D15" s="86"/>
      <c r="E15" s="86"/>
      <c r="F15" s="2"/>
    </row>
    <row r="16" spans="1:6" ht="13.5" customHeight="1">
      <c r="A16" s="15" t="s">
        <v>281</v>
      </c>
      <c r="B16" s="14"/>
      <c r="C16" s="86"/>
      <c r="D16" s="86"/>
      <c r="E16" s="86"/>
      <c r="F16" s="2"/>
    </row>
    <row r="17" spans="1:5" ht="13.5">
      <c r="A17" s="6"/>
      <c r="B17" s="6"/>
      <c r="C17" s="4"/>
      <c r="D17" s="4"/>
      <c r="E17" s="4"/>
    </row>
    <row r="18" spans="1:6" ht="13.5">
      <c r="A18" s="109"/>
      <c r="B18" s="351" t="s">
        <v>282</v>
      </c>
      <c r="C18" s="352"/>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283</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284</v>
      </c>
      <c r="C24" s="21"/>
      <c r="D24" s="21"/>
      <c r="E24" s="21"/>
      <c r="F24" s="4"/>
    </row>
    <row r="25" spans="1:6" ht="6" customHeight="1">
      <c r="A25" s="21"/>
      <c r="B25" s="21"/>
      <c r="C25" s="21"/>
      <c r="D25" s="21"/>
      <c r="E25" s="21"/>
      <c r="F25" s="4"/>
    </row>
    <row r="26" spans="1:6" ht="13.5">
      <c r="A26" s="21"/>
      <c r="B26" s="21" t="s">
        <v>285</v>
      </c>
      <c r="C26" s="21"/>
      <c r="D26" s="21"/>
      <c r="E26" s="21"/>
      <c r="F26" s="4"/>
    </row>
    <row r="27" spans="1:6" ht="6" customHeight="1">
      <c r="A27" s="21"/>
      <c r="B27" s="21"/>
      <c r="C27" s="21"/>
      <c r="D27" s="21"/>
      <c r="E27" s="21"/>
      <c r="F27" s="4"/>
    </row>
    <row r="28" spans="1:6" ht="13.5">
      <c r="A28" s="21"/>
      <c r="B28" s="21" t="s">
        <v>286</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287</v>
      </c>
      <c r="B31" s="14"/>
      <c r="C31" s="14"/>
      <c r="D31" s="14"/>
      <c r="E31" s="14"/>
      <c r="F31" s="2"/>
    </row>
    <row r="32" spans="1:6" ht="13.5" customHeight="1">
      <c r="A32" s="14"/>
      <c r="B32" s="14"/>
      <c r="C32" s="14"/>
      <c r="D32" s="14"/>
      <c r="E32" s="14"/>
      <c r="F32" s="2"/>
    </row>
    <row r="33" spans="1:6" ht="13.5" customHeight="1">
      <c r="A33" s="15" t="s">
        <v>288</v>
      </c>
      <c r="B33" s="14"/>
      <c r="C33" s="14"/>
      <c r="D33" s="14"/>
      <c r="E33" s="14"/>
      <c r="F33" s="2"/>
    </row>
    <row r="34" spans="1:6" ht="6" customHeight="1">
      <c r="A34" s="15"/>
      <c r="B34" s="14"/>
      <c r="C34" s="14"/>
      <c r="D34" s="14"/>
      <c r="E34" s="14"/>
      <c r="F34" s="2"/>
    </row>
    <row r="35" spans="1:6" ht="13.5" customHeight="1">
      <c r="A35" s="15" t="s">
        <v>289</v>
      </c>
      <c r="B35" s="14"/>
      <c r="C35" s="14"/>
      <c r="D35" s="14"/>
      <c r="E35" s="14"/>
      <c r="F35" s="2"/>
    </row>
    <row r="36" spans="1:6" ht="6" customHeight="1">
      <c r="A36" s="15"/>
      <c r="B36" s="14"/>
      <c r="C36" s="14"/>
      <c r="D36" s="14"/>
      <c r="E36" s="14"/>
      <c r="F36" s="2"/>
    </row>
    <row r="37" spans="1:6" ht="13.5" customHeight="1">
      <c r="A37" s="15" t="s">
        <v>290</v>
      </c>
      <c r="B37" s="14"/>
      <c r="C37" s="14"/>
      <c r="D37" s="14"/>
      <c r="E37" s="14"/>
      <c r="F37" s="2"/>
    </row>
    <row r="38" spans="1:6" ht="6" customHeight="1">
      <c r="A38" s="15"/>
      <c r="B38" s="14"/>
      <c r="C38" s="14"/>
      <c r="D38" s="14"/>
      <c r="E38" s="14"/>
      <c r="F38" s="2"/>
    </row>
    <row r="39" spans="1:6" ht="14.25">
      <c r="A39" s="15" t="s">
        <v>291</v>
      </c>
      <c r="B39" s="14"/>
      <c r="C39" s="14"/>
      <c r="D39" s="14"/>
      <c r="E39" s="14"/>
      <c r="F39" s="2"/>
    </row>
    <row r="40" spans="1:6" ht="6" customHeight="1">
      <c r="A40" s="15"/>
      <c r="B40" s="14"/>
      <c r="C40" s="14"/>
      <c r="D40" s="14"/>
      <c r="E40" s="14"/>
      <c r="F40" s="2"/>
    </row>
    <row r="41" spans="1:6" ht="13.5" customHeight="1">
      <c r="A41" s="15" t="s">
        <v>292</v>
      </c>
      <c r="B41" s="14"/>
      <c r="C41" s="14"/>
      <c r="D41" s="14"/>
      <c r="E41" s="14"/>
      <c r="F41" s="2"/>
    </row>
    <row r="42" spans="1:6" ht="6" customHeight="1">
      <c r="A42" s="15"/>
      <c r="B42" s="14"/>
      <c r="C42" s="14"/>
      <c r="D42" s="14"/>
      <c r="E42" s="14"/>
      <c r="F42" s="2"/>
    </row>
    <row r="43" spans="1:6" ht="13.5" customHeight="1">
      <c r="A43" s="15" t="s">
        <v>293</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294</v>
      </c>
      <c r="B46" s="14"/>
      <c r="C46" s="14"/>
      <c r="D46" s="14"/>
      <c r="E46" s="14"/>
      <c r="F46" s="2"/>
    </row>
    <row r="47" spans="1:6" ht="13.5" customHeight="1">
      <c r="A47" s="14"/>
      <c r="B47" s="14"/>
      <c r="C47" s="14"/>
      <c r="D47" s="14"/>
      <c r="E47" s="14"/>
      <c r="F47" s="2"/>
    </row>
    <row r="48" spans="1:6" ht="13.5" customHeight="1">
      <c r="A48" s="15" t="s">
        <v>295</v>
      </c>
      <c r="B48" s="14"/>
      <c r="C48" s="14"/>
      <c r="D48" s="14"/>
      <c r="E48" s="14"/>
      <c r="F48" s="2"/>
    </row>
    <row r="49" spans="1:6" ht="6" customHeight="1">
      <c r="A49" s="15"/>
      <c r="B49" s="13"/>
      <c r="C49" s="13"/>
      <c r="D49" s="13"/>
      <c r="E49" s="13"/>
      <c r="F49" s="2"/>
    </row>
    <row r="50" spans="1:6" ht="13.5" customHeight="1">
      <c r="A50" s="15" t="s">
        <v>296</v>
      </c>
      <c r="B50" s="13"/>
      <c r="C50" s="13"/>
      <c r="D50" s="13"/>
      <c r="E50" s="13"/>
      <c r="F50" s="2"/>
    </row>
    <row r="51" spans="1:6" ht="13.5" customHeight="1">
      <c r="A51" s="86"/>
      <c r="B51" s="86"/>
      <c r="C51" s="86"/>
      <c r="D51" s="86"/>
      <c r="E51" s="86"/>
      <c r="F51" s="2"/>
    </row>
    <row r="52" spans="1:6" ht="13.5">
      <c r="A52" s="18" t="s">
        <v>297</v>
      </c>
      <c r="B52" s="18"/>
      <c r="C52" s="10"/>
      <c r="D52" s="10"/>
      <c r="E52" s="10"/>
      <c r="F52" s="4"/>
    </row>
    <row r="53" spans="1:6" ht="13.5">
      <c r="A53" s="18"/>
      <c r="B53" s="18"/>
      <c r="C53" s="10"/>
      <c r="D53" s="10"/>
      <c r="E53" s="10"/>
      <c r="F53" s="4"/>
    </row>
  </sheetData>
  <sheetProtection password="C6E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0">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298</v>
      </c>
      <c r="B2" s="18"/>
      <c r="C2" s="10"/>
      <c r="D2" s="10"/>
      <c r="E2" s="10"/>
      <c r="F2" s="4"/>
    </row>
    <row r="3" spans="1:6" ht="6" customHeight="1">
      <c r="A3" s="18"/>
      <c r="B3" s="18"/>
      <c r="C3" s="10"/>
      <c r="D3" s="10"/>
      <c r="E3" s="10"/>
      <c r="F3" s="4"/>
    </row>
    <row r="4" spans="1:6" ht="13.5">
      <c r="A4" s="20" t="s">
        <v>299</v>
      </c>
      <c r="B4" s="18"/>
      <c r="C4" s="10"/>
      <c r="D4" s="10"/>
      <c r="E4" s="10"/>
      <c r="F4" s="4"/>
    </row>
    <row r="5" spans="1:6" ht="6" customHeight="1">
      <c r="A5" s="20"/>
      <c r="B5" s="18"/>
      <c r="C5" s="10"/>
      <c r="D5" s="10"/>
      <c r="E5" s="10"/>
      <c r="F5" s="4"/>
    </row>
    <row r="6" spans="1:6" ht="13.5">
      <c r="A6" s="20" t="s">
        <v>300</v>
      </c>
      <c r="B6" s="18"/>
      <c r="C6" s="10"/>
      <c r="D6" s="10"/>
      <c r="E6" s="10"/>
      <c r="F6" s="4"/>
    </row>
    <row r="7" spans="1:6" ht="13.5">
      <c r="A7" s="18"/>
      <c r="B7" s="18"/>
      <c r="C7" s="10"/>
      <c r="D7" s="10"/>
      <c r="E7" s="10"/>
      <c r="F7" s="4"/>
    </row>
    <row r="8" spans="1:6" ht="13.5">
      <c r="A8" s="20"/>
      <c r="B8" s="20" t="s">
        <v>301</v>
      </c>
      <c r="C8" s="19"/>
      <c r="D8" s="19"/>
      <c r="E8" s="19"/>
      <c r="F8" s="4"/>
    </row>
    <row r="9" spans="1:6" s="122" customFormat="1" ht="6" customHeight="1">
      <c r="A9" s="19"/>
      <c r="B9" s="19"/>
      <c r="C9" s="19"/>
      <c r="D9" s="19"/>
      <c r="E9" s="19"/>
      <c r="F9" s="121"/>
    </row>
    <row r="10" spans="1:6" ht="19.5" customHeight="1">
      <c r="A10" s="19"/>
      <c r="B10" s="353" t="s">
        <v>302</v>
      </c>
      <c r="C10" s="354"/>
      <c r="D10" s="355"/>
      <c r="E10" s="123"/>
      <c r="F10" s="4"/>
    </row>
    <row r="11" spans="1:6" ht="19.5" customHeight="1">
      <c r="A11" s="19"/>
      <c r="B11" s="356" t="s">
        <v>303</v>
      </c>
      <c r="C11" s="357"/>
      <c r="D11" s="358"/>
      <c r="E11" s="123"/>
      <c r="F11" s="4"/>
    </row>
    <row r="12" spans="1:6" ht="13.5">
      <c r="A12" s="19"/>
      <c r="B12" s="19"/>
      <c r="C12" s="19"/>
      <c r="D12" s="19"/>
      <c r="E12" s="19"/>
      <c r="F12" s="4"/>
    </row>
    <row r="13" spans="1:6" ht="13.5">
      <c r="A13" s="19"/>
      <c r="B13" s="19"/>
      <c r="C13" s="19"/>
      <c r="D13" s="19"/>
      <c r="E13" s="19"/>
      <c r="F13" s="4"/>
    </row>
    <row r="14" spans="1:6" ht="13.5">
      <c r="A14" s="20"/>
      <c r="B14" s="20" t="s">
        <v>304</v>
      </c>
      <c r="C14" s="20"/>
      <c r="D14" s="20"/>
      <c r="E14" s="20"/>
      <c r="F14" s="4"/>
    </row>
    <row r="15" spans="1:6" s="122" customFormat="1" ht="6" customHeight="1">
      <c r="A15" s="19"/>
      <c r="B15" s="19"/>
      <c r="C15" s="19"/>
      <c r="D15" s="19"/>
      <c r="E15" s="19"/>
      <c r="F15" s="121"/>
    </row>
    <row r="16" spans="1:6" ht="19.5" customHeight="1">
      <c r="A16" s="19"/>
      <c r="B16" s="353" t="s">
        <v>305</v>
      </c>
      <c r="C16" s="354"/>
      <c r="D16" s="355"/>
      <c r="E16" s="123"/>
      <c r="F16" s="4"/>
    </row>
    <row r="17" spans="1:6" ht="19.5" customHeight="1">
      <c r="A17" s="19"/>
      <c r="B17" s="356" t="s">
        <v>306</v>
      </c>
      <c r="C17" s="357"/>
      <c r="D17" s="358"/>
      <c r="E17" s="123"/>
      <c r="F17" s="4"/>
    </row>
    <row r="18" spans="1:6" ht="13.5">
      <c r="A18" s="4"/>
      <c r="B18" s="4"/>
      <c r="C18" s="4"/>
      <c r="D18" s="4"/>
      <c r="E18" s="4"/>
      <c r="F18" s="4"/>
    </row>
    <row r="19" spans="1:6" ht="13.5">
      <c r="A19" s="4"/>
      <c r="B19" s="4"/>
      <c r="C19" s="4"/>
      <c r="D19" s="4"/>
      <c r="E19" s="4"/>
      <c r="F19" s="4"/>
    </row>
    <row r="20" spans="1:5" ht="13.5">
      <c r="A20" s="18" t="s">
        <v>307</v>
      </c>
      <c r="B20" s="18"/>
      <c r="C20" s="4"/>
      <c r="D20" s="4"/>
      <c r="E20" s="4"/>
    </row>
    <row r="21" spans="1:5" ht="13.5">
      <c r="A21" s="18"/>
      <c r="B21" s="18"/>
      <c r="C21" s="4"/>
      <c r="D21" s="4"/>
      <c r="E21" s="4"/>
    </row>
    <row r="22" spans="1:5" ht="13.5">
      <c r="A22" s="4"/>
      <c r="B22" s="4"/>
      <c r="C22" s="4"/>
      <c r="D22" s="4"/>
      <c r="E22" s="4"/>
    </row>
    <row r="23" spans="1:5" ht="13.5">
      <c r="A23" s="18" t="s">
        <v>308</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309</v>
      </c>
      <c r="B44" s="6"/>
      <c r="C44" s="4"/>
      <c r="D44" s="4"/>
      <c r="E44" s="4"/>
    </row>
    <row r="45" spans="1:6" ht="13.5">
      <c r="A45" s="17" t="s">
        <v>310</v>
      </c>
      <c r="B45" s="17"/>
      <c r="C45" s="21"/>
      <c r="D45" s="21"/>
      <c r="E45" s="21"/>
      <c r="F45" s="4"/>
    </row>
    <row r="46" spans="1:6" ht="13.5">
      <c r="A46" s="5"/>
      <c r="B46" s="5"/>
      <c r="C46" s="21"/>
      <c r="D46" s="21"/>
      <c r="E46" s="21"/>
      <c r="F46" s="4"/>
    </row>
    <row r="47" spans="1:6" ht="13.5">
      <c r="A47" s="5" t="s">
        <v>311</v>
      </c>
      <c r="B47" s="5"/>
      <c r="C47" s="21"/>
      <c r="D47" s="21"/>
      <c r="E47" s="21"/>
      <c r="F47" s="4"/>
    </row>
    <row r="48" spans="1:6" ht="6" customHeight="1">
      <c r="A48" s="17"/>
      <c r="B48" s="5"/>
      <c r="C48" s="21"/>
      <c r="D48" s="21"/>
      <c r="E48" s="21"/>
      <c r="F48" s="4"/>
    </row>
    <row r="49" spans="1:6" ht="13.5">
      <c r="A49" s="5" t="s">
        <v>312</v>
      </c>
      <c r="B49" s="5"/>
      <c r="C49" s="21"/>
      <c r="D49" s="21"/>
      <c r="E49" s="21"/>
      <c r="F49" s="4"/>
    </row>
    <row r="50" spans="1:6" ht="13.5">
      <c r="A50" s="17"/>
      <c r="B50" s="5"/>
      <c r="C50" s="21"/>
      <c r="D50" s="21"/>
      <c r="E50" s="21"/>
      <c r="F50" s="4"/>
    </row>
    <row r="51" spans="1:6" ht="13.5">
      <c r="A51" s="20" t="s">
        <v>313</v>
      </c>
      <c r="B51" s="20"/>
      <c r="C51" s="20"/>
      <c r="D51" s="20"/>
      <c r="E51" s="20"/>
      <c r="F51" s="4"/>
    </row>
    <row r="52" spans="1:5" ht="13.5">
      <c r="A52" s="6" t="s">
        <v>314</v>
      </c>
      <c r="B52" s="6"/>
      <c r="C52" s="4"/>
      <c r="D52" s="4"/>
      <c r="E52" s="4"/>
    </row>
    <row r="53" spans="1:5" ht="13.5">
      <c r="A53" s="6"/>
      <c r="B53" s="6"/>
      <c r="C53" s="4"/>
      <c r="D53" s="4"/>
      <c r="E53" s="4"/>
    </row>
    <row r="54" spans="1:5" ht="13.5">
      <c r="A54" s="5"/>
      <c r="B54" s="5"/>
      <c r="C54" s="5"/>
      <c r="D54" s="5"/>
      <c r="E54" s="5"/>
    </row>
  </sheetData>
  <sheetProtection password="C6E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showGridLines="0" tabSelected="1" zoomScale="85" zoomScaleNormal="85" zoomScalePageLayoutView="0" workbookViewId="0" topLeftCell="A1">
      <selection activeCell="B1" sqref="B1:E2"/>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69"/>
      <c r="C1" s="370"/>
      <c r="D1" s="370"/>
      <c r="E1" s="371"/>
      <c r="F1" s="363" t="s">
        <v>10</v>
      </c>
      <c r="G1" s="364"/>
      <c r="H1" s="365"/>
      <c r="I1" s="365"/>
      <c r="J1" s="365"/>
      <c r="K1" s="365"/>
      <c r="L1" s="365"/>
      <c r="M1" s="365"/>
      <c r="N1" s="366"/>
      <c r="O1" s="24" t="s">
        <v>2</v>
      </c>
      <c r="P1" s="374"/>
      <c r="Q1" s="374"/>
      <c r="R1" s="374"/>
      <c r="S1" s="246" t="s">
        <v>323</v>
      </c>
      <c r="T1" s="359"/>
      <c r="U1" s="360"/>
    </row>
    <row r="2" spans="1:21" s="26" customFormat="1" ht="30" customHeight="1">
      <c r="A2" s="23"/>
      <c r="B2" s="372"/>
      <c r="C2" s="372"/>
      <c r="D2" s="372"/>
      <c r="E2" s="373"/>
      <c r="F2" s="363" t="s">
        <v>324</v>
      </c>
      <c r="G2" s="364"/>
      <c r="H2" s="365"/>
      <c r="I2" s="365"/>
      <c r="J2" s="365"/>
      <c r="K2" s="365"/>
      <c r="L2" s="365"/>
      <c r="M2" s="365"/>
      <c r="N2" s="366"/>
      <c r="O2" s="24" t="s">
        <v>11</v>
      </c>
      <c r="P2" s="367">
        <f>S34</f>
        <v>0</v>
      </c>
      <c r="Q2" s="367"/>
      <c r="R2" s="368"/>
      <c r="S2" s="247"/>
      <c r="T2" s="361"/>
      <c r="U2" s="362"/>
    </row>
    <row r="3" spans="1:21" ht="30" customHeight="1">
      <c r="A3" s="240" t="s">
        <v>75</v>
      </c>
      <c r="B3" s="27"/>
      <c r="C3" s="27"/>
      <c r="D3" s="27"/>
      <c r="E3" s="28"/>
      <c r="F3" s="28"/>
      <c r="G3" s="28"/>
      <c r="H3" s="28"/>
      <c r="I3" s="28"/>
      <c r="J3" s="28"/>
      <c r="K3" s="28"/>
      <c r="L3" s="28"/>
      <c r="M3" s="28"/>
      <c r="N3" s="28"/>
      <c r="O3" s="27"/>
      <c r="P3" s="28"/>
      <c r="Q3" s="29"/>
      <c r="R3" s="30"/>
      <c r="S3" s="31"/>
      <c r="T3" s="243"/>
      <c r="U3" s="243" t="s">
        <v>567</v>
      </c>
    </row>
    <row r="4" spans="1:21" ht="18" customHeight="1">
      <c r="A4" s="242" t="s">
        <v>0</v>
      </c>
      <c r="B4" s="381" t="s">
        <v>3</v>
      </c>
      <c r="C4" s="376"/>
      <c r="D4" s="377"/>
      <c r="E4" s="382" t="s">
        <v>4</v>
      </c>
      <c r="F4" s="376"/>
      <c r="G4" s="377"/>
      <c r="H4" s="382" t="s">
        <v>5</v>
      </c>
      <c r="I4" s="376"/>
      <c r="J4" s="377"/>
      <c r="K4" s="382" t="s">
        <v>6</v>
      </c>
      <c r="L4" s="376"/>
      <c r="M4" s="377"/>
      <c r="N4" s="381" t="s">
        <v>71</v>
      </c>
      <c r="O4" s="376"/>
      <c r="P4" s="377"/>
      <c r="Q4" s="375" t="s">
        <v>37</v>
      </c>
      <c r="R4" s="376"/>
      <c r="S4" s="377"/>
      <c r="T4" s="378" t="s">
        <v>9</v>
      </c>
      <c r="U4" s="379"/>
    </row>
    <row r="5" spans="1:21" ht="18" customHeight="1">
      <c r="A5" s="232" t="s">
        <v>72</v>
      </c>
      <c r="B5" s="32">
        <f>VALUE(TRIM(LEFT('岐阜市'!E48,2)))</f>
        <v>31</v>
      </c>
      <c r="C5" s="33">
        <f>'岐阜市'!F48</f>
        <v>47400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4800</v>
      </c>
      <c r="M5" s="34">
        <f>'岐阜市'!S48</f>
        <v>0</v>
      </c>
      <c r="N5" s="36">
        <f>VALUE(TRIM(LEFT('岐阜市'!U48,2)))</f>
        <v>32</v>
      </c>
      <c r="O5" s="35">
        <f>'岐阜市'!V48</f>
        <v>63500</v>
      </c>
      <c r="P5" s="34">
        <f>'岐阜市'!W48</f>
        <v>0</v>
      </c>
      <c r="Q5" s="38">
        <f aca="true" t="shared" si="0" ref="Q5:Q33">SUM(B5,E5,H5,K5,N5)</f>
        <v>71</v>
      </c>
      <c r="R5" s="39">
        <f aca="true" t="shared" si="1" ref="R5:R33">SUM(C5,F5,I5,L5,O5)</f>
        <v>115700</v>
      </c>
      <c r="S5" s="40">
        <f aca="true" t="shared" si="2" ref="S5:S33">_xlfn.IFERROR((SUM(D5,G5,J5,M5,P5))," ")</f>
        <v>0</v>
      </c>
      <c r="T5" s="383"/>
      <c r="U5" s="384"/>
    </row>
    <row r="6" spans="1:21" ht="18" customHeight="1">
      <c r="A6" s="233" t="s">
        <v>43</v>
      </c>
      <c r="B6" s="41">
        <f>VALUE(TRIM(LEFT('瑞穂市・本巣市・本巣郡・山県市'!E14,2)))</f>
        <v>3</v>
      </c>
      <c r="C6" s="42">
        <f>'瑞穂市・本巣市・本巣郡・山県市'!F14</f>
        <v>6150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500</v>
      </c>
      <c r="M6" s="43">
        <f>'瑞穂市・本巣市・本巣郡・山県市'!S14</f>
        <v>0</v>
      </c>
      <c r="N6" s="45">
        <f>VALUE(TRIM(LEFT('瑞穂市・本巣市・本巣郡・山県市'!U14,2)))</f>
        <v>2</v>
      </c>
      <c r="O6" s="44">
        <f>'瑞穂市・本巣市・本巣郡・山県市'!V14</f>
        <v>5250</v>
      </c>
      <c r="P6" s="43">
        <f>'瑞穂市・本巣市・本巣郡・山県市'!W14</f>
        <v>0</v>
      </c>
      <c r="Q6" s="47">
        <f t="shared" si="0"/>
        <v>6</v>
      </c>
      <c r="R6" s="48">
        <f t="shared" si="1"/>
        <v>11900</v>
      </c>
      <c r="S6" s="49">
        <f t="shared" si="2"/>
        <v>0</v>
      </c>
      <c r="T6" s="385"/>
      <c r="U6" s="386"/>
    </row>
    <row r="7" spans="1:21" ht="18" customHeight="1">
      <c r="A7" s="233" t="s">
        <v>44</v>
      </c>
      <c r="B7" s="41">
        <f>VALUE(TRIM(LEFT('瑞穂市・本巣市・本巣郡・山県市'!E27,2)))</f>
        <v>1</v>
      </c>
      <c r="C7" s="42">
        <f>'瑞穂市・本巣市・本巣郡・山県市'!F27</f>
        <v>2000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5050</v>
      </c>
      <c r="P7" s="43">
        <f>'瑞穂市・本巣市・本巣郡・山県市'!W27</f>
        <v>0</v>
      </c>
      <c r="Q7" s="47">
        <f t="shared" si="0"/>
        <v>5</v>
      </c>
      <c r="R7" s="48">
        <f t="shared" si="1"/>
        <v>7050</v>
      </c>
      <c r="S7" s="49">
        <f t="shared" si="2"/>
        <v>0</v>
      </c>
      <c r="T7" s="385"/>
      <c r="U7" s="386"/>
    </row>
    <row r="8" spans="1:21" ht="18" customHeight="1">
      <c r="A8" s="233" t="s">
        <v>45</v>
      </c>
      <c r="B8" s="41">
        <f>VALUE(TRIM(LEFT('瑞穂市・本巣市・本巣郡・山県市'!E37,2)))</f>
        <v>2</v>
      </c>
      <c r="C8" s="42">
        <f>'瑞穂市・本巣市・本巣郡・山県市'!F37</f>
        <v>2850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1600</v>
      </c>
      <c r="P8" s="43">
        <f>'瑞穂市・本巣市・本巣郡・山県市'!W37</f>
        <v>0</v>
      </c>
      <c r="Q8" s="47">
        <f t="shared" si="0"/>
        <v>4</v>
      </c>
      <c r="R8" s="48">
        <f t="shared" si="1"/>
        <v>4850</v>
      </c>
      <c r="S8" s="49">
        <f t="shared" si="2"/>
        <v>0</v>
      </c>
      <c r="T8" s="385"/>
      <c r="U8" s="386"/>
    </row>
    <row r="9" spans="1:21" ht="18" customHeight="1">
      <c r="A9" s="234" t="s">
        <v>46</v>
      </c>
      <c r="B9" s="41">
        <f>VALUE(TRIM(LEFT('瑞穂市・本巣市・本巣郡・山県市'!E48,2)))</f>
        <v>2</v>
      </c>
      <c r="C9" s="42">
        <f>'瑞穂市・本巣市・本巣郡・山県市'!F48</f>
        <v>4150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4100</v>
      </c>
      <c r="P9" s="43">
        <f>'瑞穂市・本巣市・本巣郡・山県市'!W48</f>
        <v>0</v>
      </c>
      <c r="Q9" s="47">
        <f t="shared" si="0"/>
        <v>5</v>
      </c>
      <c r="R9" s="48">
        <f t="shared" si="1"/>
        <v>8350</v>
      </c>
      <c r="S9" s="49">
        <f t="shared" si="2"/>
        <v>0</v>
      </c>
      <c r="T9" s="385"/>
      <c r="U9" s="386"/>
    </row>
    <row r="10" spans="1:21" ht="18" customHeight="1">
      <c r="A10" s="234" t="s">
        <v>48</v>
      </c>
      <c r="B10" s="41">
        <f>VALUE(TRIM(LEFT('羽島市・羽島郡'!E26,2)))</f>
        <v>6</v>
      </c>
      <c r="C10" s="42">
        <f>'羽島市・羽島郡'!F26</f>
        <v>9250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4700</v>
      </c>
      <c r="P10" s="43">
        <f>'羽島市・羽島郡'!W26</f>
        <v>0</v>
      </c>
      <c r="Q10" s="47">
        <f t="shared" si="0"/>
        <v>10</v>
      </c>
      <c r="R10" s="48">
        <f t="shared" si="1"/>
        <v>14550</v>
      </c>
      <c r="S10" s="49">
        <f t="shared" si="2"/>
        <v>0</v>
      </c>
      <c r="T10" s="385"/>
      <c r="U10" s="386"/>
    </row>
    <row r="11" spans="1:21" ht="18" customHeight="1">
      <c r="A11" s="234" t="s">
        <v>47</v>
      </c>
      <c r="B11" s="41">
        <f>VALUE(TRIM(LEFT('羽島市・羽島郡'!E48,2)))</f>
        <v>3</v>
      </c>
      <c r="C11" s="42">
        <f>'羽島市・羽島郡'!F48</f>
        <v>5200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1650</v>
      </c>
      <c r="P11" s="43">
        <f>'羽島市・羽島郡'!W48</f>
        <v>0</v>
      </c>
      <c r="Q11" s="47">
        <f t="shared" si="0"/>
        <v>5</v>
      </c>
      <c r="R11" s="48">
        <f t="shared" si="1"/>
        <v>7750</v>
      </c>
      <c r="S11" s="49">
        <f t="shared" si="2"/>
        <v>0</v>
      </c>
      <c r="T11" s="385"/>
      <c r="U11" s="386"/>
    </row>
    <row r="12" spans="1:21" ht="18" customHeight="1">
      <c r="A12" s="234" t="s">
        <v>49</v>
      </c>
      <c r="B12" s="41">
        <f>VALUE(TRIM(LEFT('各務原市'!E48,2)))</f>
        <v>11</v>
      </c>
      <c r="C12" s="42">
        <f>'各務原市'!F48</f>
        <v>20450</v>
      </c>
      <c r="D12" s="43">
        <f>'各務原市'!G48</f>
        <v>0</v>
      </c>
      <c r="E12" s="44">
        <f>VALUE(TRIM(LEFT('各務原市'!I48,2)))</f>
        <v>0</v>
      </c>
      <c r="F12" s="42">
        <f>'各務原市'!J48</f>
        <v>0</v>
      </c>
      <c r="G12" s="42">
        <f>'各務原市'!K48</f>
        <v>0</v>
      </c>
      <c r="H12" s="45">
        <f>VALUE(TRIM(LEFT('各務原市'!M48,2)))</f>
        <v>2</v>
      </c>
      <c r="I12" s="42">
        <f>'各務原市'!N48</f>
        <v>700</v>
      </c>
      <c r="J12" s="46">
        <f>'各務原市'!O48</f>
        <v>0</v>
      </c>
      <c r="K12" s="45">
        <f>VALUE(TRIM(LEFT('各務原市'!Q48,2)))</f>
        <v>3</v>
      </c>
      <c r="L12" s="42">
        <f>'各務原市'!R48</f>
        <v>1050</v>
      </c>
      <c r="M12" s="43">
        <f>'各務原市'!S48</f>
        <v>0</v>
      </c>
      <c r="N12" s="45">
        <f>VALUE(TRIM(LEFT('各務原市'!U48,2)))</f>
        <v>6</v>
      </c>
      <c r="O12" s="44">
        <f>'各務原市'!V48</f>
        <v>11800</v>
      </c>
      <c r="P12" s="43">
        <f>'各務原市'!W48</f>
        <v>0</v>
      </c>
      <c r="Q12" s="47">
        <f t="shared" si="0"/>
        <v>22</v>
      </c>
      <c r="R12" s="48">
        <f t="shared" si="1"/>
        <v>34000</v>
      </c>
      <c r="S12" s="49">
        <f t="shared" si="2"/>
        <v>0</v>
      </c>
      <c r="T12" s="385"/>
      <c r="U12" s="386"/>
    </row>
    <row r="13" spans="1:21" ht="18" customHeight="1">
      <c r="A13" s="234" t="s">
        <v>53</v>
      </c>
      <c r="B13" s="41">
        <f>VALUE(TRIM(LEFT('大垣市・海津市・揖斐郡'!E22,2)))</f>
        <v>10</v>
      </c>
      <c r="C13" s="42">
        <f>'大垣市・海津市・揖斐郡'!F22</f>
        <v>26100</v>
      </c>
      <c r="D13" s="43">
        <f>'大垣市・海津市・揖斐郡'!G22</f>
        <v>0</v>
      </c>
      <c r="E13" s="44">
        <f>VALUE(TRIM(LEFT('大垣市・海津市・揖斐郡'!I22,2)))</f>
        <v>1</v>
      </c>
      <c r="F13" s="42">
        <f>'大垣市・海津市・揖斐郡'!J22</f>
        <v>1000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1550</v>
      </c>
      <c r="M13" s="43">
        <f>'大垣市・海津市・揖斐郡'!S22</f>
        <v>0</v>
      </c>
      <c r="N13" s="45">
        <f>VALUE(TRIM(LEFT('大垣市・海津市・揖斐郡'!U22,2)))</f>
        <v>5</v>
      </c>
      <c r="O13" s="44">
        <f>'大垣市・海津市・揖斐郡'!V22</f>
        <v>10100</v>
      </c>
      <c r="P13" s="43">
        <f>'大垣市・海津市・揖斐郡'!W22</f>
        <v>0</v>
      </c>
      <c r="Q13" s="47">
        <f t="shared" si="0"/>
        <v>19</v>
      </c>
      <c r="R13" s="48">
        <f t="shared" si="1"/>
        <v>38750</v>
      </c>
      <c r="S13" s="49">
        <f t="shared" si="2"/>
        <v>0</v>
      </c>
      <c r="T13" s="385"/>
      <c r="U13" s="386"/>
    </row>
    <row r="14" spans="1:21" ht="18" customHeight="1">
      <c r="A14" s="234" t="s">
        <v>54</v>
      </c>
      <c r="B14" s="41">
        <f>VALUE(TRIM(LEFT('大垣市・海津市・揖斐郡'!E36,2)))</f>
        <v>4</v>
      </c>
      <c r="C14" s="42">
        <f>'大垣市・海津市・揖斐郡'!F36</f>
        <v>6050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8050</v>
      </c>
      <c r="S14" s="49">
        <f t="shared" si="2"/>
        <v>0</v>
      </c>
      <c r="T14" s="385"/>
      <c r="U14" s="386"/>
    </row>
    <row r="15" spans="1:21" ht="18" customHeight="1">
      <c r="A15" s="233" t="s">
        <v>55</v>
      </c>
      <c r="B15" s="41">
        <f>VALUE(TRIM(LEFT('大垣市・海津市・揖斐郡'!E48,2)))</f>
        <v>3</v>
      </c>
      <c r="C15" s="42">
        <f>'大垣市・海津市・揖斐郡'!F48</f>
        <v>9250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5700</v>
      </c>
      <c r="P15" s="43">
        <f>'大垣市・海津市・揖斐郡'!W48</f>
        <v>0</v>
      </c>
      <c r="Q15" s="47">
        <f t="shared" si="0"/>
        <v>9</v>
      </c>
      <c r="R15" s="48">
        <f t="shared" si="1"/>
        <v>15350</v>
      </c>
      <c r="S15" s="49">
        <f t="shared" si="2"/>
        <v>0</v>
      </c>
      <c r="T15" s="385"/>
      <c r="U15" s="386"/>
    </row>
    <row r="16" spans="1:21" ht="18" customHeight="1">
      <c r="A16" s="234" t="s">
        <v>50</v>
      </c>
      <c r="B16" s="41">
        <f>VALUE(TRIM(LEFT('不破郡・安八郡・養老郡'!E14,2)))</f>
        <v>4</v>
      </c>
      <c r="C16" s="42">
        <f>'不破郡・安八郡・養老郡'!F14</f>
        <v>5900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2850</v>
      </c>
      <c r="P16" s="43">
        <f>'不破郡・安八郡・養老郡'!W14</f>
        <v>0</v>
      </c>
      <c r="Q16" s="47">
        <f t="shared" si="0"/>
        <v>6</v>
      </c>
      <c r="R16" s="48">
        <f t="shared" si="1"/>
        <v>9000</v>
      </c>
      <c r="S16" s="49">
        <f t="shared" si="2"/>
        <v>0</v>
      </c>
      <c r="T16" s="385"/>
      <c r="U16" s="386"/>
    </row>
    <row r="17" spans="1:21" ht="18" customHeight="1">
      <c r="A17" s="234" t="s">
        <v>51</v>
      </c>
      <c r="B17" s="41">
        <f>VALUE(TRIM(LEFT('不破郡・安八郡・養老郡'!E31,2)))</f>
        <v>3</v>
      </c>
      <c r="C17" s="42">
        <f>'不破郡・安八郡・養老郡'!F31</f>
        <v>8500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8750</v>
      </c>
      <c r="S17" s="49">
        <f t="shared" si="2"/>
        <v>0</v>
      </c>
      <c r="T17" s="385"/>
      <c r="U17" s="386"/>
    </row>
    <row r="18" spans="1:21" ht="18" customHeight="1">
      <c r="A18" s="234" t="s">
        <v>73</v>
      </c>
      <c r="B18" s="41">
        <f>VALUE(TRIM(LEFT('不破郡・安八郡・養老郡'!E48,2)))</f>
        <v>2</v>
      </c>
      <c r="C18" s="42">
        <f>'不破郡・安八郡・養老郡'!F48</f>
        <v>4150</v>
      </c>
      <c r="D18" s="43">
        <f>'不破郡・安八郡・養老郡'!G48</f>
        <v>0</v>
      </c>
      <c r="E18" s="44">
        <f>VALUE(TRIM(LEFT('不破郡・安八郡・養老郡'!I48,2)))</f>
        <v>0</v>
      </c>
      <c r="F18" s="42">
        <f>'不破郡・安八郡・養老郡'!J48</f>
        <v>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2650</v>
      </c>
      <c r="P18" s="43">
        <f>'不破郡・安八郡・養老郡'!W48</f>
        <v>0</v>
      </c>
      <c r="Q18" s="47">
        <f t="shared" si="0"/>
        <v>4</v>
      </c>
      <c r="R18" s="48">
        <f t="shared" si="1"/>
        <v>6800</v>
      </c>
      <c r="S18" s="49">
        <f t="shared" si="2"/>
        <v>0</v>
      </c>
      <c r="T18" s="385"/>
      <c r="U18" s="386"/>
    </row>
    <row r="19" spans="1:21" ht="18" customHeight="1">
      <c r="A19" s="234" t="s">
        <v>74</v>
      </c>
      <c r="B19" s="41">
        <f>VALUE(TRIM(LEFT('美濃加茂市・加茂郡'!E21,2)))</f>
        <v>3</v>
      </c>
      <c r="C19" s="42">
        <f>'美濃加茂市・加茂郡'!F21</f>
        <v>8100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1800</v>
      </c>
      <c r="P19" s="43">
        <f>'美濃加茂市・加茂郡'!W21</f>
        <v>0</v>
      </c>
      <c r="Q19" s="47">
        <f t="shared" si="0"/>
        <v>5</v>
      </c>
      <c r="R19" s="48">
        <f t="shared" si="1"/>
        <v>10700</v>
      </c>
      <c r="S19" s="49">
        <f t="shared" si="2"/>
        <v>0</v>
      </c>
      <c r="T19" s="385"/>
      <c r="U19" s="386"/>
    </row>
    <row r="20" spans="1:21" ht="18" customHeight="1">
      <c r="A20" s="234" t="s">
        <v>57</v>
      </c>
      <c r="B20" s="41">
        <f>VALUE(TRIM(LEFT('美濃加茂市・加茂郡'!E48,2)))</f>
        <v>12</v>
      </c>
      <c r="C20" s="42">
        <f>'美濃加茂市・加茂郡'!F48</f>
        <v>12000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1</v>
      </c>
      <c r="O20" s="44">
        <f>'美濃加茂市・加茂郡'!V48</f>
        <v>600</v>
      </c>
      <c r="P20" s="43">
        <f>'美濃加茂市・加茂郡'!W48</f>
        <v>0</v>
      </c>
      <c r="Q20" s="47">
        <f t="shared" si="0"/>
        <v>14</v>
      </c>
      <c r="R20" s="48">
        <f t="shared" si="1"/>
        <v>12750</v>
      </c>
      <c r="S20" s="49">
        <f t="shared" si="2"/>
        <v>0</v>
      </c>
      <c r="T20" s="385"/>
      <c r="U20" s="386"/>
    </row>
    <row r="21" spans="1:21" ht="18" customHeight="1">
      <c r="A21" s="234" t="s">
        <v>58</v>
      </c>
      <c r="B21" s="41">
        <f>VALUE(TRIM(LEFT('美濃市・関市・郡上市'!E14,2)))</f>
        <v>2</v>
      </c>
      <c r="C21" s="42">
        <f>'美濃市・関市・郡上市'!F14</f>
        <v>3750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1</v>
      </c>
      <c r="O21" s="44">
        <f>'美濃市・関市・郡上市'!V14</f>
        <v>700</v>
      </c>
      <c r="P21" s="43">
        <f>'美濃市・関市・郡上市'!W14</f>
        <v>0</v>
      </c>
      <c r="Q21" s="47">
        <f t="shared" si="0"/>
        <v>3</v>
      </c>
      <c r="R21" s="48">
        <f t="shared" si="1"/>
        <v>4450</v>
      </c>
      <c r="S21" s="49">
        <f t="shared" si="2"/>
        <v>0</v>
      </c>
      <c r="T21" s="385"/>
      <c r="U21" s="386"/>
    </row>
    <row r="22" spans="1:21" ht="18" customHeight="1">
      <c r="A22" s="234" t="s">
        <v>59</v>
      </c>
      <c r="B22" s="41">
        <f>VALUE(TRIM(LEFT('美濃市・関市・郡上市'!E31,2)))</f>
        <v>7</v>
      </c>
      <c r="C22" s="42">
        <f>'美濃市・関市・郡上市'!F31</f>
        <v>10850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550</v>
      </c>
      <c r="M22" s="43">
        <f>'美濃市・関市・郡上市'!S31</f>
        <v>0</v>
      </c>
      <c r="N22" s="45">
        <f>VALUE(TRIM(LEFT('美濃市・関市・郡上市'!U31,2)))</f>
        <v>7</v>
      </c>
      <c r="O22" s="44">
        <f>'美濃市・関市・郡上市'!V31</f>
        <v>9850</v>
      </c>
      <c r="P22" s="43">
        <f>'美濃市・関市・郡上市'!W31</f>
        <v>0</v>
      </c>
      <c r="Q22" s="47">
        <f t="shared" si="0"/>
        <v>16</v>
      </c>
      <c r="R22" s="48">
        <f t="shared" si="1"/>
        <v>21250</v>
      </c>
      <c r="S22" s="49">
        <f t="shared" si="2"/>
        <v>0</v>
      </c>
      <c r="T22" s="385"/>
      <c r="U22" s="386"/>
    </row>
    <row r="23" spans="1:21" ht="18" customHeight="1">
      <c r="A23" s="234" t="s">
        <v>60</v>
      </c>
      <c r="B23" s="41">
        <f>VALUE(TRIM(LEFT('美濃市・関市・郡上市'!E48,2)))</f>
        <v>7</v>
      </c>
      <c r="C23" s="42">
        <f>'美濃市・関市・郡上市'!F48</f>
        <v>8450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1350</v>
      </c>
      <c r="P23" s="43">
        <f>'美濃市・関市・郡上市'!W48</f>
        <v>0</v>
      </c>
      <c r="Q23" s="47">
        <f t="shared" si="0"/>
        <v>9</v>
      </c>
      <c r="R23" s="48">
        <f t="shared" si="1"/>
        <v>9900</v>
      </c>
      <c r="S23" s="49">
        <f t="shared" si="2"/>
        <v>0</v>
      </c>
      <c r="T23" s="385"/>
      <c r="U23" s="386"/>
    </row>
    <row r="24" spans="1:21" ht="18" customHeight="1">
      <c r="A24" s="234" t="s">
        <v>61</v>
      </c>
      <c r="B24" s="41">
        <f>VALUE(TRIM(LEFT('可児市・可児郡・多治見市'!E16,2)))</f>
        <v>6</v>
      </c>
      <c r="C24" s="42">
        <f>'可児市・可児郡・多治見市'!F16</f>
        <v>15100</v>
      </c>
      <c r="D24" s="43">
        <f>'可児市・可児郡・多治見市'!G16</f>
        <v>0</v>
      </c>
      <c r="E24" s="44">
        <f>VALUE(TRIM(LEFT('可児市・可児郡・多治見市'!I16,2)))</f>
        <v>4</v>
      </c>
      <c r="F24" s="42">
        <f>'可児市・可児郡・多治見市'!J16</f>
        <v>3500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1350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20150</v>
      </c>
      <c r="S24" s="49">
        <f t="shared" si="2"/>
        <v>0</v>
      </c>
      <c r="T24" s="385"/>
      <c r="U24" s="386"/>
    </row>
    <row r="25" spans="1:21" ht="18" customHeight="1">
      <c r="A25" s="234" t="s">
        <v>62</v>
      </c>
      <c r="B25" s="41">
        <f>VALUE(TRIM(LEFT('可児市・可児郡・多治見市'!E26,2)))</f>
        <v>1</v>
      </c>
      <c r="C25" s="42">
        <f>'可児市・可児郡・多治見市'!F26</f>
        <v>2400</v>
      </c>
      <c r="D25" s="43">
        <f>'可児市・可児郡・多治見市'!G26</f>
        <v>0</v>
      </c>
      <c r="E25" s="44">
        <f>VALUE(TRIM(LEFT('可児市・可児郡・多治見市'!I26,2)))</f>
        <v>0</v>
      </c>
      <c r="F25" s="42">
        <f>'可児市・可児郡・多治見市'!J26</f>
        <v>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1</v>
      </c>
      <c r="R25" s="48">
        <f t="shared" si="1"/>
        <v>2400</v>
      </c>
      <c r="S25" s="49">
        <f t="shared" si="2"/>
        <v>0</v>
      </c>
      <c r="T25" s="385"/>
      <c r="U25" s="386"/>
    </row>
    <row r="26" spans="1:21" ht="18" customHeight="1">
      <c r="A26" s="234" t="s">
        <v>63</v>
      </c>
      <c r="B26" s="41">
        <f>VALUE(TRIM(LEFT('可児市・可児郡・多治見市'!E48,2)))</f>
        <v>10</v>
      </c>
      <c r="C26" s="42">
        <f>'可児市・可児郡・多治見市'!F48</f>
        <v>22700</v>
      </c>
      <c r="D26" s="43">
        <f>'可児市・可児郡・多治見市'!G48</f>
        <v>0</v>
      </c>
      <c r="E26" s="44">
        <f>VALUE(TRIM(LEFT('可児市・可児郡・多治見市'!I48,2)))</f>
        <v>3</v>
      </c>
      <c r="F26" s="42">
        <f>'可児市・可児郡・多治見市'!J48</f>
        <v>3000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1450</v>
      </c>
      <c r="M26" s="43">
        <f>'可児市・可児郡・多治見市'!S48</f>
        <v>0</v>
      </c>
      <c r="N26" s="45">
        <f>VALUE(TRIM(LEFT('可児市・可児郡・多治見市'!U48,2)))</f>
        <v>0</v>
      </c>
      <c r="O26" s="44">
        <f>'可児市・可児郡・多治見市'!V48</f>
        <v>0</v>
      </c>
      <c r="P26" s="43">
        <f>'可児市・可児郡・多治見市'!W48</f>
        <v>0</v>
      </c>
      <c r="Q26" s="47">
        <f t="shared" si="0"/>
        <v>15</v>
      </c>
      <c r="R26" s="48">
        <f t="shared" si="1"/>
        <v>27150</v>
      </c>
      <c r="S26" s="49">
        <f t="shared" si="2"/>
        <v>0</v>
      </c>
      <c r="T26" s="385"/>
      <c r="U26" s="386"/>
    </row>
    <row r="27" spans="1:21" ht="18" customHeight="1">
      <c r="A27" s="234" t="s">
        <v>64</v>
      </c>
      <c r="B27" s="41">
        <f>VALUE(TRIM(LEFT('土岐市・瑞浪市・恵那市'!E14,2)))</f>
        <v>5</v>
      </c>
      <c r="C27" s="42">
        <f>'土岐市・瑞浪市・恵那市'!F14</f>
        <v>10450</v>
      </c>
      <c r="D27" s="43">
        <f>'土岐市・瑞浪市・恵那市'!G14</f>
        <v>0</v>
      </c>
      <c r="E27" s="44">
        <f>VALUE(TRIM(LEFT('土岐市・瑞浪市・恵那市'!I14,2)))</f>
        <v>4</v>
      </c>
      <c r="F27" s="42">
        <f>'土岐市・瑞浪市・恵那市'!J14</f>
        <v>1750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12950</v>
      </c>
      <c r="S27" s="49">
        <f t="shared" si="2"/>
        <v>0</v>
      </c>
      <c r="T27" s="385"/>
      <c r="U27" s="386"/>
    </row>
    <row r="28" spans="1:21" ht="18" customHeight="1">
      <c r="A28" s="235" t="s">
        <v>65</v>
      </c>
      <c r="B28" s="41">
        <f>VALUE(TRIM(LEFT('土岐市・瑞浪市・恵那市'!E27,2)))</f>
        <v>4</v>
      </c>
      <c r="C28" s="42">
        <f>'土岐市・瑞浪市・恵那市'!F27</f>
        <v>7800</v>
      </c>
      <c r="D28" s="43">
        <f>'土岐市・瑞浪市・恵那市'!G27</f>
        <v>0</v>
      </c>
      <c r="E28" s="44">
        <f>VALUE(TRIM(LEFT('土岐市・瑞浪市・恵那市'!I27,2)))</f>
        <v>0</v>
      </c>
      <c r="F28" s="42">
        <f>'土岐市・瑞浪市・恵那市'!J27</f>
        <v>0</v>
      </c>
      <c r="G28" s="42">
        <f>'土岐市・瑞浪市・恵那市'!K27</f>
        <v>0</v>
      </c>
      <c r="H28" s="45">
        <f>VALUE(TRIM(LEFT('土岐市・瑞浪市・恵那市'!M27,2)))</f>
        <v>0</v>
      </c>
      <c r="I28" s="42">
        <f>'土岐市・瑞浪市・恵那市'!N27</f>
        <v>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6</v>
      </c>
      <c r="R28" s="48">
        <f t="shared" si="1"/>
        <v>8300</v>
      </c>
      <c r="S28" s="49">
        <f t="shared" si="2"/>
        <v>0</v>
      </c>
      <c r="T28" s="385"/>
      <c r="U28" s="386"/>
    </row>
    <row r="29" spans="1:21" ht="18" customHeight="1">
      <c r="A29" s="234" t="s">
        <v>66</v>
      </c>
      <c r="B29" s="41">
        <f>VALUE(TRIM(LEFT('土岐市・瑞浪市・恵那市'!E48,2)))</f>
        <v>8</v>
      </c>
      <c r="C29" s="42">
        <f>'土岐市・瑞浪市・恵那市'!F48</f>
        <v>10350</v>
      </c>
      <c r="D29" s="43">
        <f>'土岐市・瑞浪市・恵那市'!G48</f>
        <v>0</v>
      </c>
      <c r="E29" s="44">
        <f>VALUE(TRIM(LEFT('土岐市・瑞浪市・恵那市'!I48,2)))</f>
        <v>1</v>
      </c>
      <c r="F29" s="42">
        <f>'土岐市・瑞浪市・恵那市'!J48</f>
        <v>1250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12</v>
      </c>
      <c r="R29" s="48">
        <f t="shared" si="1"/>
        <v>12600</v>
      </c>
      <c r="S29" s="49">
        <f t="shared" si="2"/>
        <v>0</v>
      </c>
      <c r="T29" s="385"/>
      <c r="U29" s="386"/>
    </row>
    <row r="30" spans="1:21" ht="18" customHeight="1">
      <c r="A30" s="234" t="s">
        <v>67</v>
      </c>
      <c r="B30" s="41">
        <f>VALUE(TRIM(LEFT('中津川市・下呂市'!E26,2)))</f>
        <v>14</v>
      </c>
      <c r="C30" s="42">
        <f>'中津川市・下呂市'!F26</f>
        <v>17450</v>
      </c>
      <c r="D30" s="43">
        <f>'中津川市・下呂市'!G26</f>
        <v>0</v>
      </c>
      <c r="E30" s="44">
        <f>VALUE(TRIM(LEFT('中津川市・下呂市'!I26,2)))</f>
        <v>0</v>
      </c>
      <c r="F30" s="42">
        <f>'中津川市・下呂市'!J26</f>
        <v>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0</v>
      </c>
      <c r="O30" s="44">
        <f>'中津川市・下呂市'!V26</f>
        <v>0</v>
      </c>
      <c r="P30" s="43">
        <f>'中津川市・下呂市'!W26</f>
        <v>0</v>
      </c>
      <c r="Q30" s="47">
        <f t="shared" si="0"/>
        <v>15</v>
      </c>
      <c r="R30" s="48">
        <f t="shared" si="1"/>
        <v>18700</v>
      </c>
      <c r="S30" s="49">
        <f t="shared" si="2"/>
        <v>0</v>
      </c>
      <c r="T30" s="385"/>
      <c r="U30" s="386"/>
    </row>
    <row r="31" spans="1:21" ht="18" customHeight="1">
      <c r="A31" s="234" t="s">
        <v>68</v>
      </c>
      <c r="B31" s="41">
        <f>VALUE(TRIM(LEFT('中津川市・下呂市'!E48,2)))</f>
        <v>8</v>
      </c>
      <c r="C31" s="42">
        <f>'中津川市・下呂市'!F48</f>
        <v>8750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0</v>
      </c>
      <c r="O31" s="44">
        <f>'中津川市・下呂市'!V48</f>
        <v>0</v>
      </c>
      <c r="P31" s="43">
        <f>'中津川市・下呂市'!W48</f>
        <v>0</v>
      </c>
      <c r="Q31" s="47">
        <f t="shared" si="0"/>
        <v>10</v>
      </c>
      <c r="R31" s="48">
        <f t="shared" si="1"/>
        <v>9400</v>
      </c>
      <c r="S31" s="49">
        <f t="shared" si="2"/>
        <v>0</v>
      </c>
      <c r="T31" s="385"/>
      <c r="U31" s="386"/>
    </row>
    <row r="32" spans="1:21" ht="18" customHeight="1">
      <c r="A32" s="234" t="s">
        <v>69</v>
      </c>
      <c r="B32" s="41">
        <f>VALUE(TRIM(LEFT('高山市・飛騨市'!E26,2)))</f>
        <v>11</v>
      </c>
      <c r="C32" s="42">
        <f>'高山市・飛騨市'!F26</f>
        <v>18200</v>
      </c>
      <c r="D32" s="43">
        <f>'高山市・飛騨市'!G26</f>
        <v>0</v>
      </c>
      <c r="E32" s="44">
        <f>VALUE(TRIM(LEFT('高山市・飛騨市'!I26,2)))</f>
        <v>2</v>
      </c>
      <c r="F32" s="42">
        <f>'高山市・飛騨市'!J26</f>
        <v>800</v>
      </c>
      <c r="G32" s="42">
        <f>'高山市・飛騨市'!K26</f>
        <v>0</v>
      </c>
      <c r="H32" s="45">
        <f>VALUE(TRIM(LEFT('高山市・飛騨市'!M26,2)))</f>
        <v>0</v>
      </c>
      <c r="I32" s="42">
        <f>'高山市・飛騨市'!N26</f>
        <v>0</v>
      </c>
      <c r="J32" s="46">
        <f>'高山市・飛騨市'!O26</f>
        <v>0</v>
      </c>
      <c r="K32" s="45">
        <f>VALUE(TRIM(LEFT('高山市・飛騨市'!Q26,2)))</f>
        <v>1</v>
      </c>
      <c r="L32" s="42">
        <f>'高山市・飛騨市'!R26</f>
        <v>1000</v>
      </c>
      <c r="M32" s="43">
        <f>'高山市・飛騨市'!S26</f>
        <v>0</v>
      </c>
      <c r="N32" s="45">
        <f>VALUE(TRIM(LEFT('高山市・飛騨市'!U26,2)))</f>
        <v>1</v>
      </c>
      <c r="O32" s="44">
        <f>'高山市・飛騨市'!V26</f>
        <v>1850</v>
      </c>
      <c r="P32" s="43">
        <f>'高山市・飛騨市'!W26</f>
        <v>0</v>
      </c>
      <c r="Q32" s="47">
        <f t="shared" si="0"/>
        <v>15</v>
      </c>
      <c r="R32" s="48">
        <f t="shared" si="1"/>
        <v>21850</v>
      </c>
      <c r="S32" s="49">
        <f t="shared" si="2"/>
        <v>0</v>
      </c>
      <c r="T32" s="385"/>
      <c r="U32" s="386"/>
    </row>
    <row r="33" spans="1:21" ht="18" customHeight="1">
      <c r="A33" s="236" t="s">
        <v>70</v>
      </c>
      <c r="B33" s="41">
        <f>VALUE(TRIM(LEFT('高山市・飛騨市'!E48,2)))</f>
        <v>7</v>
      </c>
      <c r="C33" s="42">
        <f>'高山市・飛騨市'!F48</f>
        <v>5800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950</v>
      </c>
      <c r="P33" s="43">
        <f>'高山市・飛騨市'!W48</f>
        <v>0</v>
      </c>
      <c r="Q33" s="47">
        <f t="shared" si="0"/>
        <v>10</v>
      </c>
      <c r="R33" s="48">
        <f t="shared" si="1"/>
        <v>7000</v>
      </c>
      <c r="S33" s="49">
        <f t="shared" si="2"/>
        <v>0</v>
      </c>
      <c r="T33" s="387"/>
      <c r="U33" s="388"/>
    </row>
    <row r="34" spans="1:21" s="245" customFormat="1" ht="18" customHeight="1">
      <c r="A34" s="241" t="s">
        <v>38</v>
      </c>
      <c r="B34" s="50">
        <f aca="true" t="shared" si="3" ref="B34:I34">SUM(B5:B33)</f>
        <v>190</v>
      </c>
      <c r="C34" s="51">
        <f>SUM(C5:C33)</f>
        <v>319550</v>
      </c>
      <c r="D34" s="52">
        <f>SUM(D5:D33)</f>
        <v>0</v>
      </c>
      <c r="E34" s="53">
        <f t="shared" si="3"/>
        <v>15</v>
      </c>
      <c r="F34" s="51">
        <f t="shared" si="3"/>
        <v>11300</v>
      </c>
      <c r="G34" s="52">
        <f>SUM(G5:G33)</f>
        <v>0</v>
      </c>
      <c r="H34" s="54">
        <f t="shared" si="3"/>
        <v>2</v>
      </c>
      <c r="I34" s="51">
        <f t="shared" si="3"/>
        <v>700</v>
      </c>
      <c r="J34" s="55">
        <f aca="true" t="shared" si="4" ref="J34:S34">SUM(J5:J33)</f>
        <v>0</v>
      </c>
      <c r="K34" s="54">
        <f t="shared" si="4"/>
        <v>44</v>
      </c>
      <c r="L34" s="51">
        <f t="shared" si="4"/>
        <v>20450</v>
      </c>
      <c r="M34" s="52">
        <f t="shared" si="4"/>
        <v>0</v>
      </c>
      <c r="N34" s="56">
        <f t="shared" si="4"/>
        <v>81</v>
      </c>
      <c r="O34" s="51">
        <f t="shared" si="4"/>
        <v>138400</v>
      </c>
      <c r="P34" s="52">
        <f t="shared" si="4"/>
        <v>0</v>
      </c>
      <c r="Q34" s="57">
        <f t="shared" si="4"/>
        <v>332</v>
      </c>
      <c r="R34" s="58">
        <f t="shared" si="4"/>
        <v>490400</v>
      </c>
      <c r="S34" s="59">
        <f t="shared" si="4"/>
        <v>0</v>
      </c>
      <c r="T34" s="380"/>
      <c r="U34" s="379"/>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6E9"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B1" sqref="B1:E2"/>
    </sheetView>
  </sheetViews>
  <sheetFormatPr defaultColWidth="9.00390625" defaultRowHeight="13.5"/>
  <sheetData/>
  <sheetProtection password="C6E9"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8.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42</v>
      </c>
      <c r="B5" s="208"/>
      <c r="C5" s="70"/>
      <c r="D5" s="280">
        <v>210110101195</v>
      </c>
      <c r="E5" s="328" t="s">
        <v>419</v>
      </c>
      <c r="F5" s="287">
        <v>1500</v>
      </c>
      <c r="G5" s="298"/>
      <c r="H5" s="282"/>
      <c r="I5" s="145"/>
      <c r="J5" s="152"/>
      <c r="K5" s="252"/>
      <c r="L5" s="280"/>
      <c r="M5" s="140"/>
      <c r="N5" s="143"/>
      <c r="O5" s="250"/>
      <c r="P5" s="281">
        <v>210110405004</v>
      </c>
      <c r="Q5" s="145" t="s">
        <v>101</v>
      </c>
      <c r="R5" s="146">
        <v>800</v>
      </c>
      <c r="S5" s="251"/>
      <c r="T5" s="280">
        <v>210110504010</v>
      </c>
      <c r="U5" s="332" t="s">
        <v>389</v>
      </c>
      <c r="V5" s="320">
        <v>4250</v>
      </c>
      <c r="W5" s="141"/>
      <c r="X5" s="274" t="s">
        <v>111</v>
      </c>
    </row>
    <row r="6" spans="1:24" ht="15.75" customHeight="1">
      <c r="A6" s="244">
        <f>SUM(G48,K48,O48,S48,W48)</f>
        <v>0</v>
      </c>
      <c r="B6" s="209">
        <f>SUM(F48,J48,N48,R48,V48)</f>
        <v>115700</v>
      </c>
      <c r="C6" s="71"/>
      <c r="D6" s="282">
        <v>210110101350</v>
      </c>
      <c r="E6" s="327" t="s">
        <v>380</v>
      </c>
      <c r="F6" s="288">
        <v>1900</v>
      </c>
      <c r="G6" s="286"/>
      <c r="H6" s="282"/>
      <c r="I6" s="145"/>
      <c r="J6" s="152"/>
      <c r="K6" s="252"/>
      <c r="L6" s="149"/>
      <c r="M6" s="145"/>
      <c r="N6" s="153"/>
      <c r="O6" s="253"/>
      <c r="P6" s="282">
        <v>210110405005</v>
      </c>
      <c r="Q6" s="145" t="s">
        <v>102</v>
      </c>
      <c r="R6" s="146">
        <v>350</v>
      </c>
      <c r="S6" s="251"/>
      <c r="T6" s="282">
        <v>210110504020</v>
      </c>
      <c r="U6" s="327" t="s">
        <v>332</v>
      </c>
      <c r="V6" s="321">
        <v>1950</v>
      </c>
      <c r="W6" s="151"/>
      <c r="X6" s="275" t="s">
        <v>560</v>
      </c>
    </row>
    <row r="7" spans="1:24" ht="15.75" customHeight="1">
      <c r="A7" s="155"/>
      <c r="B7" s="210"/>
      <c r="C7" s="72"/>
      <c r="D7" s="282">
        <v>210110101180</v>
      </c>
      <c r="E7" s="327" t="s">
        <v>418</v>
      </c>
      <c r="F7" s="289">
        <v>1800</v>
      </c>
      <c r="G7" s="286"/>
      <c r="H7" s="149"/>
      <c r="I7" s="145"/>
      <c r="J7" s="157"/>
      <c r="K7" s="251"/>
      <c r="L7" s="149"/>
      <c r="M7" s="145"/>
      <c r="N7" s="153"/>
      <c r="O7" s="253"/>
      <c r="P7" s="282">
        <v>210110405006</v>
      </c>
      <c r="Q7" s="145" t="s">
        <v>103</v>
      </c>
      <c r="R7" s="146">
        <v>500</v>
      </c>
      <c r="S7" s="251"/>
      <c r="T7" s="282">
        <v>210110504340</v>
      </c>
      <c r="U7" s="327" t="s">
        <v>107</v>
      </c>
      <c r="V7" s="321">
        <v>2050</v>
      </c>
      <c r="W7" s="151"/>
      <c r="X7" s="275" t="s">
        <v>556</v>
      </c>
    </row>
    <row r="8" spans="1:28" ht="15.75" customHeight="1">
      <c r="A8" s="155"/>
      <c r="B8" s="210"/>
      <c r="C8" s="72"/>
      <c r="D8" s="282">
        <v>210110101230</v>
      </c>
      <c r="E8" s="327" t="s">
        <v>76</v>
      </c>
      <c r="F8" s="288">
        <v>1550</v>
      </c>
      <c r="G8" s="286"/>
      <c r="H8" s="149"/>
      <c r="I8" s="145"/>
      <c r="J8" s="157"/>
      <c r="K8" s="251"/>
      <c r="L8" s="149"/>
      <c r="M8" s="145"/>
      <c r="N8" s="157"/>
      <c r="O8" s="251"/>
      <c r="P8" s="282">
        <v>210110405007</v>
      </c>
      <c r="Q8" s="145" t="s">
        <v>104</v>
      </c>
      <c r="R8" s="146">
        <v>800</v>
      </c>
      <c r="S8" s="251"/>
      <c r="T8" s="282">
        <v>210110504040</v>
      </c>
      <c r="U8" s="327" t="s">
        <v>333</v>
      </c>
      <c r="V8" s="321">
        <v>2900</v>
      </c>
      <c r="W8" s="151"/>
      <c r="X8" s="275" t="s">
        <v>558</v>
      </c>
      <c r="AB8" s="319"/>
    </row>
    <row r="9" spans="1:24" ht="15.75" customHeight="1">
      <c r="A9" s="155"/>
      <c r="B9" s="210"/>
      <c r="C9" s="72"/>
      <c r="D9" s="282">
        <v>210110101210</v>
      </c>
      <c r="E9" s="327" t="s">
        <v>77</v>
      </c>
      <c r="F9" s="290">
        <v>1900</v>
      </c>
      <c r="G9" s="286"/>
      <c r="H9" s="149"/>
      <c r="I9" s="145"/>
      <c r="J9" s="157"/>
      <c r="K9" s="251"/>
      <c r="L9" s="149"/>
      <c r="M9" s="145"/>
      <c r="N9" s="157"/>
      <c r="O9" s="251"/>
      <c r="P9" s="282">
        <v>210110405008</v>
      </c>
      <c r="Q9" s="145" t="s">
        <v>99</v>
      </c>
      <c r="R9" s="146">
        <v>550</v>
      </c>
      <c r="S9" s="151"/>
      <c r="T9" s="282">
        <v>210110504045</v>
      </c>
      <c r="U9" s="327" t="s">
        <v>551</v>
      </c>
      <c r="V9" s="321">
        <v>2100</v>
      </c>
      <c r="W9" s="151"/>
      <c r="X9" s="275" t="s">
        <v>147</v>
      </c>
    </row>
    <row r="10" spans="1:24" ht="15.75" customHeight="1">
      <c r="A10" s="155"/>
      <c r="B10" s="210"/>
      <c r="C10" s="72"/>
      <c r="D10" s="282">
        <v>210110101220</v>
      </c>
      <c r="E10" s="327" t="s">
        <v>78</v>
      </c>
      <c r="F10" s="290">
        <v>1300</v>
      </c>
      <c r="G10" s="286"/>
      <c r="H10" s="149"/>
      <c r="I10" s="145"/>
      <c r="J10" s="157"/>
      <c r="K10" s="251"/>
      <c r="L10" s="149"/>
      <c r="M10" s="145"/>
      <c r="N10" s="157"/>
      <c r="O10" s="251"/>
      <c r="P10" s="282">
        <v>210110405011</v>
      </c>
      <c r="Q10" s="145" t="s">
        <v>105</v>
      </c>
      <c r="R10" s="146">
        <v>450</v>
      </c>
      <c r="S10" s="151"/>
      <c r="T10" s="282">
        <v>210110504060</v>
      </c>
      <c r="U10" s="327" t="s">
        <v>334</v>
      </c>
      <c r="V10" s="321">
        <v>2350</v>
      </c>
      <c r="W10" s="151"/>
      <c r="X10" s="275"/>
    </row>
    <row r="11" spans="1:24" ht="15.75" customHeight="1">
      <c r="A11" s="155"/>
      <c r="B11" s="210"/>
      <c r="C11" s="72"/>
      <c r="D11" s="282">
        <v>210110101250</v>
      </c>
      <c r="E11" s="327" t="s">
        <v>79</v>
      </c>
      <c r="F11" s="292">
        <v>1800</v>
      </c>
      <c r="G11" s="286"/>
      <c r="H11" s="158"/>
      <c r="I11" s="159"/>
      <c r="J11" s="146"/>
      <c r="K11" s="151"/>
      <c r="L11" s="158"/>
      <c r="M11" s="159"/>
      <c r="N11" s="157"/>
      <c r="O11" s="151"/>
      <c r="P11" s="282">
        <v>210110405012</v>
      </c>
      <c r="Q11" s="145" t="s">
        <v>100</v>
      </c>
      <c r="R11" s="146">
        <v>800</v>
      </c>
      <c r="S11" s="151"/>
      <c r="T11" s="282">
        <v>210110504070</v>
      </c>
      <c r="U11" s="327" t="s">
        <v>335</v>
      </c>
      <c r="V11" s="321">
        <v>4800</v>
      </c>
      <c r="W11" s="160"/>
      <c r="X11" s="275"/>
    </row>
    <row r="12" spans="1:24" ht="15.75" customHeight="1">
      <c r="A12" s="155"/>
      <c r="B12" s="210"/>
      <c r="C12" s="72" t="s">
        <v>39</v>
      </c>
      <c r="D12" s="282">
        <v>210110101240</v>
      </c>
      <c r="E12" s="327" t="s">
        <v>80</v>
      </c>
      <c r="F12" s="293">
        <v>2650</v>
      </c>
      <c r="G12" s="299"/>
      <c r="H12" s="149"/>
      <c r="I12" s="145"/>
      <c r="J12" s="146"/>
      <c r="K12" s="151"/>
      <c r="L12" s="149"/>
      <c r="M12" s="145"/>
      <c r="N12" s="146"/>
      <c r="O12" s="151"/>
      <c r="P12" s="282">
        <v>210110405014</v>
      </c>
      <c r="Q12" s="145" t="s">
        <v>106</v>
      </c>
      <c r="R12" s="146">
        <v>550</v>
      </c>
      <c r="S12" s="151"/>
      <c r="T12" s="282">
        <v>210110504310</v>
      </c>
      <c r="U12" s="327" t="s">
        <v>349</v>
      </c>
      <c r="V12" s="321">
        <v>2050</v>
      </c>
      <c r="W12" s="151"/>
      <c r="X12" s="275" t="s">
        <v>541</v>
      </c>
    </row>
    <row r="13" spans="1:24" ht="15.75" customHeight="1">
      <c r="A13" s="155"/>
      <c r="B13" s="210"/>
      <c r="C13" s="72" t="s">
        <v>40</v>
      </c>
      <c r="D13" s="282">
        <v>210110101060</v>
      </c>
      <c r="E13" s="327" t="s">
        <v>81</v>
      </c>
      <c r="F13" s="288">
        <v>700</v>
      </c>
      <c r="G13" s="297"/>
      <c r="H13" s="149"/>
      <c r="I13" s="145"/>
      <c r="J13" s="146"/>
      <c r="K13" s="151"/>
      <c r="L13" s="149"/>
      <c r="M13" s="145"/>
      <c r="N13" s="146"/>
      <c r="O13" s="151"/>
      <c r="P13" s="149"/>
      <c r="Q13" s="145"/>
      <c r="R13" s="146"/>
      <c r="S13" s="151"/>
      <c r="T13" s="282">
        <v>210110504380</v>
      </c>
      <c r="U13" s="327" t="s">
        <v>352</v>
      </c>
      <c r="V13" s="321">
        <v>1800</v>
      </c>
      <c r="W13" s="151"/>
      <c r="X13" s="275" t="s">
        <v>393</v>
      </c>
    </row>
    <row r="14" spans="1:24" ht="15.75" customHeight="1">
      <c r="A14" s="155"/>
      <c r="B14" s="210"/>
      <c r="C14" s="72"/>
      <c r="D14" s="282">
        <v>210110101170</v>
      </c>
      <c r="E14" s="327" t="s">
        <v>82</v>
      </c>
      <c r="F14" s="300">
        <v>1050</v>
      </c>
      <c r="G14" s="286"/>
      <c r="H14" s="149"/>
      <c r="I14" s="145"/>
      <c r="J14" s="146"/>
      <c r="K14" s="151"/>
      <c r="L14" s="149"/>
      <c r="M14" s="145"/>
      <c r="N14" s="146"/>
      <c r="O14" s="151"/>
      <c r="P14" s="149"/>
      <c r="Q14" s="145"/>
      <c r="R14" s="146"/>
      <c r="S14" s="151"/>
      <c r="T14" s="282">
        <v>210110504330</v>
      </c>
      <c r="U14" s="327" t="s">
        <v>350</v>
      </c>
      <c r="V14" s="321">
        <v>1500</v>
      </c>
      <c r="W14" s="151"/>
      <c r="X14" s="275"/>
    </row>
    <row r="15" spans="1:24" ht="15.75" customHeight="1">
      <c r="A15" s="161"/>
      <c r="B15" s="211"/>
      <c r="C15" s="72"/>
      <c r="D15" s="282">
        <v>210110101050</v>
      </c>
      <c r="E15" s="327" t="s">
        <v>83</v>
      </c>
      <c r="F15" s="290">
        <v>850</v>
      </c>
      <c r="G15" s="286"/>
      <c r="H15" s="149"/>
      <c r="I15" s="145"/>
      <c r="J15" s="146"/>
      <c r="K15" s="151"/>
      <c r="L15" s="149"/>
      <c r="M15" s="145"/>
      <c r="N15" s="146"/>
      <c r="O15" s="151"/>
      <c r="P15" s="149"/>
      <c r="Q15" s="145"/>
      <c r="R15" s="146"/>
      <c r="S15" s="151"/>
      <c r="T15" s="282">
        <v>210110504390</v>
      </c>
      <c r="U15" s="327" t="s">
        <v>353</v>
      </c>
      <c r="V15" s="321">
        <v>1500</v>
      </c>
      <c r="W15" s="151"/>
      <c r="X15" s="275"/>
    </row>
    <row r="16" spans="1:24" ht="15.75" customHeight="1">
      <c r="A16" s="156"/>
      <c r="B16" s="212"/>
      <c r="C16" s="72"/>
      <c r="D16" s="282">
        <v>210110101040</v>
      </c>
      <c r="E16" s="327" t="s">
        <v>84</v>
      </c>
      <c r="F16" s="290">
        <v>1250</v>
      </c>
      <c r="G16" s="286"/>
      <c r="H16" s="149"/>
      <c r="I16" s="145"/>
      <c r="J16" s="146"/>
      <c r="K16" s="151"/>
      <c r="L16" s="149"/>
      <c r="M16" s="145"/>
      <c r="N16" s="146"/>
      <c r="O16" s="151"/>
      <c r="P16" s="149"/>
      <c r="Q16" s="145"/>
      <c r="R16" s="146"/>
      <c r="S16" s="151"/>
      <c r="T16" s="282">
        <v>210110504100</v>
      </c>
      <c r="U16" s="327" t="s">
        <v>566</v>
      </c>
      <c r="V16" s="321">
        <v>2050</v>
      </c>
      <c r="W16" s="151"/>
      <c r="X16" s="275"/>
    </row>
    <row r="17" spans="1:24" ht="15.75" customHeight="1">
      <c r="A17" s="156"/>
      <c r="B17" s="212"/>
      <c r="C17" s="72"/>
      <c r="D17" s="283">
        <v>210110101270</v>
      </c>
      <c r="E17" s="327" t="s">
        <v>85</v>
      </c>
      <c r="F17" s="289">
        <v>1950</v>
      </c>
      <c r="G17" s="286"/>
      <c r="H17" s="149"/>
      <c r="I17" s="145"/>
      <c r="J17" s="146"/>
      <c r="K17" s="151"/>
      <c r="L17" s="149"/>
      <c r="M17" s="145"/>
      <c r="N17" s="146"/>
      <c r="O17" s="151"/>
      <c r="P17" s="149"/>
      <c r="Q17" s="145"/>
      <c r="R17" s="146"/>
      <c r="S17" s="151"/>
      <c r="T17" s="282">
        <v>210110504110</v>
      </c>
      <c r="U17" s="327" t="s">
        <v>336</v>
      </c>
      <c r="V17" s="321">
        <v>2950</v>
      </c>
      <c r="W17" s="151"/>
      <c r="X17" s="275"/>
    </row>
    <row r="18" spans="1:24" ht="15.75" customHeight="1">
      <c r="A18" s="162"/>
      <c r="B18" s="213"/>
      <c r="C18" s="73"/>
      <c r="D18" s="283">
        <v>210110101320</v>
      </c>
      <c r="E18" s="327" t="s">
        <v>86</v>
      </c>
      <c r="F18" s="291">
        <v>1550</v>
      </c>
      <c r="G18" s="286"/>
      <c r="H18" s="163"/>
      <c r="I18" s="164"/>
      <c r="J18" s="167"/>
      <c r="K18" s="166"/>
      <c r="L18" s="149"/>
      <c r="M18" s="145"/>
      <c r="N18" s="146"/>
      <c r="O18" s="166"/>
      <c r="P18" s="163"/>
      <c r="Q18" s="164"/>
      <c r="R18" s="167"/>
      <c r="S18" s="166"/>
      <c r="T18" s="283">
        <v>210110504120</v>
      </c>
      <c r="U18" s="327" t="s">
        <v>337</v>
      </c>
      <c r="V18" s="321">
        <v>1800</v>
      </c>
      <c r="W18" s="166"/>
      <c r="X18" s="275"/>
    </row>
    <row r="19" spans="1:24" ht="15.75" customHeight="1">
      <c r="A19" s="162"/>
      <c r="B19" s="213"/>
      <c r="C19" s="73"/>
      <c r="D19" s="283">
        <v>210110101280</v>
      </c>
      <c r="E19" s="327" t="s">
        <v>87</v>
      </c>
      <c r="F19" s="294">
        <v>800</v>
      </c>
      <c r="G19" s="286"/>
      <c r="H19" s="163"/>
      <c r="I19" s="164"/>
      <c r="J19" s="167"/>
      <c r="K19" s="166"/>
      <c r="L19" s="149"/>
      <c r="M19" s="145"/>
      <c r="N19" s="146"/>
      <c r="O19" s="166"/>
      <c r="P19" s="163"/>
      <c r="Q19" s="164"/>
      <c r="R19" s="167"/>
      <c r="S19" s="166"/>
      <c r="T19" s="283">
        <v>210110504130</v>
      </c>
      <c r="U19" s="327" t="s">
        <v>338</v>
      </c>
      <c r="V19" s="321">
        <v>2450</v>
      </c>
      <c r="W19" s="166"/>
      <c r="X19" s="275"/>
    </row>
    <row r="20" spans="1:24" ht="15.75" customHeight="1">
      <c r="A20" s="162"/>
      <c r="B20" s="213"/>
      <c r="C20" s="73"/>
      <c r="D20" s="283">
        <v>210110101290</v>
      </c>
      <c r="E20" s="327" t="s">
        <v>88</v>
      </c>
      <c r="F20" s="290">
        <v>1250</v>
      </c>
      <c r="G20" s="286"/>
      <c r="H20" s="163"/>
      <c r="I20" s="164"/>
      <c r="J20" s="167"/>
      <c r="K20" s="166"/>
      <c r="L20" s="149"/>
      <c r="M20" s="145"/>
      <c r="N20" s="146"/>
      <c r="O20" s="166"/>
      <c r="P20" s="163"/>
      <c r="Q20" s="164"/>
      <c r="R20" s="167"/>
      <c r="S20" s="166"/>
      <c r="T20" s="283">
        <v>210110504140</v>
      </c>
      <c r="U20" s="327" t="s">
        <v>421</v>
      </c>
      <c r="V20" s="321">
        <v>1900</v>
      </c>
      <c r="W20" s="166"/>
      <c r="X20" s="275"/>
    </row>
    <row r="21" spans="1:24" ht="15.75" customHeight="1">
      <c r="A21" s="162"/>
      <c r="B21" s="213"/>
      <c r="C21" s="73"/>
      <c r="D21" s="283">
        <v>210110101300</v>
      </c>
      <c r="E21" s="327" t="s">
        <v>89</v>
      </c>
      <c r="F21" s="290">
        <v>1950</v>
      </c>
      <c r="G21" s="286"/>
      <c r="H21" s="163"/>
      <c r="I21" s="164"/>
      <c r="J21" s="167"/>
      <c r="K21" s="166"/>
      <c r="L21" s="149"/>
      <c r="M21" s="145"/>
      <c r="N21" s="146"/>
      <c r="O21" s="166"/>
      <c r="P21" s="163"/>
      <c r="Q21" s="164"/>
      <c r="R21" s="167"/>
      <c r="S21" s="166"/>
      <c r="T21" s="283">
        <v>210110504150</v>
      </c>
      <c r="U21" s="327" t="s">
        <v>339</v>
      </c>
      <c r="V21" s="321">
        <v>1900</v>
      </c>
      <c r="W21" s="166"/>
      <c r="X21" s="275"/>
    </row>
    <row r="22" spans="1:24" ht="15.75" customHeight="1">
      <c r="A22" s="162"/>
      <c r="B22" s="213"/>
      <c r="C22" s="73"/>
      <c r="D22" s="283">
        <v>210110101310</v>
      </c>
      <c r="E22" s="327" t="s">
        <v>90</v>
      </c>
      <c r="F22" s="290">
        <v>1400</v>
      </c>
      <c r="G22" s="286"/>
      <c r="H22" s="163"/>
      <c r="I22" s="164"/>
      <c r="J22" s="167"/>
      <c r="K22" s="166"/>
      <c r="L22" s="149"/>
      <c r="M22" s="145"/>
      <c r="N22" s="146"/>
      <c r="O22" s="166"/>
      <c r="P22" s="163"/>
      <c r="Q22" s="164"/>
      <c r="R22" s="167"/>
      <c r="S22" s="166"/>
      <c r="T22" s="283">
        <v>210110504170</v>
      </c>
      <c r="U22" s="327" t="s">
        <v>401</v>
      </c>
      <c r="V22" s="321">
        <v>2750</v>
      </c>
      <c r="W22" s="166"/>
      <c r="X22" s="275"/>
    </row>
    <row r="23" spans="1:24" ht="15.75" customHeight="1">
      <c r="A23" s="162"/>
      <c r="B23" s="213"/>
      <c r="C23" s="73"/>
      <c r="D23" s="282">
        <v>210110101160</v>
      </c>
      <c r="E23" s="327" t="s">
        <v>91</v>
      </c>
      <c r="F23" s="290">
        <v>1400</v>
      </c>
      <c r="G23" s="286"/>
      <c r="H23" s="163"/>
      <c r="I23" s="164"/>
      <c r="J23" s="167"/>
      <c r="K23" s="166"/>
      <c r="L23" s="149"/>
      <c r="M23" s="145"/>
      <c r="N23" s="146"/>
      <c r="O23" s="166"/>
      <c r="P23" s="163"/>
      <c r="Q23" s="164"/>
      <c r="R23" s="167"/>
      <c r="S23" s="166"/>
      <c r="T23" s="283">
        <v>210110504300</v>
      </c>
      <c r="U23" s="327" t="s">
        <v>348</v>
      </c>
      <c r="V23" s="321">
        <v>1150</v>
      </c>
      <c r="W23" s="166"/>
      <c r="X23" s="275"/>
    </row>
    <row r="24" spans="1:24" ht="15.75" customHeight="1">
      <c r="A24" s="156"/>
      <c r="B24" s="212"/>
      <c r="C24" s="72"/>
      <c r="D24" s="282">
        <v>210110101130</v>
      </c>
      <c r="E24" s="327" t="s">
        <v>398</v>
      </c>
      <c r="F24" s="300">
        <v>1650</v>
      </c>
      <c r="G24" s="285"/>
      <c r="H24" s="149"/>
      <c r="I24" s="145"/>
      <c r="J24" s="146"/>
      <c r="K24" s="151"/>
      <c r="L24" s="149"/>
      <c r="M24" s="145"/>
      <c r="N24" s="146"/>
      <c r="O24" s="151"/>
      <c r="P24" s="149"/>
      <c r="Q24" s="145"/>
      <c r="R24" s="146"/>
      <c r="S24" s="151"/>
      <c r="T24" s="282">
        <v>210110504290</v>
      </c>
      <c r="U24" s="327" t="s">
        <v>422</v>
      </c>
      <c r="V24" s="321">
        <v>950</v>
      </c>
      <c r="W24" s="151"/>
      <c r="X24" s="275"/>
    </row>
    <row r="25" spans="1:24" ht="15.75" customHeight="1">
      <c r="A25" s="156"/>
      <c r="B25" s="212"/>
      <c r="C25" s="72"/>
      <c r="D25" s="283">
        <v>210110101140</v>
      </c>
      <c r="E25" s="327" t="s">
        <v>92</v>
      </c>
      <c r="F25" s="300">
        <v>1550</v>
      </c>
      <c r="G25" s="286"/>
      <c r="H25" s="149"/>
      <c r="I25" s="145"/>
      <c r="J25" s="146"/>
      <c r="K25" s="151"/>
      <c r="L25" s="149"/>
      <c r="M25" s="145"/>
      <c r="N25" s="146"/>
      <c r="O25" s="151"/>
      <c r="P25" s="149"/>
      <c r="Q25" s="145"/>
      <c r="R25" s="146"/>
      <c r="S25" s="166"/>
      <c r="T25" s="283">
        <v>210110504180</v>
      </c>
      <c r="U25" s="327" t="s">
        <v>340</v>
      </c>
      <c r="V25" s="321">
        <v>1100</v>
      </c>
      <c r="W25" s="166"/>
      <c r="X25" s="275"/>
    </row>
    <row r="26" spans="1:24" ht="15.75" customHeight="1">
      <c r="A26" s="162"/>
      <c r="B26" s="213"/>
      <c r="C26" s="73"/>
      <c r="D26" s="283">
        <v>210110101020</v>
      </c>
      <c r="E26" s="327" t="s">
        <v>93</v>
      </c>
      <c r="F26" s="289">
        <v>1350</v>
      </c>
      <c r="G26" s="286"/>
      <c r="H26" s="163"/>
      <c r="I26" s="164"/>
      <c r="J26" s="167"/>
      <c r="K26" s="166"/>
      <c r="L26" s="149"/>
      <c r="M26" s="145"/>
      <c r="N26" s="146"/>
      <c r="O26" s="166"/>
      <c r="P26" s="163"/>
      <c r="Q26" s="164"/>
      <c r="R26" s="167"/>
      <c r="S26" s="166"/>
      <c r="T26" s="283">
        <v>210110504190</v>
      </c>
      <c r="U26" s="327" t="s">
        <v>341</v>
      </c>
      <c r="V26" s="321">
        <v>2000</v>
      </c>
      <c r="W26" s="166"/>
      <c r="X26" s="275"/>
    </row>
    <row r="27" spans="1:24" ht="15.75" customHeight="1">
      <c r="A27" s="162"/>
      <c r="B27" s="213"/>
      <c r="C27" s="73"/>
      <c r="D27" s="283">
        <v>210110101340</v>
      </c>
      <c r="E27" s="327" t="s">
        <v>94</v>
      </c>
      <c r="F27" s="288">
        <v>800</v>
      </c>
      <c r="G27" s="286"/>
      <c r="H27" s="163"/>
      <c r="I27" s="164"/>
      <c r="J27" s="167"/>
      <c r="K27" s="166"/>
      <c r="L27" s="149"/>
      <c r="M27" s="145"/>
      <c r="N27" s="146"/>
      <c r="O27" s="166"/>
      <c r="P27" s="163"/>
      <c r="Q27" s="164"/>
      <c r="R27" s="167"/>
      <c r="S27" s="166"/>
      <c r="T27" s="283">
        <v>210110504200</v>
      </c>
      <c r="U27" s="327" t="s">
        <v>342</v>
      </c>
      <c r="V27" s="321">
        <v>2200</v>
      </c>
      <c r="W27" s="166"/>
      <c r="X27" s="275"/>
    </row>
    <row r="28" spans="1:24" ht="15.75" customHeight="1">
      <c r="A28" s="162"/>
      <c r="B28" s="213"/>
      <c r="C28" s="73"/>
      <c r="D28" s="283">
        <v>210110101120</v>
      </c>
      <c r="E28" s="327" t="s">
        <v>95</v>
      </c>
      <c r="F28" s="300">
        <v>1200</v>
      </c>
      <c r="G28" s="286"/>
      <c r="H28" s="163"/>
      <c r="I28" s="164"/>
      <c r="J28" s="167"/>
      <c r="K28" s="166"/>
      <c r="L28" s="149"/>
      <c r="M28" s="145"/>
      <c r="N28" s="146"/>
      <c r="O28" s="166"/>
      <c r="P28" s="163"/>
      <c r="Q28" s="164"/>
      <c r="R28" s="167"/>
      <c r="S28" s="166"/>
      <c r="T28" s="283">
        <v>210110504220</v>
      </c>
      <c r="U28" s="327" t="s">
        <v>343</v>
      </c>
      <c r="V28" s="321">
        <v>1650</v>
      </c>
      <c r="W28" s="166"/>
      <c r="X28" s="275"/>
    </row>
    <row r="29" spans="1:24" ht="15.75" customHeight="1">
      <c r="A29" s="162"/>
      <c r="B29" s="213"/>
      <c r="C29" s="73"/>
      <c r="D29" s="283">
        <v>210110101010</v>
      </c>
      <c r="E29" s="327" t="s">
        <v>96</v>
      </c>
      <c r="F29" s="290">
        <v>1900</v>
      </c>
      <c r="G29" s="286"/>
      <c r="H29" s="163"/>
      <c r="I29" s="164"/>
      <c r="J29" s="167"/>
      <c r="K29" s="166"/>
      <c r="L29" s="149"/>
      <c r="M29" s="145"/>
      <c r="N29" s="146"/>
      <c r="O29" s="166"/>
      <c r="P29" s="163"/>
      <c r="Q29" s="164"/>
      <c r="R29" s="167"/>
      <c r="S29" s="166"/>
      <c r="T29" s="283">
        <v>210110504230</v>
      </c>
      <c r="U29" s="327" t="s">
        <v>108</v>
      </c>
      <c r="V29" s="321">
        <v>900</v>
      </c>
      <c r="W29" s="166"/>
      <c r="X29" s="275"/>
    </row>
    <row r="30" spans="1:24" ht="15.75" customHeight="1">
      <c r="A30" s="162"/>
      <c r="B30" s="213"/>
      <c r="C30" s="73" t="s">
        <v>41</v>
      </c>
      <c r="D30" s="283">
        <v>210110101030</v>
      </c>
      <c r="E30" s="327" t="s">
        <v>399</v>
      </c>
      <c r="F30" s="290">
        <v>2850</v>
      </c>
      <c r="G30" s="286"/>
      <c r="H30" s="163"/>
      <c r="I30" s="164"/>
      <c r="J30" s="167"/>
      <c r="K30" s="166"/>
      <c r="L30" s="149"/>
      <c r="M30" s="145"/>
      <c r="N30" s="146"/>
      <c r="O30" s="166"/>
      <c r="P30" s="163"/>
      <c r="Q30" s="164"/>
      <c r="R30" s="167"/>
      <c r="S30" s="166"/>
      <c r="T30" s="283">
        <v>210110504240</v>
      </c>
      <c r="U30" s="327" t="s">
        <v>344</v>
      </c>
      <c r="V30" s="321">
        <v>800</v>
      </c>
      <c r="W30" s="166"/>
      <c r="X30" s="275"/>
    </row>
    <row r="31" spans="1:24" ht="15.75" customHeight="1">
      <c r="A31" s="162"/>
      <c r="B31" s="213"/>
      <c r="C31" s="73"/>
      <c r="D31" s="282">
        <v>210110101080</v>
      </c>
      <c r="E31" s="327" t="s">
        <v>400</v>
      </c>
      <c r="F31" s="292">
        <v>1350</v>
      </c>
      <c r="G31" s="286"/>
      <c r="H31" s="163"/>
      <c r="I31" s="164"/>
      <c r="J31" s="167"/>
      <c r="K31" s="166"/>
      <c r="L31" s="149"/>
      <c r="M31" s="145"/>
      <c r="N31" s="146"/>
      <c r="O31" s="166"/>
      <c r="P31" s="163"/>
      <c r="Q31" s="164"/>
      <c r="R31" s="167"/>
      <c r="S31" s="151"/>
      <c r="T31" s="282">
        <v>210110504245</v>
      </c>
      <c r="U31" s="327" t="s">
        <v>345</v>
      </c>
      <c r="V31" s="321">
        <v>1350</v>
      </c>
      <c r="W31" s="151"/>
      <c r="X31" s="275" t="s">
        <v>542</v>
      </c>
    </row>
    <row r="32" spans="1:24" ht="15.75" customHeight="1">
      <c r="A32" s="156"/>
      <c r="B32" s="212"/>
      <c r="C32" s="72"/>
      <c r="D32" s="282">
        <v>210110101090</v>
      </c>
      <c r="E32" s="327" t="s">
        <v>97</v>
      </c>
      <c r="F32" s="291">
        <v>2300</v>
      </c>
      <c r="G32" s="296"/>
      <c r="H32" s="149"/>
      <c r="I32" s="145"/>
      <c r="J32" s="146"/>
      <c r="K32" s="151"/>
      <c r="L32" s="149"/>
      <c r="M32" s="145"/>
      <c r="N32" s="146"/>
      <c r="O32" s="151"/>
      <c r="P32" s="149"/>
      <c r="Q32" s="145"/>
      <c r="R32" s="146"/>
      <c r="S32" s="151"/>
      <c r="T32" s="282">
        <v>210110504250</v>
      </c>
      <c r="U32" s="327" t="s">
        <v>109</v>
      </c>
      <c r="V32" s="321">
        <v>1550</v>
      </c>
      <c r="W32" s="151"/>
      <c r="X32" s="275"/>
    </row>
    <row r="33" spans="1:24" ht="15.75" customHeight="1">
      <c r="A33" s="156"/>
      <c r="B33" s="212"/>
      <c r="C33" s="72"/>
      <c r="D33" s="283">
        <v>210110101100</v>
      </c>
      <c r="E33" s="327" t="s">
        <v>98</v>
      </c>
      <c r="F33" s="293">
        <v>1000</v>
      </c>
      <c r="G33" s="297"/>
      <c r="H33" s="149"/>
      <c r="I33" s="145"/>
      <c r="J33" s="146"/>
      <c r="K33" s="151"/>
      <c r="L33" s="149"/>
      <c r="M33" s="145"/>
      <c r="N33" s="146"/>
      <c r="O33" s="151"/>
      <c r="P33" s="149"/>
      <c r="Q33" s="145"/>
      <c r="R33" s="146"/>
      <c r="S33" s="166"/>
      <c r="T33" s="283">
        <v>210110504260</v>
      </c>
      <c r="U33" s="327" t="s">
        <v>346</v>
      </c>
      <c r="V33" s="321">
        <v>2300</v>
      </c>
      <c r="W33" s="166"/>
      <c r="X33" s="275"/>
    </row>
    <row r="34" spans="1:24" ht="15.75" customHeight="1">
      <c r="A34" s="162"/>
      <c r="B34" s="213"/>
      <c r="C34" s="73" t="s">
        <v>404</v>
      </c>
      <c r="D34" s="283">
        <v>210110101360</v>
      </c>
      <c r="E34" s="327" t="s">
        <v>381</v>
      </c>
      <c r="F34" s="294">
        <v>1500</v>
      </c>
      <c r="G34" s="286"/>
      <c r="H34" s="163"/>
      <c r="I34" s="164"/>
      <c r="J34" s="167"/>
      <c r="K34" s="166"/>
      <c r="L34" s="149"/>
      <c r="M34" s="145"/>
      <c r="N34" s="146"/>
      <c r="O34" s="166"/>
      <c r="P34" s="163"/>
      <c r="Q34" s="164"/>
      <c r="R34" s="167"/>
      <c r="S34" s="166"/>
      <c r="T34" s="283">
        <v>210110504270</v>
      </c>
      <c r="U34" s="327" t="s">
        <v>110</v>
      </c>
      <c r="V34" s="321">
        <v>2050</v>
      </c>
      <c r="W34" s="166"/>
      <c r="X34" s="275" t="s">
        <v>405</v>
      </c>
    </row>
    <row r="35" spans="1:24" ht="15.75" customHeight="1">
      <c r="A35" s="162"/>
      <c r="B35" s="213"/>
      <c r="C35" s="73"/>
      <c r="D35" s="283">
        <v>210110101370</v>
      </c>
      <c r="E35" s="327" t="s">
        <v>382</v>
      </c>
      <c r="F35" s="292">
        <v>1400</v>
      </c>
      <c r="G35" s="286"/>
      <c r="H35" s="163"/>
      <c r="I35" s="164"/>
      <c r="J35" s="167"/>
      <c r="K35" s="166"/>
      <c r="L35" s="149"/>
      <c r="M35" s="145"/>
      <c r="N35" s="146"/>
      <c r="O35" s="166"/>
      <c r="P35" s="163"/>
      <c r="Q35" s="164"/>
      <c r="R35" s="167"/>
      <c r="S35" s="166"/>
      <c r="T35" s="283">
        <v>210110504280</v>
      </c>
      <c r="U35" s="327" t="s">
        <v>347</v>
      </c>
      <c r="V35" s="321">
        <v>1450</v>
      </c>
      <c r="W35" s="166"/>
      <c r="X35" s="275"/>
    </row>
    <row r="36" spans="1:24" ht="15.75" customHeight="1">
      <c r="A36" s="162"/>
      <c r="B36" s="213"/>
      <c r="C36" s="73"/>
      <c r="D36" s="283"/>
      <c r="E36" s="327"/>
      <c r="F36" s="292"/>
      <c r="G36" s="286"/>
      <c r="H36" s="163"/>
      <c r="I36" s="164"/>
      <c r="J36" s="167"/>
      <c r="K36" s="166"/>
      <c r="L36" s="149"/>
      <c r="M36" s="145"/>
      <c r="N36" s="146"/>
      <c r="O36" s="166"/>
      <c r="P36" s="163"/>
      <c r="Q36" s="164"/>
      <c r="R36" s="167"/>
      <c r="S36" s="166"/>
      <c r="T36" s="283">
        <v>210110504350</v>
      </c>
      <c r="U36" s="327" t="s">
        <v>351</v>
      </c>
      <c r="V36" s="321">
        <v>1000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c r="U37" s="327"/>
      <c r="V37" s="321"/>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210110504350</v>
      </c>
      <c r="U38" s="327"/>
      <c r="V38" s="321"/>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c r="U39" s="327"/>
      <c r="V39" s="321"/>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31　店</v>
      </c>
      <c r="F48" s="174">
        <f>SUM(F5:F47)</f>
        <v>47400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4800</v>
      </c>
      <c r="S48" s="175">
        <f>SUM(S5:S47)</f>
        <v>0</v>
      </c>
      <c r="T48" s="172"/>
      <c r="U48" s="173" t="str">
        <f>CONCATENATE(FIXED(COUNTA(U5:U47),0,0),"　店")</f>
        <v>32　店</v>
      </c>
      <c r="V48" s="174">
        <f>SUM(V5:V47)</f>
        <v>63500</v>
      </c>
      <c r="W48" s="175">
        <f>SUM(W5:W47)</f>
        <v>0</v>
      </c>
      <c r="X48" s="227">
        <f>SUM(X5:X47)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O46:O48 G5:G48 K5:K48 O5:O19 O21:O27 O29:O35 O37:O38 O40 O42:O44 P5:P18 W5:W48 S5:S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codeName="Sheet8"/>
  <dimension ref="A1:Y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32" customWidth="1"/>
    <col min="2" max="2" width="10.625" style="203" customWidth="1"/>
    <col min="3" max="3" width="2.625" style="125" customWidth="1"/>
    <col min="4" max="4" width="10.625" style="134" hidden="1" customWidth="1"/>
    <col min="5" max="5" width="15.625" style="135" customWidth="1"/>
    <col min="6" max="6" width="7.625" style="181" customWidth="1"/>
    <col min="7" max="7" width="7.625" style="132" customWidth="1"/>
    <col min="8" max="8" width="10.625" style="134" hidden="1" customWidth="1"/>
    <col min="9" max="9" width="15.625" style="135" customWidth="1"/>
    <col min="10" max="11" width="7.625" style="132" customWidth="1"/>
    <col min="12" max="12" width="10.625" style="134" hidden="1" customWidth="1"/>
    <col min="13" max="13" width="15.625" style="135" customWidth="1"/>
    <col min="14" max="15" width="7.625" style="132" customWidth="1"/>
    <col min="16" max="16" width="10.625" style="134" hidden="1" customWidth="1"/>
    <col min="17" max="17" width="15.625" style="135" customWidth="1"/>
    <col min="18" max="19" width="7.625" style="132" customWidth="1"/>
    <col min="20" max="20" width="0.875" style="134"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70"/>
      <c r="C1" s="370"/>
      <c r="D1" s="370"/>
      <c r="E1" s="371"/>
      <c r="F1" s="396" t="s">
        <v>10</v>
      </c>
      <c r="G1" s="397"/>
      <c r="H1" s="128"/>
      <c r="I1" s="374"/>
      <c r="J1" s="374"/>
      <c r="K1" s="374"/>
      <c r="L1" s="374"/>
      <c r="M1" s="374"/>
      <c r="N1" s="374"/>
      <c r="O1" s="374"/>
      <c r="P1" s="129"/>
      <c r="Q1" s="130" t="s">
        <v>2</v>
      </c>
      <c r="R1" s="398"/>
      <c r="S1" s="374"/>
      <c r="T1" s="374"/>
      <c r="U1" s="399"/>
      <c r="V1" s="263" t="s">
        <v>34</v>
      </c>
      <c r="W1" s="400"/>
      <c r="X1" s="401"/>
    </row>
    <row r="2" spans="1:24" s="11" customFormat="1" ht="34.5" customHeight="1">
      <c r="A2" s="131"/>
      <c r="B2" s="372"/>
      <c r="C2" s="372"/>
      <c r="D2" s="372"/>
      <c r="E2" s="373"/>
      <c r="F2" s="396" t="s">
        <v>35</v>
      </c>
      <c r="G2" s="397"/>
      <c r="H2" s="128"/>
      <c r="I2" s="374"/>
      <c r="J2" s="374"/>
      <c r="K2" s="374"/>
      <c r="L2" s="374"/>
      <c r="M2" s="374"/>
      <c r="N2" s="374"/>
      <c r="O2" s="374"/>
      <c r="P2" s="129"/>
      <c r="Q2" s="130" t="s">
        <v>11</v>
      </c>
      <c r="R2" s="404">
        <f>A6+A18+A31+A41</f>
        <v>0</v>
      </c>
      <c r="S2" s="405"/>
      <c r="T2" s="405"/>
      <c r="U2" s="406"/>
      <c r="V2" s="264"/>
      <c r="W2" s="402"/>
      <c r="X2" s="403"/>
    </row>
    <row r="3" spans="1:24" ht="22.5" customHeight="1">
      <c r="A3" s="265"/>
      <c r="B3" s="266"/>
      <c r="C3" s="267"/>
      <c r="D3" s="268"/>
      <c r="E3" s="269"/>
      <c r="F3" s="270"/>
      <c r="G3" s="270"/>
      <c r="H3" s="268"/>
      <c r="I3" s="271"/>
      <c r="J3" s="392"/>
      <c r="K3" s="393"/>
      <c r="L3" s="272"/>
      <c r="M3" s="269"/>
      <c r="N3" s="265"/>
      <c r="O3" s="265"/>
      <c r="P3" s="268"/>
      <c r="Q3" s="271"/>
      <c r="R3" s="265"/>
      <c r="S3" s="265"/>
      <c r="T3" s="272"/>
      <c r="U3" s="269"/>
      <c r="V3" s="270"/>
      <c r="W3" s="265"/>
      <c r="X3" s="273"/>
    </row>
    <row r="4" spans="1:24" s="248" customFormat="1" ht="15.75" customHeight="1">
      <c r="A4" s="394" t="s">
        <v>0</v>
      </c>
      <c r="B4" s="395"/>
      <c r="C4" s="124"/>
      <c r="D4" s="389" t="s">
        <v>3</v>
      </c>
      <c r="E4" s="390"/>
      <c r="F4" s="391"/>
      <c r="G4" s="136" t="s">
        <v>7</v>
      </c>
      <c r="H4" s="389" t="s">
        <v>4</v>
      </c>
      <c r="I4" s="390"/>
      <c r="J4" s="391"/>
      <c r="K4" s="137" t="s">
        <v>7</v>
      </c>
      <c r="L4" s="389" t="s">
        <v>5</v>
      </c>
      <c r="M4" s="390"/>
      <c r="N4" s="391"/>
      <c r="O4" s="137" t="s">
        <v>7</v>
      </c>
      <c r="P4" s="389" t="s">
        <v>6</v>
      </c>
      <c r="Q4" s="390"/>
      <c r="R4" s="391"/>
      <c r="S4" s="137" t="s">
        <v>7</v>
      </c>
      <c r="T4" s="407" t="s">
        <v>71</v>
      </c>
      <c r="U4" s="390"/>
      <c r="V4" s="391"/>
      <c r="W4" s="136" t="s">
        <v>7</v>
      </c>
      <c r="X4" s="136" t="s">
        <v>9</v>
      </c>
    </row>
    <row r="5" spans="1:24" ht="15.75" customHeight="1">
      <c r="A5" s="138" t="s">
        <v>43</v>
      </c>
      <c r="B5" s="208"/>
      <c r="C5" s="70"/>
      <c r="D5" s="280">
        <v>210180101010</v>
      </c>
      <c r="E5" s="328" t="s">
        <v>112</v>
      </c>
      <c r="F5" s="287">
        <v>1400</v>
      </c>
      <c r="G5" s="141"/>
      <c r="H5" s="139"/>
      <c r="I5" s="140"/>
      <c r="J5" s="142"/>
      <c r="K5" s="249"/>
      <c r="L5" s="139"/>
      <c r="M5" s="140"/>
      <c r="N5" s="143"/>
      <c r="O5" s="250"/>
      <c r="P5" s="144">
        <v>210180405010</v>
      </c>
      <c r="Q5" s="145" t="s">
        <v>114</v>
      </c>
      <c r="R5" s="146">
        <v>500</v>
      </c>
      <c r="S5" s="251"/>
      <c r="T5" s="280">
        <v>210180504015</v>
      </c>
      <c r="U5" s="332" t="s">
        <v>367</v>
      </c>
      <c r="V5" s="320">
        <v>2500</v>
      </c>
      <c r="W5" s="141"/>
      <c r="X5" s="274"/>
    </row>
    <row r="6" spans="1:24" ht="15.75" customHeight="1">
      <c r="A6" s="148">
        <f>SUM(G14,K14,O14,S14,W14)</f>
        <v>0</v>
      </c>
      <c r="B6" s="209">
        <f>SUM(F14,J14,N14,R14,V14)</f>
        <v>11900</v>
      </c>
      <c r="C6" s="71"/>
      <c r="D6" s="282">
        <v>210180101045</v>
      </c>
      <c r="E6" s="327" t="s">
        <v>433</v>
      </c>
      <c r="F6" s="288">
        <v>2700</v>
      </c>
      <c r="G6" s="151"/>
      <c r="H6" s="149"/>
      <c r="I6" s="145"/>
      <c r="J6" s="152"/>
      <c r="K6" s="252"/>
      <c r="L6" s="149"/>
      <c r="M6" s="145"/>
      <c r="N6" s="153"/>
      <c r="O6" s="253"/>
      <c r="P6" s="149"/>
      <c r="Q6" s="145"/>
      <c r="R6" s="146" t="s">
        <v>388</v>
      </c>
      <c r="S6" s="251"/>
      <c r="T6" s="282">
        <v>210180504025</v>
      </c>
      <c r="U6" s="327" t="s">
        <v>368</v>
      </c>
      <c r="V6" s="321">
        <v>2750</v>
      </c>
      <c r="W6" s="151"/>
      <c r="X6" s="275"/>
    </row>
    <row r="7" spans="1:24" ht="15.75" customHeight="1">
      <c r="A7" s="155"/>
      <c r="B7" s="210"/>
      <c r="C7" s="72"/>
      <c r="D7" s="282">
        <v>210180101050</v>
      </c>
      <c r="E7" s="327" t="s">
        <v>113</v>
      </c>
      <c r="F7" s="289">
        <v>2050</v>
      </c>
      <c r="G7" s="151"/>
      <c r="H7" s="149"/>
      <c r="I7" s="145"/>
      <c r="J7" s="152"/>
      <c r="K7" s="252"/>
      <c r="L7" s="149"/>
      <c r="M7" s="145"/>
      <c r="N7" s="153"/>
      <c r="O7" s="253"/>
      <c r="P7" s="149"/>
      <c r="Q7" s="145"/>
      <c r="R7" s="146" t="s">
        <v>388</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388</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388</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388</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388</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388</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6150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500</v>
      </c>
      <c r="S14" s="175">
        <f>SUM(S5:S13)</f>
        <v>0</v>
      </c>
      <c r="T14" s="172"/>
      <c r="U14" s="173" t="str">
        <f>CONCATENATE(FIXED(COUNTA(U5:U13),0,0),"　店")</f>
        <v>2　店</v>
      </c>
      <c r="V14" s="174">
        <f>SUM(V5:V13)</f>
        <v>5250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4" t="s">
        <v>0</v>
      </c>
      <c r="B16" s="395"/>
      <c r="C16" s="77"/>
      <c r="D16" s="389" t="s">
        <v>3</v>
      </c>
      <c r="E16" s="390"/>
      <c r="F16" s="391"/>
      <c r="G16" s="136" t="s">
        <v>7</v>
      </c>
      <c r="H16" s="389" t="s">
        <v>4</v>
      </c>
      <c r="I16" s="390"/>
      <c r="J16" s="391"/>
      <c r="K16" s="137" t="s">
        <v>7</v>
      </c>
      <c r="L16" s="389" t="s">
        <v>5</v>
      </c>
      <c r="M16" s="390"/>
      <c r="N16" s="391"/>
      <c r="O16" s="137" t="s">
        <v>7</v>
      </c>
      <c r="P16" s="389" t="s">
        <v>6</v>
      </c>
      <c r="Q16" s="390"/>
      <c r="R16" s="391"/>
      <c r="S16" s="137" t="s">
        <v>7</v>
      </c>
      <c r="T16" s="407" t="s">
        <v>71</v>
      </c>
      <c r="U16" s="390"/>
      <c r="V16" s="391"/>
      <c r="W16" s="136" t="s">
        <v>7</v>
      </c>
      <c r="X16" s="202" t="s">
        <v>9</v>
      </c>
    </row>
    <row r="17" spans="1:24" ht="15.75" customHeight="1">
      <c r="A17" s="188" t="s">
        <v>44</v>
      </c>
      <c r="B17" s="216"/>
      <c r="C17" s="78"/>
      <c r="D17" s="284">
        <v>210150101080</v>
      </c>
      <c r="E17" s="328" t="s">
        <v>115</v>
      </c>
      <c r="F17" s="287">
        <v>2000</v>
      </c>
      <c r="G17" s="191"/>
      <c r="H17" s="189"/>
      <c r="I17" s="190"/>
      <c r="J17" s="192"/>
      <c r="K17" s="191"/>
      <c r="L17" s="189"/>
      <c r="M17" s="190"/>
      <c r="N17" s="192"/>
      <c r="O17" s="191"/>
      <c r="P17" s="189"/>
      <c r="Q17" s="190"/>
      <c r="R17" s="192"/>
      <c r="S17" s="191"/>
      <c r="T17" s="284">
        <v>210150504040</v>
      </c>
      <c r="U17" s="332" t="s">
        <v>363</v>
      </c>
      <c r="V17" s="320">
        <v>1350</v>
      </c>
      <c r="W17" s="191"/>
      <c r="X17" s="274"/>
    </row>
    <row r="18" spans="1:24" ht="15.75" customHeight="1">
      <c r="A18" s="148">
        <f>SUM(G27,K27,O27,S27,W27)</f>
        <v>0</v>
      </c>
      <c r="B18" s="209">
        <f>SUM(F27,J27,N27,R27,V27)</f>
        <v>7050</v>
      </c>
      <c r="C18" s="75"/>
      <c r="D18" s="149"/>
      <c r="E18" s="327"/>
      <c r="F18" s="288" t="s">
        <v>388</v>
      </c>
      <c r="G18" s="151"/>
      <c r="H18" s="149"/>
      <c r="I18" s="145"/>
      <c r="J18" s="146"/>
      <c r="K18" s="151"/>
      <c r="L18" s="149"/>
      <c r="M18" s="145"/>
      <c r="N18" s="146"/>
      <c r="O18" s="151"/>
      <c r="P18" s="149"/>
      <c r="Q18" s="145"/>
      <c r="R18" s="146"/>
      <c r="S18" s="151"/>
      <c r="T18" s="282">
        <v>210150504060</v>
      </c>
      <c r="U18" s="327" t="s">
        <v>116</v>
      </c>
      <c r="V18" s="321">
        <v>1250</v>
      </c>
      <c r="W18" s="151"/>
      <c r="X18" s="275"/>
    </row>
    <row r="19" spans="1:24" ht="15.75" customHeight="1">
      <c r="A19" s="162"/>
      <c r="B19" s="213"/>
      <c r="C19" s="74"/>
      <c r="D19" s="163"/>
      <c r="E19" s="327"/>
      <c r="F19" s="289" t="s">
        <v>388</v>
      </c>
      <c r="G19" s="166"/>
      <c r="H19" s="163"/>
      <c r="I19" s="164"/>
      <c r="J19" s="167"/>
      <c r="K19" s="166"/>
      <c r="L19" s="163"/>
      <c r="M19" s="164"/>
      <c r="N19" s="167"/>
      <c r="O19" s="166"/>
      <c r="P19" s="163"/>
      <c r="Q19" s="164"/>
      <c r="R19" s="167"/>
      <c r="S19" s="166"/>
      <c r="T19" s="283">
        <v>210150501040</v>
      </c>
      <c r="U19" s="327" t="s">
        <v>430</v>
      </c>
      <c r="V19" s="321">
        <v>1850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432</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2000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5050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4" t="s">
        <v>0</v>
      </c>
      <c r="B29" s="395"/>
      <c r="C29" s="77"/>
      <c r="D29" s="389" t="s">
        <v>3</v>
      </c>
      <c r="E29" s="390"/>
      <c r="F29" s="391"/>
      <c r="G29" s="136" t="s">
        <v>7</v>
      </c>
      <c r="H29" s="389" t="s">
        <v>4</v>
      </c>
      <c r="I29" s="390"/>
      <c r="J29" s="391"/>
      <c r="K29" s="137" t="s">
        <v>7</v>
      </c>
      <c r="L29" s="389" t="s">
        <v>5</v>
      </c>
      <c r="M29" s="390"/>
      <c r="N29" s="391"/>
      <c r="O29" s="137" t="s">
        <v>7</v>
      </c>
      <c r="P29" s="389" t="s">
        <v>6</v>
      </c>
      <c r="Q29" s="390"/>
      <c r="R29" s="391"/>
      <c r="S29" s="137" t="s">
        <v>7</v>
      </c>
      <c r="T29" s="407" t="s">
        <v>71</v>
      </c>
      <c r="U29" s="390"/>
      <c r="V29" s="391"/>
      <c r="W29" s="136" t="s">
        <v>7</v>
      </c>
      <c r="X29" s="202" t="s">
        <v>9</v>
      </c>
    </row>
    <row r="30" spans="1:24" ht="15.75" customHeight="1">
      <c r="A30" s="188" t="s">
        <v>45</v>
      </c>
      <c r="B30" s="216"/>
      <c r="C30" s="78"/>
      <c r="D30" s="284">
        <v>210155101010</v>
      </c>
      <c r="E30" s="328" t="s">
        <v>117</v>
      </c>
      <c r="F30" s="287">
        <v>1550</v>
      </c>
      <c r="G30" s="191"/>
      <c r="H30" s="189"/>
      <c r="I30" s="190"/>
      <c r="J30" s="192"/>
      <c r="K30" s="191"/>
      <c r="L30" s="189"/>
      <c r="M30" s="190"/>
      <c r="N30" s="192"/>
      <c r="O30" s="191"/>
      <c r="P30" s="189">
        <v>210155405010</v>
      </c>
      <c r="Q30" s="145" t="s">
        <v>119</v>
      </c>
      <c r="R30" s="146">
        <v>400</v>
      </c>
      <c r="S30" s="191"/>
      <c r="T30" s="189">
        <v>210155504010</v>
      </c>
      <c r="U30" s="332" t="s">
        <v>364</v>
      </c>
      <c r="V30" s="320">
        <v>1600</v>
      </c>
      <c r="W30" s="191"/>
      <c r="X30" s="274"/>
    </row>
    <row r="31" spans="1:24" ht="15.75" customHeight="1">
      <c r="A31" s="148">
        <f>SUM(G37,K37,O37,S37,W37)</f>
        <v>0</v>
      </c>
      <c r="B31" s="209">
        <f>SUM(F37,J37,N37,R37,V37)</f>
        <v>4850</v>
      </c>
      <c r="C31" s="75" t="s">
        <v>39</v>
      </c>
      <c r="D31" s="282">
        <v>210155101020</v>
      </c>
      <c r="E31" s="327" t="s">
        <v>118</v>
      </c>
      <c r="F31" s="288">
        <v>1300</v>
      </c>
      <c r="G31" s="151"/>
      <c r="H31" s="149"/>
      <c r="I31" s="145"/>
      <c r="J31" s="146"/>
      <c r="K31" s="151"/>
      <c r="L31" s="149"/>
      <c r="M31" s="145"/>
      <c r="N31" s="146"/>
      <c r="O31" s="151"/>
      <c r="P31" s="149"/>
      <c r="Q31" s="145"/>
      <c r="R31" s="146"/>
      <c r="S31" s="151"/>
      <c r="T31" s="149"/>
      <c r="U31" s="145"/>
      <c r="V31" s="169"/>
      <c r="W31" s="151"/>
      <c r="X31" s="275" t="s">
        <v>555</v>
      </c>
    </row>
    <row r="32" spans="1:24" ht="15.75" customHeight="1">
      <c r="A32" s="162"/>
      <c r="B32" s="213"/>
      <c r="C32" s="74"/>
      <c r="D32" s="163"/>
      <c r="E32" s="327"/>
      <c r="F32" s="289" t="s">
        <v>388</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2850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1　店</v>
      </c>
      <c r="V37" s="174">
        <f>SUM(V30:V36)</f>
        <v>1600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394" t="s">
        <v>0</v>
      </c>
      <c r="B39" s="395"/>
      <c r="C39" s="77"/>
      <c r="D39" s="389" t="s">
        <v>3</v>
      </c>
      <c r="E39" s="390"/>
      <c r="F39" s="391"/>
      <c r="G39" s="136" t="s">
        <v>7</v>
      </c>
      <c r="H39" s="389" t="s">
        <v>4</v>
      </c>
      <c r="I39" s="390"/>
      <c r="J39" s="391"/>
      <c r="K39" s="137" t="s">
        <v>7</v>
      </c>
      <c r="L39" s="389" t="s">
        <v>5</v>
      </c>
      <c r="M39" s="390"/>
      <c r="N39" s="391"/>
      <c r="O39" s="137" t="s">
        <v>7</v>
      </c>
      <c r="P39" s="389" t="s">
        <v>6</v>
      </c>
      <c r="Q39" s="390"/>
      <c r="R39" s="391"/>
      <c r="S39" s="137" t="s">
        <v>7</v>
      </c>
      <c r="T39" s="407" t="s">
        <v>71</v>
      </c>
      <c r="U39" s="390"/>
      <c r="V39" s="391"/>
      <c r="W39" s="136" t="s">
        <v>7</v>
      </c>
      <c r="X39" s="202" t="s">
        <v>9</v>
      </c>
    </row>
    <row r="40" spans="1:24" ht="15.75" customHeight="1">
      <c r="A40" s="188" t="s">
        <v>46</v>
      </c>
      <c r="B40" s="216"/>
      <c r="C40" s="78" t="s">
        <v>40</v>
      </c>
      <c r="D40" s="284">
        <v>210160101020</v>
      </c>
      <c r="E40" s="328" t="s">
        <v>120</v>
      </c>
      <c r="F40" s="287">
        <v>2650</v>
      </c>
      <c r="G40" s="191"/>
      <c r="H40" s="189"/>
      <c r="I40" s="190"/>
      <c r="J40" s="192"/>
      <c r="K40" s="191"/>
      <c r="L40" s="189"/>
      <c r="M40" s="190"/>
      <c r="N40" s="192"/>
      <c r="O40" s="191"/>
      <c r="P40" s="189">
        <v>210160405002</v>
      </c>
      <c r="Q40" s="145" t="s">
        <v>121</v>
      </c>
      <c r="R40" s="146">
        <v>100</v>
      </c>
      <c r="S40" s="191"/>
      <c r="T40" s="284">
        <v>210160504020</v>
      </c>
      <c r="U40" s="333" t="s">
        <v>366</v>
      </c>
      <c r="V40" s="323">
        <v>2100</v>
      </c>
      <c r="W40" s="191"/>
      <c r="X40" s="274" t="s">
        <v>557</v>
      </c>
    </row>
    <row r="41" spans="1:24" ht="15.75" customHeight="1">
      <c r="A41" s="148">
        <f>SUM(G48,K48,O48,S48,W48)</f>
        <v>0</v>
      </c>
      <c r="B41" s="209">
        <f>SUM(F48,J48,N48,R48,V48)</f>
        <v>8350</v>
      </c>
      <c r="C41" s="75"/>
      <c r="D41" s="282">
        <v>210160101011</v>
      </c>
      <c r="E41" s="327" t="s">
        <v>431</v>
      </c>
      <c r="F41" s="288">
        <v>1500</v>
      </c>
      <c r="G41" s="151"/>
      <c r="H41" s="149"/>
      <c r="I41" s="145"/>
      <c r="J41" s="146"/>
      <c r="K41" s="151"/>
      <c r="L41" s="149"/>
      <c r="M41" s="145"/>
      <c r="N41" s="146"/>
      <c r="O41" s="151"/>
      <c r="P41" s="149"/>
      <c r="Q41" s="145"/>
      <c r="R41" s="146"/>
      <c r="S41" s="151"/>
      <c r="T41" s="282">
        <v>210160504010</v>
      </c>
      <c r="U41" s="329" t="s">
        <v>365</v>
      </c>
      <c r="V41" s="322">
        <v>2000</v>
      </c>
      <c r="W41" s="151"/>
      <c r="X41" s="275"/>
    </row>
    <row r="42" spans="1:24" ht="15.75" customHeight="1">
      <c r="A42" s="162"/>
      <c r="B42" s="213"/>
      <c r="C42" s="74"/>
      <c r="D42" s="163"/>
      <c r="E42" s="327"/>
      <c r="F42" s="289" t="s">
        <v>388</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4150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4100</v>
      </c>
      <c r="W48" s="237">
        <f>SUM(W40:W47)</f>
        <v>0</v>
      </c>
      <c r="X48" s="238">
        <f>SUM(X40:X47)</f>
        <v>0</v>
      </c>
    </row>
    <row r="49" spans="1:25" ht="15.75" customHeight="1">
      <c r="A49" s="176" t="s">
        <v>568</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6E9"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17:V26 V5:V13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5:U6 X30:X36 X40 U17:U20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2023-10-27T05:37:56Z</cp:lastPrinted>
  <dcterms:created xsi:type="dcterms:W3CDTF">2001-09-20T06:42:30Z</dcterms:created>
  <dcterms:modified xsi:type="dcterms:W3CDTF">2024-04-15T01:22:15Z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